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8033B7F4-5760-44E0-A4FA-BE44EEF702FF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<sst xmlns="http://schemas.openxmlformats.org/spreadsheetml/2006/main" count="23172" uniqueCount="299">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</sst>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60"/>
  <sheetViews>
    <sheetView workbookViewId="0">
      <pane ySplit="1" topLeftCell="A1150" activePane="bottomLeft" state="frozen"/>
      <selection activeCell="A16781" sqref="A16781"/>
      <selection pane="bottomLeft" activeCell="A16781" sqref="A16781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80"/>
  <sheetViews>
    <sheetView workbookViewId="0">
      <pane xSplit="1" ySplit="1" topLeftCell="B16775" activePane="bottomRight" state="frozen"/>
      <selection activeCell="A1149" sqref="A1149"/>
      <selection pane="topRight" activeCell="A1149" sqref="A1149"/>
      <selection pane="bottomLeft" activeCell="A1149" sqref="A1149"/>
      <selection pane="bottomRight" activeCell="A16781" sqref="A16781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6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44265</v>
      </c>
      <c r="B3" s="26" t="s">
        <v>153</v>
      </c>
      <c r="C3" s="26">
        <f>IF(C21="", "", C21)</f>
        <v>439454</v>
      </c>
      <c r="D3" s="26">
        <f>IF(B21="", "", B21)</f>
        <v>8174837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11581</v>
      </c>
      <c r="I3" s="26" t="str">
        <f t="shared" si="1"/>
        <v/>
      </c>
      <c r="J3" s="26">
        <f t="shared" si="1"/>
        <v>364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419201</v>
      </c>
      <c r="N3" s="26">
        <f t="shared" si="2"/>
        <v>8351</v>
      </c>
      <c r="O3" s="26">
        <f t="shared" ref="O3:P5" si="3">I12</f>
        <v>41357</v>
      </c>
      <c r="P3" s="46">
        <f t="shared" si="3"/>
        <v>35</v>
      </c>
    </row>
    <row r="4" spans="1:17" x14ac:dyDescent="0.55000000000000004">
      <c r="A4" s="38">
        <f>DATE($A$9, $B$9, $C$9)</f>
        <v>44265</v>
      </c>
      <c r="B4" s="26" t="s">
        <v>154</v>
      </c>
      <c r="C4" s="26">
        <f>IF(C22="", "", C22)</f>
        <v>2260</v>
      </c>
      <c r="D4" s="26">
        <f>IF(B22="", "", B22)</f>
        <v>538949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53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2205</v>
      </c>
      <c r="N4" s="26">
        <f t="shared" si="2"/>
        <v>2</v>
      </c>
      <c r="O4" s="46">
        <f t="shared" si="3"/>
        <v>0</v>
      </c>
      <c r="P4" s="46">
        <f t="shared" si="3"/>
        <v>0</v>
      </c>
    </row>
    <row r="5" spans="1:17" x14ac:dyDescent="0.55000000000000004">
      <c r="A5" s="38">
        <f>DATE($A$9, $B$9, $C$9)</f>
        <v>44265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6">
        <f t="shared" si="3"/>
        <v>0</v>
      </c>
      <c r="P5" s="46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6" t="s">
        <v>290</v>
      </c>
      <c r="B8" s="56"/>
      <c r="C8" s="56"/>
      <c r="D8" s="56"/>
      <c r="E8" s="56"/>
      <c r="F8" s="56"/>
      <c r="G8" s="56"/>
      <c r="I8" s="57" t="s">
        <v>283</v>
      </c>
      <c r="J8" s="57"/>
      <c r="K8" s="57"/>
      <c r="L8" s="57"/>
      <c r="M8" s="57"/>
      <c r="N8" s="57"/>
      <c r="O8" s="57"/>
      <c r="P8" s="57"/>
      <c r="Q8" s="57"/>
    </row>
    <row r="9" spans="1:17" x14ac:dyDescent="0.55000000000000004">
      <c r="A9" s="4">
        <v>2021</v>
      </c>
      <c r="B9" s="4">
        <v>3</v>
      </c>
      <c r="C9" s="4">
        <v>10</v>
      </c>
      <c r="I9" s="56" t="s">
        <v>284</v>
      </c>
      <c r="J9" s="56"/>
    </row>
    <row r="10" spans="1:17" x14ac:dyDescent="0.55000000000000004">
      <c r="B10" s="56" t="s">
        <v>157</v>
      </c>
      <c r="C10" s="56"/>
      <c r="D10" s="56" t="s">
        <v>158</v>
      </c>
      <c r="E10" s="56"/>
      <c r="F10" s="56" t="s">
        <v>159</v>
      </c>
      <c r="G10" s="56" t="s">
        <v>160</v>
      </c>
      <c r="H10" s="56" t="s">
        <v>161</v>
      </c>
      <c r="I10" s="56" t="s">
        <v>289</v>
      </c>
      <c r="J10" s="56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6"/>
      <c r="G11" s="56"/>
      <c r="H11" s="58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8174837</v>
      </c>
      <c r="C12" s="4">
        <v>439454</v>
      </c>
      <c r="D12" s="4">
        <v>11581</v>
      </c>
      <c r="E12" s="4">
        <v>364</v>
      </c>
      <c r="F12" s="4">
        <v>419201</v>
      </c>
      <c r="G12" s="4">
        <v>8351</v>
      </c>
      <c r="H12" s="3"/>
      <c r="I12" s="4">
        <v>41357</v>
      </c>
      <c r="J12" s="4">
        <v>35</v>
      </c>
      <c r="N12" s="27"/>
      <c r="O12" s="27"/>
      <c r="P12" s="27"/>
    </row>
    <row r="13" spans="1:17" x14ac:dyDescent="0.55000000000000004">
      <c r="A13" s="27" t="s">
        <v>167</v>
      </c>
      <c r="B13" s="4">
        <v>538949</v>
      </c>
      <c r="C13" s="4">
        <v>2260</v>
      </c>
      <c r="D13" s="4">
        <v>53</v>
      </c>
      <c r="E13" s="4">
        <v>0</v>
      </c>
      <c r="F13" s="4">
        <v>2205</v>
      </c>
      <c r="G13" s="4">
        <v>2</v>
      </c>
      <c r="H13" s="3"/>
      <c r="I13" s="56"/>
      <c r="J13" s="56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8714615</v>
      </c>
      <c r="C15" s="29">
        <f t="shared" si="4"/>
        <v>441729</v>
      </c>
      <c r="D15" s="29">
        <f t="shared" si="4"/>
        <v>11634</v>
      </c>
      <c r="E15" s="29">
        <f t="shared" si="4"/>
        <v>364</v>
      </c>
      <c r="F15" s="29">
        <f t="shared" si="4"/>
        <v>421421</v>
      </c>
      <c r="G15" s="29">
        <f t="shared" si="4"/>
        <v>8353</v>
      </c>
      <c r="H15" s="30"/>
    </row>
    <row r="18" spans="1:15" x14ac:dyDescent="0.55000000000000004">
      <c r="B18" s="56" t="s">
        <v>157</v>
      </c>
      <c r="C18" s="58"/>
      <c r="D18" s="56" t="s">
        <v>169</v>
      </c>
      <c r="E18" s="58"/>
      <c r="F18" s="58"/>
      <c r="G18" s="56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6" t="s">
        <v>158</v>
      </c>
      <c r="H19" s="58"/>
      <c r="I19" s="58"/>
      <c r="J19" s="58"/>
      <c r="K19" s="58"/>
      <c r="L19" s="58"/>
      <c r="M19" s="58"/>
      <c r="N19" s="56" t="s">
        <v>159</v>
      </c>
      <c r="O19" s="56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5">B12</f>
        <v>8174837</v>
      </c>
      <c r="C21" s="28">
        <f t="shared" si="5"/>
        <v>439454</v>
      </c>
      <c r="D21" s="3"/>
      <c r="E21" s="3"/>
      <c r="F21" s="3"/>
      <c r="G21" s="3"/>
      <c r="H21" s="28">
        <f>D12</f>
        <v>11581</v>
      </c>
      <c r="I21" s="3"/>
      <c r="J21" s="28">
        <f>E12</f>
        <v>364</v>
      </c>
      <c r="K21" s="3"/>
      <c r="L21" s="3"/>
      <c r="M21" s="16">
        <f>F21</f>
        <v>0</v>
      </c>
      <c r="N21" s="28">
        <f t="shared" ref="N21:O23" si="6">F12</f>
        <v>419201</v>
      </c>
      <c r="O21" s="28">
        <f t="shared" si="6"/>
        <v>8351</v>
      </c>
    </row>
    <row r="22" spans="1:15" x14ac:dyDescent="0.55000000000000004">
      <c r="A22" s="26" t="s">
        <v>167</v>
      </c>
      <c r="B22" s="28">
        <f t="shared" si="5"/>
        <v>538949</v>
      </c>
      <c r="C22" s="28">
        <f t="shared" si="5"/>
        <v>2260</v>
      </c>
      <c r="D22" s="3"/>
      <c r="E22" s="3"/>
      <c r="F22" s="3"/>
      <c r="G22" s="3"/>
      <c r="H22" s="28">
        <f>D13</f>
        <v>53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2205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8714615</v>
      </c>
      <c r="C24" s="26">
        <f t="shared" si="7"/>
        <v>441729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11634</v>
      </c>
      <c r="I24" s="26">
        <f t="shared" si="7"/>
        <v>0</v>
      </c>
      <c r="J24" s="26">
        <f t="shared" si="7"/>
        <v>364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421421</v>
      </c>
      <c r="O24" s="26">
        <f t="shared" si="7"/>
        <v>8353</v>
      </c>
    </row>
    <row r="26" spans="1:15" x14ac:dyDescent="0.55000000000000004">
      <c r="E26" s="56" t="s">
        <v>279</v>
      </c>
      <c r="F26" s="58"/>
      <c r="G26" s="58"/>
      <c r="H26" s="58"/>
      <c r="I26" s="58"/>
      <c r="J26" s="58"/>
    </row>
    <row r="27" spans="1:15" x14ac:dyDescent="0.55000000000000004">
      <c r="E27" s="57" t="s">
        <v>281</v>
      </c>
      <c r="F27" s="57"/>
      <c r="G27" s="57"/>
      <c r="H27" s="57"/>
      <c r="I27" s="57"/>
      <c r="J27" s="57"/>
      <c r="K27" s="57"/>
    </row>
  </sheetData>
  <mergeCells count="19"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  <mergeCell ref="I13:J13"/>
    <mergeCell ref="E27:K27"/>
    <mergeCell ref="E26:J26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6" t="s">
        <v>177</v>
      </c>
      <c r="B1" s="56"/>
      <c r="C1" s="56"/>
      <c r="D1" s="60"/>
      <c r="E1" s="60"/>
      <c r="F1" s="60"/>
      <c r="G1" s="60"/>
      <c r="H1" s="60"/>
      <c r="I1" s="60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9</v>
      </c>
      <c r="D2" s="59" t="s">
        <v>178</v>
      </c>
      <c r="E2" s="60"/>
      <c r="F2" s="60"/>
      <c r="G2" s="60"/>
      <c r="H2" s="60"/>
      <c r="I2" s="60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44264</v>
      </c>
      <c r="C5" s="31" t="s">
        <v>7</v>
      </c>
      <c r="D5" s="41">
        <f>IFERROR(INT(TRIM(SUBSTITUTE(VLOOKUP($A5&amp;"*",各都道府県の状況!$A:$I,D$3,FALSE), "※5", ""))), "")</f>
        <v>19598</v>
      </c>
      <c r="E5" s="41">
        <f>IFERROR(INT(TRIM(SUBSTITUTE(VLOOKUP($A5&amp;"*",各都道府県の状況!$A:$I,E$3,FALSE), "※5", ""))), "")</f>
        <v>399419</v>
      </c>
      <c r="F5" s="41">
        <f>IFERROR(INT(TRIM(SUBSTITUTE(VLOOKUP($A5&amp;"*",各都道府県の状況!$A:$I,F$3,FALSE), "※5", ""))), "")</f>
        <v>18243</v>
      </c>
      <c r="G5" s="41">
        <f>IFERROR(INT(TRIM(SUBSTITUTE(VLOOKUP($A5&amp;"*",各都道府県の状況!$A:$I,G$3,FALSE), "※5", ""))), "")</f>
        <v>696</v>
      </c>
      <c r="H5" s="41">
        <f>IFERROR(INT(TRIM(SUBSTITUTE(VLOOKUP($A5&amp;"*",各都道府県の状況!$A:$I,H$3,FALSE), "※5", ""))), "")</f>
        <v>641</v>
      </c>
      <c r="I5" s="41">
        <f>IFERROR(INT(TRIM(SUBSTITUTE(VLOOKUP($A5&amp;"*",各都道府県の状況!$A:$I,I$3,FALSE), "※5", ""))), "")</f>
        <v>5</v>
      </c>
      <c r="J5" s="2"/>
    </row>
    <row r="6" spans="1:10" x14ac:dyDescent="0.55000000000000004">
      <c r="A6" s="12" t="s">
        <v>182</v>
      </c>
      <c r="B6" s="13">
        <f t="shared" si="0"/>
        <v>44264</v>
      </c>
      <c r="C6" s="31" t="s">
        <v>11</v>
      </c>
      <c r="D6" s="41">
        <f>IFERROR(INT(TRIM(SUBSTITUTE(VLOOKUP($A6&amp;"*",各都道府県の状況!$A:$I,D$3,FALSE), "※5", ""))), "")</f>
        <v>822</v>
      </c>
      <c r="E6" s="41">
        <f>IFERROR(INT(TRIM(SUBSTITUTE(VLOOKUP($A6&amp;"*",各都道府県の状況!$A:$I,E$3,FALSE), "※5", ""))), "")</f>
        <v>20743</v>
      </c>
      <c r="F6" s="41">
        <f>IFERROR(INT(TRIM(SUBSTITUTE(VLOOKUP($A6&amp;"*",各都道府県の状況!$A:$I,F$3,FALSE), "※5", ""))), "")</f>
        <v>783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19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44264</v>
      </c>
      <c r="C7" s="31" t="s">
        <v>12</v>
      </c>
      <c r="D7" s="41">
        <f>IFERROR(INT(TRIM(SUBSTITUTE(VLOOKUP($A7&amp;"*",各都道府県の状況!$A:$I,D$3,FALSE), "※5", ""))), "")</f>
        <v>555</v>
      </c>
      <c r="E7" s="41">
        <f>IFERROR(INT(TRIM(SUBSTITUTE(VLOOKUP($A7&amp;"*",各都道府県の状況!$A:$I,E$3,FALSE), "※5", ""))), "")</f>
        <v>28496</v>
      </c>
      <c r="F7" s="41">
        <f>IFERROR(INT(TRIM(SUBSTITUTE(VLOOKUP($A7&amp;"*",各都道府県の状況!$A:$I,F$3,FALSE), "※5", ""))), "")</f>
        <v>524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1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44264</v>
      </c>
      <c r="C8" s="31" t="s">
        <v>13</v>
      </c>
      <c r="D8" s="41">
        <f>IFERROR(INT(TRIM(SUBSTITUTE(VLOOKUP($A8&amp;"*",各都道府県の状況!$A:$I,D$3,FALSE), "※5", ""))), "")</f>
        <v>3835</v>
      </c>
      <c r="E8" s="41">
        <f>IFERROR(INT(TRIM(SUBSTITUTE(VLOOKUP($A8&amp;"*",各都道府県の状況!$A:$I,E$3,FALSE), "※5", ""))), "")</f>
        <v>72507</v>
      </c>
      <c r="F8" s="41">
        <f>IFERROR(INT(TRIM(SUBSTITUTE(VLOOKUP($A8&amp;"*",各都道府県の状況!$A:$I,F$3,FALSE), "※5", ""))), "")</f>
        <v>3594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216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185</v>
      </c>
      <c r="B9" s="13">
        <f t="shared" si="0"/>
        <v>44264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7148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44264</v>
      </c>
      <c r="C10" s="31" t="s">
        <v>15</v>
      </c>
      <c r="D10" s="41">
        <f>IFERROR(INT(TRIM(SUBSTITUTE(VLOOKUP($A10&amp;"*",各都道府県の状況!$A:$I,D$3,FALSE), "※5", ""))), "")</f>
        <v>545</v>
      </c>
      <c r="E10" s="41">
        <f>IFERROR(INT(TRIM(SUBSTITUTE(VLOOKUP($A10&amp;"*",各都道府県の状況!$A:$I,E$3,FALSE), "※5", ""))), "")</f>
        <v>28530</v>
      </c>
      <c r="F10" s="41">
        <f>IFERROR(INT(TRIM(SUBSTITUTE(VLOOKUP($A10&amp;"*",各都道府県の状況!$A:$I,F$3,FALSE), "※5", ""))), "")</f>
        <v>522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8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44264</v>
      </c>
      <c r="C11" s="31" t="s">
        <v>16</v>
      </c>
      <c r="D11" s="41">
        <f>IFERROR(INT(TRIM(SUBSTITUTE(VLOOKUP($A11&amp;"*",各都道府県の状況!$A:$I,D$3,FALSE), "※5", ""))), "")</f>
        <v>2121</v>
      </c>
      <c r="E11" s="41">
        <f>IFERROR(INT(TRIM(SUBSTITUTE(VLOOKUP($A11&amp;"*",各都道府県の状況!$A:$I,E$3,FALSE), "※5", ""))), "")</f>
        <v>121012</v>
      </c>
      <c r="F11" s="41">
        <f>IFERROR(INT(TRIM(SUBSTITUTE(VLOOKUP($A11&amp;"*",各都道府県の状況!$A:$I,F$3,FALSE), "※5", ""))), "")</f>
        <v>1818</v>
      </c>
      <c r="G11" s="41">
        <f>IFERROR(INT(TRIM(SUBSTITUTE(VLOOKUP($A11&amp;"*",各都道府県の状況!$A:$I,G$3,FALSE), "※5", ""))), "")</f>
        <v>86</v>
      </c>
      <c r="H11" s="41">
        <f>IFERROR(INT(TRIM(SUBSTITUTE(VLOOKUP($A11&amp;"*",各都道府県の状況!$A:$I,H$3,FALSE), "※5", ""))), "")</f>
        <v>217</v>
      </c>
      <c r="I11" s="41">
        <f>IFERROR(INT(TRIM(SUBSTITUTE(VLOOKUP($A11&amp;"*",各都道府県の状況!$A:$I,I$3,FALSE), "※5", ""))), "")</f>
        <v>10</v>
      </c>
    </row>
    <row r="12" spans="1:10" x14ac:dyDescent="0.55000000000000004">
      <c r="A12" s="12" t="s">
        <v>188</v>
      </c>
      <c r="B12" s="13">
        <f t="shared" si="0"/>
        <v>44264</v>
      </c>
      <c r="C12" s="31" t="s">
        <v>17</v>
      </c>
      <c r="D12" s="41">
        <f>IFERROR(INT(TRIM(SUBSTITUTE(VLOOKUP($A12&amp;"*",各都道府県の状況!$A:$I,D$3,FALSE), "※5", ""))), "")</f>
        <v>6038</v>
      </c>
      <c r="E12" s="41">
        <f>IFERROR(INT(TRIM(SUBSTITUTE(VLOOKUP($A12&amp;"*",各都道府県の状況!$A:$I,E$3,FALSE), "※5", ""))), "")</f>
        <v>25099</v>
      </c>
      <c r="F12" s="41">
        <f>IFERROR(INT(TRIM(SUBSTITUTE(VLOOKUP($A12&amp;"*",各都道府県の状況!$A:$I,F$3,FALSE), "※5", ""))), "")</f>
        <v>5596</v>
      </c>
      <c r="G12" s="41">
        <f>IFERROR(INT(TRIM(SUBSTITUTE(VLOOKUP($A12&amp;"*",各都道府県の状況!$A:$I,G$3,FALSE), "※5", ""))), "")</f>
        <v>118</v>
      </c>
      <c r="H12" s="41">
        <f>IFERROR(INT(TRIM(SUBSTITUTE(VLOOKUP($A12&amp;"*",各都道府県の状況!$A:$I,H$3,FALSE), "※5", ""))), "")</f>
        <v>324</v>
      </c>
      <c r="I12" s="41">
        <f>IFERROR(INT(TRIM(SUBSTITUTE(VLOOKUP($A12&amp;"*",各都道府県の状況!$A:$I,I$3,FALSE), "※5", ""))), "")</f>
        <v>7</v>
      </c>
    </row>
    <row r="13" spans="1:10" x14ac:dyDescent="0.55000000000000004">
      <c r="A13" s="12" t="s">
        <v>189</v>
      </c>
      <c r="B13" s="13">
        <f t="shared" si="0"/>
        <v>44264</v>
      </c>
      <c r="C13" s="31" t="s">
        <v>18</v>
      </c>
      <c r="D13" s="41">
        <f>IFERROR(INT(TRIM(SUBSTITUTE(VLOOKUP($A13&amp;"*",各都道府県の状況!$A:$I,D$3,FALSE), "※5", ""))), "")</f>
        <v>4194</v>
      </c>
      <c r="E13" s="41">
        <f>IFERROR(INT(TRIM(SUBSTITUTE(VLOOKUP($A13&amp;"*",各都道府県の状況!$A:$I,E$3,FALSE), "※5", ""))), "")</f>
        <v>151479</v>
      </c>
      <c r="F13" s="41">
        <f>IFERROR(INT(TRIM(SUBSTITUTE(VLOOKUP($A13&amp;"*",各都道府県の状況!$A:$I,F$3,FALSE), "※5", ""))), "")</f>
        <v>4011</v>
      </c>
      <c r="G13" s="41">
        <f>IFERROR(INT(TRIM(SUBSTITUTE(VLOOKUP($A13&amp;"*",各都道府県の状況!$A:$I,G$3,FALSE), "※5", ""))), "")</f>
        <v>68</v>
      </c>
      <c r="H13" s="41">
        <f>IFERROR(INT(TRIM(SUBSTITUTE(VLOOKUP($A13&amp;"*",各都道府県の状況!$A:$I,H$3,FALSE), "※5", ""))), "")</f>
        <v>115</v>
      </c>
      <c r="I13" s="41">
        <f>IFERROR(INT(TRIM(SUBSTITUTE(VLOOKUP($A13&amp;"*",各都道府県の状況!$A:$I,I$3,FALSE), "※5", ""))), "")</f>
        <v>1</v>
      </c>
    </row>
    <row r="14" spans="1:10" x14ac:dyDescent="0.55000000000000004">
      <c r="A14" s="12" t="s">
        <v>190</v>
      </c>
      <c r="B14" s="13">
        <f t="shared" si="0"/>
        <v>44264</v>
      </c>
      <c r="C14" s="31" t="s">
        <v>19</v>
      </c>
      <c r="D14" s="41">
        <f>IFERROR(INT(TRIM(SUBSTITUTE(VLOOKUP($A14&amp;"*",各都道府県の状況!$A:$I,D$3,FALSE), "※5", ""))), "")</f>
        <v>4617</v>
      </c>
      <c r="E14" s="41">
        <f>IFERROR(INT(TRIM(SUBSTITUTE(VLOOKUP($A14&amp;"*",各都道府県の状況!$A:$I,E$3,FALSE), "※5", ""))), "")</f>
        <v>98906</v>
      </c>
      <c r="F14" s="41">
        <f>IFERROR(INT(TRIM(SUBSTITUTE(VLOOKUP($A14&amp;"*",各都道府県の状況!$A:$I,F$3,FALSE), "※5", ""))), "")</f>
        <v>4382</v>
      </c>
      <c r="G14" s="41">
        <f>IFERROR(INT(TRIM(SUBSTITUTE(VLOOKUP($A14&amp;"*",各都道府県の状況!$A:$I,G$3,FALSE), "※5", ""))), "")</f>
        <v>88</v>
      </c>
      <c r="H14" s="41">
        <f>IFERROR(INT(TRIM(SUBSTITUTE(VLOOKUP($A14&amp;"*",各都道府県の状況!$A:$I,H$3,FALSE), "※5", ""))), "")</f>
        <v>147</v>
      </c>
      <c r="I14" s="41">
        <f>IFERROR(INT(TRIM(SUBSTITUTE(VLOOKUP($A14&amp;"*",各都道府県の状況!$A:$I,I$3,FALSE), "※5", ""))), "")</f>
        <v>3</v>
      </c>
    </row>
    <row r="15" spans="1:10" x14ac:dyDescent="0.55000000000000004">
      <c r="A15" s="12" t="s">
        <v>191</v>
      </c>
      <c r="B15" s="13">
        <f t="shared" si="0"/>
        <v>44264</v>
      </c>
      <c r="C15" s="31" t="s">
        <v>20</v>
      </c>
      <c r="D15" s="41">
        <f>IFERROR(INT(TRIM(SUBSTITUTE(VLOOKUP($A15&amp;"*",各都道府県の状況!$A:$I,D$3,FALSE), "※5", ""))), "")</f>
        <v>30228</v>
      </c>
      <c r="E15" s="41">
        <f>IFERROR(INT(TRIM(SUBSTITUTE(VLOOKUP($A15&amp;"*",各都道府県の状況!$A:$I,E$3,FALSE), "※5", ""))), "")</f>
        <v>577277</v>
      </c>
      <c r="F15" s="41">
        <f>IFERROR(INT(TRIM(SUBSTITUTE(VLOOKUP($A15&amp;"*",各都道府県の状況!$A:$I,F$3,FALSE), "※5", ""))), "")</f>
        <v>28253</v>
      </c>
      <c r="G15" s="41">
        <f>IFERROR(INT(TRIM(SUBSTITUTE(VLOOKUP($A15&amp;"*",各都道府県の状況!$A:$I,G$3,FALSE), "※5", ""))), "")</f>
        <v>635</v>
      </c>
      <c r="H15" s="41">
        <f>IFERROR(INT(TRIM(SUBSTITUTE(VLOOKUP($A15&amp;"*",各都道府県の状況!$A:$I,H$3,FALSE), "※5", ""))), "")</f>
        <v>1340</v>
      </c>
      <c r="I15" s="41">
        <f>IFERROR(INT(TRIM(SUBSTITUTE(VLOOKUP($A15&amp;"*",各都道府県の状況!$A:$I,I$3,FALSE), "※5", ""))), "")</f>
        <v>41</v>
      </c>
    </row>
    <row r="16" spans="1:10" x14ac:dyDescent="0.55000000000000004">
      <c r="A16" s="12" t="s">
        <v>192</v>
      </c>
      <c r="B16" s="13">
        <f t="shared" si="0"/>
        <v>44264</v>
      </c>
      <c r="C16" s="31" t="s">
        <v>21</v>
      </c>
      <c r="D16" s="41">
        <f>IFERROR(INT(TRIM(SUBSTITUTE(VLOOKUP($A16&amp;"*",各都道府県の状況!$A:$I,D$3,FALSE), "※5", ""))), "")</f>
        <v>27391</v>
      </c>
      <c r="E16" s="41">
        <f>IFERROR(INT(TRIM(SUBSTITUTE(VLOOKUP($A16&amp;"*",各都道府県の状況!$A:$I,E$3,FALSE), "※5", ""))), "")</f>
        <v>428426</v>
      </c>
      <c r="F16" s="41">
        <f>IFERROR(INT(TRIM(SUBSTITUTE(VLOOKUP($A16&amp;"*",各都道府県の状況!$A:$I,F$3,FALSE), "※5", ""))), "")</f>
        <v>25729</v>
      </c>
      <c r="G16" s="41">
        <f>IFERROR(INT(TRIM(SUBSTITUTE(VLOOKUP($A16&amp;"*",各都道府県の状況!$A:$I,G$3,FALSE), "※5", ""))), "")</f>
        <v>489</v>
      </c>
      <c r="H16" s="41">
        <f>IFERROR(INT(TRIM(SUBSTITUTE(VLOOKUP($A16&amp;"*",各都道府県の状況!$A:$I,H$3,FALSE), "※5", ""))), "")</f>
        <v>1173</v>
      </c>
      <c r="I16" s="41">
        <f>IFERROR(INT(TRIM(SUBSTITUTE(VLOOKUP($A16&amp;"*",各都道府県の状況!$A:$I,I$3,FALSE), "※5", ""))), "")</f>
        <v>22</v>
      </c>
    </row>
    <row r="17" spans="1:9" x14ac:dyDescent="0.55000000000000004">
      <c r="A17" s="12" t="s">
        <v>193</v>
      </c>
      <c r="B17" s="13">
        <f t="shared" si="0"/>
        <v>44264</v>
      </c>
      <c r="C17" s="31" t="s">
        <v>22</v>
      </c>
      <c r="D17" s="41">
        <f>IFERROR(INT(TRIM(SUBSTITUTE(VLOOKUP($A17&amp;"*",各都道府県の状況!$A:$I,D$3,FALSE), "※5", ""))), "")</f>
        <v>113861</v>
      </c>
      <c r="E17" s="41">
        <f>IFERROR(INT(TRIM(SUBSTITUTE(VLOOKUP($A17&amp;"*",各都道府県の状況!$A:$I,E$3,FALSE), "※5", ""))), "")</f>
        <v>1598193</v>
      </c>
      <c r="F17" s="41">
        <f>IFERROR(INT(TRIM(SUBSTITUTE(VLOOKUP($A17&amp;"*",各都道府県の状況!$A:$I,F$3,FALSE), "※5", ""))), "")</f>
        <v>109701</v>
      </c>
      <c r="G17" s="41">
        <f>IFERROR(INT(TRIM(SUBSTITUTE(VLOOKUP($A17&amp;"*",各都道府県の状況!$A:$I,G$3,FALSE), "※5", ""))), "")</f>
        <v>1500</v>
      </c>
      <c r="H17" s="41">
        <f>IFERROR(INT(TRIM(SUBSTITUTE(VLOOKUP($A17&amp;"*",各都道府県の状況!$A:$I,H$3,FALSE), "※5", ""))), "")</f>
        <v>2660</v>
      </c>
      <c r="I17" s="41">
        <f>IFERROR(INT(TRIM(SUBSTITUTE(VLOOKUP($A17&amp;"*",各都道府県の状況!$A:$I,I$3,FALSE), "※5", ""))), "")</f>
        <v>39</v>
      </c>
    </row>
    <row r="18" spans="1:9" x14ac:dyDescent="0.55000000000000004">
      <c r="A18" s="12" t="s">
        <v>194</v>
      </c>
      <c r="B18" s="13">
        <f t="shared" si="0"/>
        <v>44264</v>
      </c>
      <c r="C18" s="31" t="s">
        <v>23</v>
      </c>
      <c r="D18" s="41">
        <f>IFERROR(INT(TRIM(SUBSTITUTE(VLOOKUP($A18&amp;"*",各都道府県の状況!$A:$I,D$3,FALSE), "※5", ""))), "")</f>
        <v>45833</v>
      </c>
      <c r="E18" s="41">
        <f>IFERROR(INT(TRIM(SUBSTITUTE(VLOOKUP($A18&amp;"*",各都道府県の状況!$A:$I,E$3,FALSE), "※5", ""))), "")</f>
        <v>623066</v>
      </c>
      <c r="F18" s="41">
        <f>IFERROR(INT(TRIM(SUBSTITUTE(VLOOKUP($A18&amp;"*",各都道府県の状況!$A:$I,F$3,FALSE), "※5", ""))), "")</f>
        <v>44122</v>
      </c>
      <c r="G18" s="41">
        <f>IFERROR(INT(TRIM(SUBSTITUTE(VLOOKUP($A18&amp;"*",各都道府県の状況!$A:$I,G$3,FALSE), "※5", ""))), "")</f>
        <v>717</v>
      </c>
      <c r="H18" s="41">
        <f>IFERROR(INT(TRIM(SUBSTITUTE(VLOOKUP($A18&amp;"*",各都道府県の状況!$A:$I,H$3,FALSE), "※5", ""))), "")</f>
        <v>994</v>
      </c>
      <c r="I18" s="41">
        <f>IFERROR(INT(TRIM(SUBSTITUTE(VLOOKUP($A18&amp;"*",各都道府県の状況!$A:$I,I$3,FALSE), "※5", ""))), "")</f>
        <v>31</v>
      </c>
    </row>
    <row r="19" spans="1:9" x14ac:dyDescent="0.55000000000000004">
      <c r="A19" s="12" t="s">
        <v>195</v>
      </c>
      <c r="B19" s="13">
        <f t="shared" si="0"/>
        <v>44264</v>
      </c>
      <c r="C19" s="31" t="s">
        <v>24</v>
      </c>
      <c r="D19" s="41">
        <f>IFERROR(INT(TRIM(SUBSTITUTE(VLOOKUP($A19&amp;"*",各都道府県の状況!$A:$I,D$3,FALSE), "※5", ""))), "")</f>
        <v>1139</v>
      </c>
      <c r="E19" s="41">
        <f>IFERROR(INT(TRIM(SUBSTITUTE(VLOOKUP($A19&amp;"*",各都道府県の状況!$A:$I,E$3,FALSE), "※5", ""))), "")</f>
        <v>46600</v>
      </c>
      <c r="F19" s="41">
        <f>IFERROR(INT(TRIM(SUBSTITUTE(VLOOKUP($A19&amp;"*",各都道府県の状況!$A:$I,F$3,FALSE), "※5", ""))), "")</f>
        <v>1056</v>
      </c>
      <c r="G19" s="41">
        <f>IFERROR(INT(TRIM(SUBSTITUTE(VLOOKUP($A19&amp;"*",各都道府県の状況!$A:$I,G$3,FALSE), "※5", ""))), "")</f>
        <v>16</v>
      </c>
      <c r="H19" s="41">
        <f>IFERROR(INT(TRIM(SUBSTITUTE(VLOOKUP($A19&amp;"*",各都道府県の状況!$A:$I,H$3,FALSE), "※5", ""))), "")</f>
        <v>67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44264</v>
      </c>
      <c r="C20" s="31" t="s">
        <v>25</v>
      </c>
      <c r="D20" s="41">
        <f>IFERROR(INT(TRIM(SUBSTITUTE(VLOOKUP($A20&amp;"*",各都道府県の状況!$A:$I,D$3,FALSE), "※5", ""))), "")</f>
        <v>909</v>
      </c>
      <c r="E20" s="41">
        <f>IFERROR(INT(TRIM(SUBSTITUTE(VLOOKUP($A20&amp;"*",各都道府県の状況!$A:$I,E$3,FALSE), "※5", ""))), "")</f>
        <v>37539</v>
      </c>
      <c r="F20" s="41">
        <f>IFERROR(INT(TRIM(SUBSTITUTE(VLOOKUP($A20&amp;"*",各都道府県の状況!$A:$I,F$3,FALSE), "※5", ""))), "")</f>
        <v>872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9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44264</v>
      </c>
      <c r="C21" s="31" t="s">
        <v>26</v>
      </c>
      <c r="D21" s="41">
        <f>IFERROR(INT(TRIM(SUBSTITUTE(VLOOKUP($A21&amp;"*",各都道府県の状況!$A:$I,D$3,FALSE), "※5", ""))), "")</f>
        <v>1879</v>
      </c>
      <c r="E21" s="41">
        <f>IFERROR(INT(TRIM(SUBSTITUTE(VLOOKUP($A21&amp;"*",各都道府県の状況!$A:$I,E$3,FALSE), "※5", ""))), "")</f>
        <v>54127</v>
      </c>
      <c r="F21" s="41">
        <f>IFERROR(INT(TRIM(SUBSTITUTE(VLOOKUP($A21&amp;"*",各都道府県の状況!$A:$I,F$3,FALSE), "※5", ""))), "")</f>
        <v>1769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57</v>
      </c>
      <c r="I21" s="41">
        <f>IFERROR(INT(TRIM(SUBSTITUTE(VLOOKUP($A21&amp;"*",各都道府県の状況!$A:$I,I$3,FALSE), "※5", ""))), "")</f>
        <v>5</v>
      </c>
    </row>
    <row r="22" spans="1:9" x14ac:dyDescent="0.55000000000000004">
      <c r="A22" s="12" t="s">
        <v>198</v>
      </c>
      <c r="B22" s="13">
        <f t="shared" si="0"/>
        <v>44264</v>
      </c>
      <c r="C22" s="31" t="s">
        <v>27</v>
      </c>
      <c r="D22" s="41">
        <f>IFERROR(INT(TRIM(SUBSTITUTE(VLOOKUP($A22&amp;"*",各都道府県の状況!$A:$I,D$3,FALSE), "※5", ""))), "")</f>
        <v>546</v>
      </c>
      <c r="E22" s="41">
        <f>IFERROR(INT(TRIM(SUBSTITUTE(VLOOKUP($A22&amp;"*",各都道府県の状況!$A:$I,E$3,FALSE), "※5", ""))), "")</f>
        <v>33010</v>
      </c>
      <c r="F22" s="41">
        <f>IFERROR(INT(TRIM(SUBSTITUTE(VLOOKUP($A22&amp;"*",各都道府県の状況!$A:$I,F$3,FALSE), "※5", ""))), "")</f>
        <v>518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3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44264</v>
      </c>
      <c r="C23" s="31" t="s">
        <v>28</v>
      </c>
      <c r="D23" s="41">
        <f>IFERROR(INT(TRIM(SUBSTITUTE(VLOOKUP($A23&amp;"*",各都道府県の状況!$A:$I,D$3,FALSE), "※5", ""))), "")</f>
        <v>941</v>
      </c>
      <c r="E23" s="41">
        <f>IFERROR(INT(TRIM(SUBSTITUTE(VLOOKUP($A23&amp;"*",各都道府県の状況!$A:$I,E$3,FALSE), "※5", ""))), "")</f>
        <v>27101</v>
      </c>
      <c r="F23" s="41">
        <f>IFERROR(INT(TRIM(SUBSTITUTE(VLOOKUP($A23&amp;"*",各都道府県の状況!$A:$I,F$3,FALSE), "※5", ""))), "")</f>
        <v>922</v>
      </c>
      <c r="G23" s="41">
        <f>IFERROR(INT(TRIM(SUBSTITUTE(VLOOKUP($A23&amp;"*",各都道府県の状況!$A:$I,G$3,FALSE), "※5", ""))), "")</f>
        <v>17</v>
      </c>
      <c r="H23" s="41">
        <f>IFERROR(INT(TRIM(SUBSTITUTE(VLOOKUP($A23&amp;"*",各都道府県の状況!$A:$I,H$3,FALSE), "※5", ""))), "")</f>
        <v>2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44264</v>
      </c>
      <c r="C24" s="31" t="s">
        <v>29</v>
      </c>
      <c r="D24" s="41">
        <f>IFERROR(INT(TRIM(SUBSTITUTE(VLOOKUP($A24&amp;"*",各都道府県の状況!$A:$I,D$3,FALSE), "※5", ""))), "")</f>
        <v>2379</v>
      </c>
      <c r="E24" s="41">
        <f>IFERROR(INT(TRIM(SUBSTITUTE(VLOOKUP($A24&amp;"*",各都道府県の状況!$A:$I,E$3,FALSE), "※5", ""))), "")</f>
        <v>102965</v>
      </c>
      <c r="F24" s="41">
        <f>IFERROR(INT(TRIM(SUBSTITUTE(VLOOKUP($A24&amp;"*",各都道府県の状況!$A:$I,F$3,FALSE), "※5", ""))), "")</f>
        <v>2351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19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44264</v>
      </c>
      <c r="C25" s="31" t="s">
        <v>30</v>
      </c>
      <c r="D25" s="41">
        <f>IFERROR(INT(TRIM(SUBSTITUTE(VLOOKUP($A25&amp;"*",各都道府県の状況!$A:$I,D$3,FALSE), "※5", ""))), "")</f>
        <v>4782</v>
      </c>
      <c r="E25" s="41">
        <f>IFERROR(INT(TRIM(SUBSTITUTE(VLOOKUP($A25&amp;"*",各都道府県の状況!$A:$I,E$3,FALSE), "※5", ""))), "")</f>
        <v>142390</v>
      </c>
      <c r="F25" s="41">
        <f>IFERROR(INT(TRIM(SUBSTITUTE(VLOOKUP($A25&amp;"*",各都道府県の状況!$A:$I,F$3,FALSE), "※5", ""))), "")</f>
        <v>4557</v>
      </c>
      <c r="G25" s="41">
        <f>IFERROR(INT(TRIM(SUBSTITUTE(VLOOKUP($A25&amp;"*",各都道府県の状況!$A:$I,G$3,FALSE), "※5", ""))), "")</f>
        <v>115</v>
      </c>
      <c r="H25" s="41">
        <f>IFERROR(INT(TRIM(SUBSTITUTE(VLOOKUP($A25&amp;"*",各都道府県の状況!$A:$I,H$3,FALSE), "※5", ""))), "")</f>
        <v>110</v>
      </c>
      <c r="I25" s="41">
        <f>IFERROR(INT(TRIM(SUBSTITUTE(VLOOKUP($A25&amp;"*",各都道府県の状況!$A:$I,I$3,FALSE), "※5", ""))), "")</f>
        <v>9</v>
      </c>
    </row>
    <row r="26" spans="1:9" x14ac:dyDescent="0.55000000000000004">
      <c r="A26" s="12" t="s">
        <v>202</v>
      </c>
      <c r="B26" s="13">
        <f t="shared" si="0"/>
        <v>44264</v>
      </c>
      <c r="C26" s="31" t="s">
        <v>31</v>
      </c>
      <c r="D26" s="41">
        <f>IFERROR(INT(TRIM(SUBSTITUTE(VLOOKUP($A26&amp;"*",各都道府県の状況!$A:$I,D$3,FALSE), "※5", ""))), "")</f>
        <v>5281</v>
      </c>
      <c r="E26" s="41">
        <f>IFERROR(INT(TRIM(SUBSTITUTE(VLOOKUP($A26&amp;"*",各都道府県の状況!$A:$I,E$3,FALSE), "※5", ""))), "")</f>
        <v>204207</v>
      </c>
      <c r="F26" s="41">
        <f>IFERROR(INT(TRIM(SUBSTITUTE(VLOOKUP($A26&amp;"*",各都道府県の状況!$A:$I,F$3,FALSE), "※5", ""))), "")</f>
        <v>5009</v>
      </c>
      <c r="G26" s="41">
        <f>IFERROR(INT(TRIM(SUBSTITUTE(VLOOKUP($A26&amp;"*",各都道府県の状況!$A:$I,G$3,FALSE), "※5", ""))), "")</f>
        <v>99</v>
      </c>
      <c r="H26" s="41">
        <f>IFERROR(INT(TRIM(SUBSTITUTE(VLOOKUP($A26&amp;"*",各都道府県の状況!$A:$I,H$3,FALSE), "※5", ""))), "")</f>
        <v>173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44264</v>
      </c>
      <c r="C27" s="31" t="s">
        <v>32</v>
      </c>
      <c r="D27" s="41">
        <f>IFERROR(INT(TRIM(SUBSTITUTE(VLOOKUP($A27&amp;"*",各都道府県の状況!$A:$I,D$3,FALSE), "※5", ""))), "")</f>
        <v>26168</v>
      </c>
      <c r="E27" s="41">
        <f>IFERROR(INT(TRIM(SUBSTITUTE(VLOOKUP($A27&amp;"*",各都道府県の状況!$A:$I,E$3,FALSE), "※5", ""))), "")</f>
        <v>410546</v>
      </c>
      <c r="F27" s="41">
        <f>IFERROR(INT(TRIM(SUBSTITUTE(VLOOKUP($A27&amp;"*",各都道府県の状況!$A:$I,F$3,FALSE), "※5", ""))), "")</f>
        <v>25101</v>
      </c>
      <c r="G27" s="41">
        <f>IFERROR(INT(TRIM(SUBSTITUTE(VLOOKUP($A27&amp;"*",各都道府県の状況!$A:$I,G$3,FALSE), "※5", ""))), "")</f>
        <v>544</v>
      </c>
      <c r="H27" s="41">
        <f>IFERROR(INT(TRIM(SUBSTITUTE(VLOOKUP($A27&amp;"*",各都道府県の状況!$A:$I,H$3,FALSE), "※5", ""))), "")</f>
        <v>523</v>
      </c>
      <c r="I27" s="41">
        <f>IFERROR(INT(TRIM(SUBSTITUTE(VLOOKUP($A27&amp;"*",各都道府県の状況!$A:$I,I$3,FALSE), "※5", ""))), "")</f>
        <v>30</v>
      </c>
    </row>
    <row r="28" spans="1:9" x14ac:dyDescent="0.55000000000000004">
      <c r="A28" s="12" t="s">
        <v>204</v>
      </c>
      <c r="B28" s="13">
        <f t="shared" si="0"/>
        <v>44264</v>
      </c>
      <c r="C28" s="31" t="s">
        <v>33</v>
      </c>
      <c r="D28" s="41">
        <f>IFERROR(INT(TRIM(SUBSTITUTE(VLOOKUP($A28&amp;"*",各都道府県の状況!$A:$I,D$3,FALSE), "※5", ""))), "")</f>
        <v>2570</v>
      </c>
      <c r="E28" s="41">
        <f>IFERROR(INT(TRIM(SUBSTITUTE(VLOOKUP($A28&amp;"*",各都道府県の状況!$A:$I,E$3,FALSE), "※5", ""))), "")</f>
        <v>67122</v>
      </c>
      <c r="F28" s="41">
        <f>IFERROR(INT(TRIM(SUBSTITUTE(VLOOKUP($A28&amp;"*",各都道府県の状況!$A:$I,F$3,FALSE), "※5", ""))), "")</f>
        <v>2500</v>
      </c>
      <c r="G28" s="41">
        <f>IFERROR(INT(TRIM(SUBSTITUTE(VLOOKUP($A28&amp;"*",各都道府県の状況!$A:$I,G$3,FALSE), "※5", ""))), "")</f>
        <v>59</v>
      </c>
      <c r="H28" s="41">
        <f>IFERROR(INT(TRIM(SUBSTITUTE(VLOOKUP($A28&amp;"*",各都道府県の状況!$A:$I,H$3,FALSE), "※5", ""))), "")</f>
        <v>90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44264</v>
      </c>
      <c r="C29" s="31" t="s">
        <v>34</v>
      </c>
      <c r="D29" s="41">
        <f>IFERROR(INT(TRIM(SUBSTITUTE(VLOOKUP($A29&amp;"*",各都道府県の状況!$A:$I,D$3,FALSE), "※5", ""))), "")</f>
        <v>2604</v>
      </c>
      <c r="E29" s="41">
        <f>IFERROR(INT(TRIM(SUBSTITUTE(VLOOKUP($A29&amp;"*",各都道府県の状況!$A:$I,E$3,FALSE), "※5", ""))), "")</f>
        <v>76965</v>
      </c>
      <c r="F29" s="41">
        <f>IFERROR(INT(TRIM(SUBSTITUTE(VLOOKUP($A29&amp;"*",各都道府県の状況!$A:$I,F$3,FALSE), "※5", ""))), "")</f>
        <v>2377</v>
      </c>
      <c r="G29" s="41">
        <f>IFERROR(INT(TRIM(SUBSTITUTE(VLOOKUP($A29&amp;"*",各都道府県の状況!$A:$I,G$3,FALSE), "※5", ""))), "")</f>
        <v>48</v>
      </c>
      <c r="H29" s="41">
        <f>IFERROR(INT(TRIM(SUBSTITUTE(VLOOKUP($A29&amp;"*",各都道府県の状況!$A:$I,H$3,FALSE), "※5", ""))), "")</f>
        <v>179</v>
      </c>
      <c r="I29" s="41">
        <f>IFERROR(INT(TRIM(SUBSTITUTE(VLOOKUP($A29&amp;"*",各都道府県の状況!$A:$I,I$3,FALSE), "※5", ""))), "")</f>
        <v>6</v>
      </c>
    </row>
    <row r="30" spans="1:9" x14ac:dyDescent="0.55000000000000004">
      <c r="A30" s="12" t="s">
        <v>206</v>
      </c>
      <c r="B30" s="13">
        <f t="shared" si="0"/>
        <v>44264</v>
      </c>
      <c r="C30" s="31" t="s">
        <v>35</v>
      </c>
      <c r="D30" s="41">
        <f>IFERROR(INT(TRIM(SUBSTITUTE(VLOOKUP($A30&amp;"*",各都道府県の状況!$A:$I,D$3,FALSE), "※5", ""))), "")</f>
        <v>9120</v>
      </c>
      <c r="E30" s="41">
        <f>IFERROR(INT(TRIM(SUBSTITUTE(VLOOKUP($A30&amp;"*",各都道府県の状況!$A:$I,E$3,FALSE), "※5", ""))), "")</f>
        <v>161034</v>
      </c>
      <c r="F30" s="41">
        <f>IFERROR(INT(TRIM(SUBSTITUTE(VLOOKUP($A30&amp;"*",各都道府県の状況!$A:$I,F$3,FALSE), "※5", ""))), "")</f>
        <v>8809</v>
      </c>
      <c r="G30" s="41">
        <f>IFERROR(INT(TRIM(SUBSTITUTE(VLOOKUP($A30&amp;"*",各都道府県の状況!$A:$I,G$3,FALSE), "※5", ""))), "")</f>
        <v>162</v>
      </c>
      <c r="H30" s="41">
        <f>IFERROR(INT(TRIM(SUBSTITUTE(VLOOKUP($A30&amp;"*",各都道府県の状況!$A:$I,H$3,FALSE), "※5", ""))), "")</f>
        <v>164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44264</v>
      </c>
      <c r="C31" s="31" t="s">
        <v>36</v>
      </c>
      <c r="D31" s="41">
        <f>IFERROR(INT(TRIM(SUBSTITUTE(VLOOKUP($A31&amp;"*",各都道府県の状況!$A:$I,D$3,FALSE), "※5", ""))), "")</f>
        <v>47811</v>
      </c>
      <c r="E31" s="41">
        <f>IFERROR(INT(TRIM(SUBSTITUTE(VLOOKUP($A31&amp;"*",各都道府県の状況!$A:$I,E$3,FALSE), "※5", ""))), "")</f>
        <v>841637</v>
      </c>
      <c r="F31" s="41">
        <f>IFERROR(INT(TRIM(SUBSTITUTE(VLOOKUP($A31&amp;"*",各都道府県の状況!$A:$I,F$3,FALSE), "※5", ""))), "")</f>
        <v>45346</v>
      </c>
      <c r="G31" s="41">
        <f>IFERROR(INT(TRIM(SUBSTITUTE(VLOOKUP($A31&amp;"*",各都道府県の状況!$A:$I,G$3,FALSE), "※5", ""))), "")</f>
        <v>1142</v>
      </c>
      <c r="H31" s="41">
        <f>IFERROR(INT(TRIM(SUBSTITUTE(VLOOKUP($A31&amp;"*",各都道府県の状況!$A:$I,H$3,FALSE), "※5", ""))), "")</f>
        <v>910</v>
      </c>
      <c r="I31" s="41">
        <f>IFERROR(INT(TRIM(SUBSTITUTE(VLOOKUP($A31&amp;"*",各都道府県の状況!$A:$I,I$3,FALSE), "※5", ""))), "")</f>
        <v>68</v>
      </c>
    </row>
    <row r="32" spans="1:9" x14ac:dyDescent="0.55000000000000004">
      <c r="A32" s="12" t="s">
        <v>208</v>
      </c>
      <c r="B32" s="13">
        <f t="shared" si="0"/>
        <v>44264</v>
      </c>
      <c r="C32" s="31" t="s">
        <v>37</v>
      </c>
      <c r="D32" s="41">
        <f>IFERROR(INT(TRIM(SUBSTITUTE(VLOOKUP($A32&amp;"*",各都道府県の状況!$A:$I,D$3,FALSE), "※5", ""))), "")</f>
        <v>18194</v>
      </c>
      <c r="E32" s="41">
        <f>IFERROR(INT(TRIM(SUBSTITUTE(VLOOKUP($A32&amp;"*",各都道府県の状況!$A:$I,E$3,FALSE), "※5", ""))), "")</f>
        <v>261380</v>
      </c>
      <c r="F32" s="41">
        <f>IFERROR(INT(TRIM(SUBSTITUTE(VLOOKUP($A32&amp;"*",各都道府県の状況!$A:$I,F$3,FALSE), "※5", ""))), "")</f>
        <v>17286</v>
      </c>
      <c r="G32" s="41">
        <f>IFERROR(INT(TRIM(SUBSTITUTE(VLOOKUP($A32&amp;"*",各都道府県の状況!$A:$I,G$3,FALSE), "※5", ""))), "")</f>
        <v>559</v>
      </c>
      <c r="H32" s="41">
        <f>IFERROR(INT(TRIM(SUBSTITUTE(VLOOKUP($A32&amp;"*",各都道府県の状況!$A:$I,H$3,FALSE), "※5", ""))), "")</f>
        <v>349</v>
      </c>
      <c r="I32" s="41">
        <f>IFERROR(INT(TRIM(SUBSTITUTE(VLOOKUP($A32&amp;"*",各都道府県の状況!$A:$I,I$3,FALSE), "※5", ""))), "")</f>
        <v>31</v>
      </c>
    </row>
    <row r="33" spans="1:9" x14ac:dyDescent="0.55000000000000004">
      <c r="A33" s="12" t="s">
        <v>209</v>
      </c>
      <c r="B33" s="13">
        <f t="shared" si="0"/>
        <v>44264</v>
      </c>
      <c r="C33" s="31" t="s">
        <v>38</v>
      </c>
      <c r="D33" s="41">
        <f>IFERROR(INT(TRIM(SUBSTITUTE(VLOOKUP($A33&amp;"*",各都道府県の状況!$A:$I,D$3,FALSE), "※5", ""))), "")</f>
        <v>3414</v>
      </c>
      <c r="E33" s="41">
        <f>IFERROR(INT(TRIM(SUBSTITUTE(VLOOKUP($A33&amp;"*",各都道府県の状況!$A:$I,E$3,FALSE), "※5", ""))), "")</f>
        <v>85588</v>
      </c>
      <c r="F33" s="41">
        <f>IFERROR(INT(TRIM(SUBSTITUTE(VLOOKUP($A33&amp;"*",各都道府県の状況!$A:$I,F$3,FALSE), "※5", ""))), "")</f>
        <v>3293</v>
      </c>
      <c r="G33" s="41">
        <f>IFERROR(INT(TRIM(SUBSTITUTE(VLOOKUP($A33&amp;"*",各都道府県の状況!$A:$I,G$3,FALSE), "※5", ""))), "")</f>
        <v>48</v>
      </c>
      <c r="H33" s="41">
        <f>IFERROR(INT(TRIM(SUBSTITUTE(VLOOKUP($A33&amp;"*",各都道府県の状況!$A:$I,H$3,FALSE), "※5", ""))), "")</f>
        <v>73</v>
      </c>
      <c r="I33" s="41">
        <f>IFERROR(INT(TRIM(SUBSTITUTE(VLOOKUP($A33&amp;"*",各都道府県の状況!$A:$I,I$3,FALSE), "※5", ""))), "")</f>
        <v>7</v>
      </c>
    </row>
    <row r="34" spans="1:9" x14ac:dyDescent="0.55000000000000004">
      <c r="A34" s="12" t="s">
        <v>210</v>
      </c>
      <c r="B34" s="13">
        <f t="shared" si="0"/>
        <v>44264</v>
      </c>
      <c r="C34" s="31" t="s">
        <v>39</v>
      </c>
      <c r="D34" s="41">
        <f>IFERROR(INT(TRIM(SUBSTITUTE(VLOOKUP($A34&amp;"*",各都道府県の状況!$A:$I,D$3,FALSE), "※5", ""))), "")</f>
        <v>1168</v>
      </c>
      <c r="E34" s="41">
        <f>IFERROR(INT(TRIM(SUBSTITUTE(VLOOKUP($A34&amp;"*",各都道府県の状況!$A:$I,E$3,FALSE), "※5", ""))), "")</f>
        <v>24806</v>
      </c>
      <c r="F34" s="41">
        <f>IFERROR(INT(TRIM(SUBSTITUTE(VLOOKUP($A34&amp;"*",各都道府県の状況!$A:$I,F$3,FALSE), "※5", ""))), "")</f>
        <v>1119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7</v>
      </c>
      <c r="I34" s="41">
        <f>IFERROR(INT(TRIM(SUBSTITUTE(VLOOKUP($A34&amp;"*",各都道府県の状況!$A:$I,I$3,FALSE), "※5", ""))), "")</f>
        <v>0</v>
      </c>
    </row>
    <row r="35" spans="1:9" x14ac:dyDescent="0.55000000000000004">
      <c r="A35" s="12" t="s">
        <v>211</v>
      </c>
      <c r="B35" s="13">
        <f t="shared" si="0"/>
        <v>44264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42929</v>
      </c>
      <c r="F35" s="41">
        <f>IFERROR(INT(TRIM(SUBSTITUTE(VLOOKUP($A35&amp;"*",各都道府県の状況!$A:$I,F$3,FALSE), "※5", ""))), "")</f>
        <v>203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2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44264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16183</v>
      </c>
      <c r="F36" s="41">
        <f>IFERROR(INT(TRIM(SUBSTITUTE(VLOOKUP($A36&amp;"*",各都道府県の状況!$A:$I,F$3,FALSE), "※5", ""))), "")</f>
        <v>283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44264</v>
      </c>
      <c r="C37" s="31" t="s">
        <v>42</v>
      </c>
      <c r="D37" s="41">
        <f>IFERROR(INT(TRIM(SUBSTITUTE(VLOOKUP($A37&amp;"*",各都道府県の状況!$A:$I,D$3,FALSE), "※5", ""))), "")</f>
        <v>2536</v>
      </c>
      <c r="E37" s="41">
        <f>IFERROR(INT(TRIM(SUBSTITUTE(VLOOKUP($A37&amp;"*",各都道府県の状況!$A:$I,E$3,FALSE), "※5", ""))), "")</f>
        <v>69524</v>
      </c>
      <c r="F37" s="41">
        <f>IFERROR(INT(TRIM(SUBSTITUTE(VLOOKUP($A37&amp;"*",各都道府県の状況!$A:$I,F$3,FALSE), "※5", ""))), "")</f>
        <v>2419</v>
      </c>
      <c r="G37" s="41">
        <f>IFERROR(INT(TRIM(SUBSTITUTE(VLOOKUP($A37&amp;"*",各都道府県の状況!$A:$I,G$3,FALSE), "※5", ""))), "")</f>
        <v>33</v>
      </c>
      <c r="H37" s="41">
        <f>IFERROR(INT(TRIM(SUBSTITUTE(VLOOKUP($A37&amp;"*",各都道府県の状況!$A:$I,H$3,FALSE), "※5", ""))), "")</f>
        <v>44</v>
      </c>
      <c r="I37" s="41">
        <f>IFERROR(INT(TRIM(SUBSTITUTE(VLOOKUP($A37&amp;"*",各都道府県の状況!$A:$I,I$3,FALSE), "※5", ""))), "")</f>
        <v>1</v>
      </c>
    </row>
    <row r="38" spans="1:9" x14ac:dyDescent="0.55000000000000004">
      <c r="A38" s="12" t="s">
        <v>214</v>
      </c>
      <c r="B38" s="13">
        <f t="shared" si="0"/>
        <v>44264</v>
      </c>
      <c r="C38" s="31" t="s">
        <v>43</v>
      </c>
      <c r="D38" s="41">
        <f>IFERROR(INT(TRIM(SUBSTITUTE(VLOOKUP($A38&amp;"*",各都道府県の状況!$A:$I,D$3,FALSE), "※5", ""))), "")</f>
        <v>5049</v>
      </c>
      <c r="E38" s="41">
        <f>IFERROR(INT(TRIM(SUBSTITUTE(VLOOKUP($A38&amp;"*",各都道府県の状況!$A:$I,E$3,FALSE), "※5", ""))), "")</f>
        <v>167414</v>
      </c>
      <c r="F38" s="41">
        <f>IFERROR(INT(TRIM(SUBSTITUTE(VLOOKUP($A38&amp;"*",各都道府県の状況!$A:$I,F$3,FALSE), "※5", ""))), "")</f>
        <v>4913</v>
      </c>
      <c r="G38" s="41">
        <f>IFERROR(INT(TRIM(SUBSTITUTE(VLOOKUP($A38&amp;"*",各都道府県の状況!$A:$I,G$3,FALSE), "※5", ""))), "")</f>
        <v>103</v>
      </c>
      <c r="H38" s="41">
        <f>IFERROR(INT(TRIM(SUBSTITUTE(VLOOKUP($A38&amp;"*",各都道府県の状況!$A:$I,H$3,FALSE), "※5", ""))), "")</f>
        <v>33</v>
      </c>
      <c r="I38" s="41">
        <f>IFERROR(INT(TRIM(SUBSTITUTE(VLOOKUP($A38&amp;"*",各都道府県の状況!$A:$I,I$3,FALSE), "※5", ""))), "")</f>
        <v>3</v>
      </c>
    </row>
    <row r="39" spans="1:9" x14ac:dyDescent="0.55000000000000004">
      <c r="A39" s="12" t="s">
        <v>215</v>
      </c>
      <c r="B39" s="13">
        <f t="shared" si="0"/>
        <v>44264</v>
      </c>
      <c r="C39" s="31" t="s">
        <v>44</v>
      </c>
      <c r="D39" s="41">
        <f>IFERROR(INT(TRIM(SUBSTITUTE(VLOOKUP($A39&amp;"*",各都道府県の状況!$A:$I,D$3,FALSE), "※5", ""))), "")</f>
        <v>1389</v>
      </c>
      <c r="E39" s="41">
        <f>IFERROR(INT(TRIM(SUBSTITUTE(VLOOKUP($A39&amp;"*",各都道府県の状況!$A:$I,E$3,FALSE), "※5", ""))), "")</f>
        <v>60724</v>
      </c>
      <c r="F39" s="41">
        <f>IFERROR(INT(TRIM(SUBSTITUTE(VLOOKUP($A39&amp;"*",各都道府県の状況!$A:$I,F$3,FALSE), "※5", ""))), "")</f>
        <v>1316</v>
      </c>
      <c r="G39" s="41">
        <f>IFERROR(INT(TRIM(SUBSTITUTE(VLOOKUP($A39&amp;"*",各都道府県の状況!$A:$I,G$3,FALSE), "※5", ""))), "")</f>
        <v>42</v>
      </c>
      <c r="H39" s="41">
        <f>IFERROR(INT(TRIM(SUBSTITUTE(VLOOKUP($A39&amp;"*",各都道府県の状況!$A:$I,H$3,FALSE), "※5", ""))), "")</f>
        <v>31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44264</v>
      </c>
      <c r="C40" s="31" t="s">
        <v>45</v>
      </c>
      <c r="D40" s="41">
        <f>IFERROR(INT(TRIM(SUBSTITUTE(VLOOKUP($A40&amp;"*",各都道府県の状況!$A:$I,D$3,FALSE), "※5", ""))), "")</f>
        <v>461</v>
      </c>
      <c r="E40" s="41">
        <f>IFERROR(INT(TRIM(SUBSTITUTE(VLOOKUP($A40&amp;"*",各都道府県の状況!$A:$I,E$3,FALSE), "※5", ""))), "")</f>
        <v>27790</v>
      </c>
      <c r="F40" s="41">
        <f>IFERROR(INT(TRIM(SUBSTITUTE(VLOOKUP($A40&amp;"*",各都道府県の状況!$A:$I,F$3,FALSE), "※5", ""))), "")</f>
        <v>423</v>
      </c>
      <c r="G40" s="41">
        <f>IFERROR(INT(TRIM(SUBSTITUTE(VLOOKUP($A40&amp;"*",各都道府県の状況!$A:$I,G$3,FALSE), "※5", ""))), "")</f>
        <v>17</v>
      </c>
      <c r="H40" s="41">
        <f>IFERROR(INT(TRIM(SUBSTITUTE(VLOOKUP($A40&amp;"*",各都道府県の状況!$A:$I,H$3,FALSE), "※5", ""))), "")</f>
        <v>21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44264</v>
      </c>
      <c r="C41" s="31" t="s">
        <v>46</v>
      </c>
      <c r="D41" s="41">
        <f>IFERROR(INT(TRIM(SUBSTITUTE(VLOOKUP($A41&amp;"*",各都道府県の状況!$A:$I,D$3,FALSE), "※5", ""))), "")</f>
        <v>763</v>
      </c>
      <c r="E41" s="41">
        <f>IFERROR(INT(TRIM(SUBSTITUTE(VLOOKUP($A41&amp;"*",各都道府県の状況!$A:$I,E$3,FALSE), "※5", ""))), "")</f>
        <v>46127</v>
      </c>
      <c r="F41" s="41">
        <f>IFERROR(INT(TRIM(SUBSTITUTE(VLOOKUP($A41&amp;"*",各都道府県の状況!$A:$I,F$3,FALSE), "※5", ""))), "")</f>
        <v>728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17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44264</v>
      </c>
      <c r="C42" s="31" t="s">
        <v>47</v>
      </c>
      <c r="D42" s="41">
        <f>IFERROR(INT(TRIM(SUBSTITUTE(VLOOKUP($A42&amp;"*",各都道府県の状況!$A:$I,D$3,FALSE), "※5", ""))), "")</f>
        <v>1067</v>
      </c>
      <c r="E42" s="41">
        <f>IFERROR(INT(TRIM(SUBSTITUTE(VLOOKUP($A42&amp;"*",各都道府県の状況!$A:$I,E$3,FALSE), "※5", ""))), "")</f>
        <v>34023</v>
      </c>
      <c r="F42" s="41">
        <f>IFERROR(INT(TRIM(SUBSTITUTE(VLOOKUP($A42&amp;"*",各都道府県の状況!$A:$I,F$3,FALSE), "※5", ""))), "")</f>
        <v>1022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21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44264</v>
      </c>
      <c r="C43" s="31" t="s">
        <v>48</v>
      </c>
      <c r="D43" s="41">
        <f>IFERROR(INT(TRIM(SUBSTITUTE(VLOOKUP($A43&amp;"*",各都道府県の状況!$A:$I,D$3,FALSE), "※5", ""))), "")</f>
        <v>904</v>
      </c>
      <c r="E43" s="41">
        <f>IFERROR(INT(TRIM(SUBSTITUTE(VLOOKUP($A43&amp;"*",各都道府県の状況!$A:$I,E$3,FALSE), "※5", ""))), "")</f>
        <v>7178</v>
      </c>
      <c r="F43" s="41">
        <f>IFERROR(INT(TRIM(SUBSTITUTE(VLOOKUP($A43&amp;"*",各都道府県の状況!$A:$I,F$3,FALSE), "※5", ""))), "")</f>
        <v>866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19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44264</v>
      </c>
      <c r="C44" s="31" t="s">
        <v>49</v>
      </c>
      <c r="D44" s="41">
        <f>IFERROR(INT(TRIM(SUBSTITUTE(VLOOKUP($A44&amp;"*",各都道府県の状況!$A:$I,D$3,FALSE), "※5", ""))), "")</f>
        <v>18275</v>
      </c>
      <c r="E44" s="41">
        <f>IFERROR(INT(TRIM(SUBSTITUTE(VLOOKUP($A44&amp;"*",各都道府県の状況!$A:$I,E$3,FALSE), "※5", ""))), "")</f>
        <v>461680</v>
      </c>
      <c r="F44" s="41">
        <f>IFERROR(INT(TRIM(SUBSTITUTE(VLOOKUP($A44&amp;"*",各都道府県の状況!$A:$I,F$3,FALSE), "※5", ""))), "")</f>
        <v>17571</v>
      </c>
      <c r="G44" s="41">
        <f>IFERROR(INT(TRIM(SUBSTITUTE(VLOOKUP($A44&amp;"*",各都道府県の状況!$A:$I,G$3,FALSE), "※5", ""))), "")</f>
        <v>307</v>
      </c>
      <c r="H44" s="41">
        <f>IFERROR(INT(TRIM(SUBSTITUTE(VLOOKUP($A44&amp;"*",各都道府県の状況!$A:$I,H$3,FALSE), "※5", ""))), "")</f>
        <v>397</v>
      </c>
      <c r="I44" s="41">
        <f>IFERROR(INT(TRIM(SUBSTITUTE(VLOOKUP($A44&amp;"*",各都道府県の状況!$A:$I,I$3,FALSE), "※5", ""))), "")</f>
        <v>16</v>
      </c>
    </row>
    <row r="45" spans="1:9" x14ac:dyDescent="0.55000000000000004">
      <c r="A45" s="12" t="s">
        <v>221</v>
      </c>
      <c r="B45" s="13">
        <f t="shared" si="0"/>
        <v>44264</v>
      </c>
      <c r="C45" s="31" t="s">
        <v>50</v>
      </c>
      <c r="D45" s="41">
        <f>IFERROR(INT(TRIM(SUBSTITUTE(VLOOKUP($A45&amp;"*",各都道府県の状況!$A:$I,D$3,FALSE), "※5", ""))), "")</f>
        <v>1114</v>
      </c>
      <c r="E45" s="41">
        <f>IFERROR(INT(TRIM(SUBSTITUTE(VLOOKUP($A45&amp;"*",各都道府県の状況!$A:$I,E$3,FALSE), "※5", ""))), "")</f>
        <v>29115</v>
      </c>
      <c r="F45" s="41">
        <f>IFERROR(INT(TRIM(SUBSTITUTE(VLOOKUP($A45&amp;"*",各都道府県の状況!$A:$I,F$3,FALSE), "※5", ""))), "")</f>
        <v>1055</v>
      </c>
      <c r="G45" s="41">
        <f>IFERROR(INT(TRIM(SUBSTITUTE(VLOOKUP($A45&amp;"*",各都道府県の状況!$A:$I,G$3,FALSE), "※5", ""))), "")</f>
        <v>10</v>
      </c>
      <c r="H45" s="41">
        <f>IFERROR(INT(TRIM(SUBSTITUTE(VLOOKUP($A45&amp;"*",各都道府県の状況!$A:$I,H$3,FALSE), "※5", ""))), "")</f>
        <v>68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44264</v>
      </c>
      <c r="C46" s="31" t="s">
        <v>51</v>
      </c>
      <c r="D46" s="41">
        <f>IFERROR(INT(TRIM(SUBSTITUTE(VLOOKUP($A46&amp;"*",各都道府県の状況!$A:$I,D$3,FALSE), "※5", ""))), "")</f>
        <v>1613</v>
      </c>
      <c r="E46" s="41">
        <f>IFERROR(INT(TRIM(SUBSTITUTE(VLOOKUP($A46&amp;"*",各都道府県の状況!$A:$I,E$3,FALSE), "※5", ""))), "")</f>
        <v>70044</v>
      </c>
      <c r="F46" s="41">
        <f>IFERROR(INT(TRIM(SUBSTITUTE(VLOOKUP($A46&amp;"*",各都道府県の状況!$A:$I,F$3,FALSE), "※5", ""))), "")</f>
        <v>1570</v>
      </c>
      <c r="G46" s="41">
        <f>IFERROR(INT(TRIM(SUBSTITUTE(VLOOKUP($A46&amp;"*",各都道府県の状況!$A:$I,G$3,FALSE), "※5", ""))), "")</f>
        <v>37</v>
      </c>
      <c r="H46" s="41">
        <f>IFERROR(INT(TRIM(SUBSTITUTE(VLOOKUP($A46&amp;"*",各都道府県の状況!$A:$I,H$3,FALSE), "※5", ""))), "")</f>
        <v>6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44264</v>
      </c>
      <c r="C47" s="31" t="s">
        <v>52</v>
      </c>
      <c r="D47" s="41">
        <f>IFERROR(INT(TRIM(SUBSTITUTE(VLOOKUP($A47&amp;"*",各都道府県の状況!$A:$I,D$3,FALSE), "※5", ""))), "")</f>
        <v>3462</v>
      </c>
      <c r="E47" s="41">
        <f>IFERROR(INT(TRIM(SUBSTITUTE(VLOOKUP($A47&amp;"*",各都道府県の状況!$A:$I,E$3,FALSE), "※5", ""))), "")</f>
        <v>57117</v>
      </c>
      <c r="F47" s="41">
        <f>IFERROR(INT(TRIM(SUBSTITUTE(VLOOKUP($A47&amp;"*",各都道府県の状況!$A:$I,F$3,FALSE), "※5", ""))), "")</f>
        <v>3361</v>
      </c>
      <c r="G47" s="41">
        <f>IFERROR(INT(TRIM(SUBSTITUTE(VLOOKUP($A47&amp;"*",各都道府県の状況!$A:$I,G$3,FALSE), "※5", ""))), "")</f>
        <v>73</v>
      </c>
      <c r="H47" s="41">
        <f>IFERROR(INT(TRIM(SUBSTITUTE(VLOOKUP($A47&amp;"*",各都道府県の状況!$A:$I,H$3,FALSE), "※5", ""))), "")</f>
        <v>27</v>
      </c>
      <c r="I47" s="41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44264</v>
      </c>
      <c r="C48" s="31" t="s">
        <v>53</v>
      </c>
      <c r="D48" s="41">
        <f>IFERROR(INT(TRIM(SUBSTITUTE(VLOOKUP($A48&amp;"*",各都道府県の状況!$A:$I,D$3,FALSE), "※5", ""))), "")</f>
        <v>1297</v>
      </c>
      <c r="E48" s="41">
        <f>IFERROR(INT(TRIM(SUBSTITUTE(VLOOKUP($A48&amp;"*",各都道府県の状況!$A:$I,E$3,FALSE), "※5", ""))), "")</f>
        <v>83474</v>
      </c>
      <c r="F48" s="41">
        <f>IFERROR(INT(TRIM(SUBSTITUTE(VLOOKUP($A48&amp;"*",各都道府県の状況!$A:$I,F$3,FALSE), "※5", ""))), "")</f>
        <v>1262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13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44264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24802</v>
      </c>
      <c r="F49" s="41">
        <f>IFERROR(INT(TRIM(SUBSTITUTE(VLOOKUP($A49&amp;"*",各都道府県の状況!$A:$I,F$3,FALSE), "※5", ""))), "")</f>
        <v>1913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11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44264</v>
      </c>
      <c r="C50" s="31" t="s">
        <v>55</v>
      </c>
      <c r="D50" s="41">
        <f>IFERROR(INT(TRIM(SUBSTITUTE(VLOOKUP($A50&amp;"*",各都道府県の状況!$A:$I,D$3,FALSE), "※5", ""))), "")</f>
        <v>1762</v>
      </c>
      <c r="E50" s="41">
        <f>IFERROR(INT(TRIM(SUBSTITUTE(VLOOKUP($A50&amp;"*",各都道府県の状況!$A:$I,E$3,FALSE), "※5", ""))), "")</f>
        <v>69052</v>
      </c>
      <c r="F50" s="41">
        <f>IFERROR(INT(TRIM(SUBSTITUTE(VLOOKUP($A50&amp;"*",各都道府県の状況!$A:$I,F$3,FALSE), "※5", ""))), "")</f>
        <v>1749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13</v>
      </c>
      <c r="I50" s="41">
        <f>IFERROR(INT(TRIM(SUBSTITUTE(VLOOKUP($A50&amp;"*",各都道府県の状況!$A:$I,I$3,FALSE), "※5", ""))), "")</f>
        <v>2</v>
      </c>
    </row>
    <row r="51" spans="1:9" x14ac:dyDescent="0.55000000000000004">
      <c r="A51" s="12" t="s">
        <v>227</v>
      </c>
      <c r="B51" s="13">
        <f t="shared" si="0"/>
        <v>44264</v>
      </c>
      <c r="C51" s="31" t="s">
        <v>56</v>
      </c>
      <c r="D51" s="41">
        <f>IFERROR(INT(TRIM(SUBSTITUTE(VLOOKUP($A51&amp;"*",各都道府県の状況!$A:$I,D$3,FALSE), "※5", ""))), "")</f>
        <v>8354</v>
      </c>
      <c r="E51" s="41">
        <f>IFERROR(INT(TRIM(SUBSTITUTE(VLOOKUP($A51&amp;"*",各都道府県の状況!$A:$I,E$3,FALSE), "※5", ""))), "")</f>
        <v>150343</v>
      </c>
      <c r="F51" s="41">
        <f>IFERROR(INT(TRIM(SUBSTITUTE(VLOOKUP($A51&amp;"*",各都道府県の状況!$A:$I,F$3,FALSE), "※5", ""))), "")</f>
        <v>7973</v>
      </c>
      <c r="G51" s="41">
        <f>IFERROR(INT(TRIM(SUBSTITUTE(VLOOKUP($A51&amp;"*",各都道府県の状況!$A:$I,G$3,FALSE), "※5", ""))), "")</f>
        <v>120</v>
      </c>
      <c r="H51" s="41">
        <f>IFERROR(INT(TRIM(SUBSTITUTE(VLOOKUP($A51&amp;"*",各都道府県の状況!$A:$I,H$3,FALSE), "※5", ""))), "")</f>
        <v>266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1" t="s">
        <v>278</v>
      </c>
      <c r="C1" s="62"/>
      <c r="D1" s="62"/>
      <c r="E1" s="62"/>
      <c r="F1" s="62"/>
      <c r="G1" s="62"/>
      <c r="H1" s="62"/>
      <c r="I1" s="62"/>
    </row>
    <row r="2" spans="1:9" ht="28.5" customHeight="1" x14ac:dyDescent="0.55000000000000004">
      <c r="B2" s="63" t="s">
        <v>228</v>
      </c>
      <c r="C2" s="62"/>
      <c r="D2" s="62"/>
      <c r="E2" s="62"/>
      <c r="F2" s="62"/>
      <c r="G2" s="62"/>
      <c r="H2" s="62"/>
      <c r="I2" s="62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4" t="s">
        <v>180</v>
      </c>
      <c r="C4" s="66" t="s">
        <v>291</v>
      </c>
      <c r="D4" s="68" t="s">
        <v>292</v>
      </c>
      <c r="E4" s="70" t="s">
        <v>293</v>
      </c>
      <c r="F4" s="71"/>
      <c r="G4" s="72" t="s">
        <v>294</v>
      </c>
      <c r="H4" s="72" t="s">
        <v>295</v>
      </c>
      <c r="I4" s="19"/>
    </row>
    <row r="5" spans="1:9" ht="13.25" customHeight="1" x14ac:dyDescent="0.55000000000000004">
      <c r="B5" s="65"/>
      <c r="C5" s="67"/>
      <c r="D5" s="69"/>
      <c r="E5" s="51" t="s">
        <v>296</v>
      </c>
      <c r="F5" s="52" t="s">
        <v>297</v>
      </c>
      <c r="G5" s="73"/>
      <c r="H5" s="73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19598</v>
      </c>
      <c r="D6" s="53">
        <v>399419</v>
      </c>
      <c r="E6" s="54">
        <v>641</v>
      </c>
      <c r="F6" s="54">
        <v>5</v>
      </c>
      <c r="G6" s="53">
        <v>18243</v>
      </c>
      <c r="H6" s="54">
        <v>696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822</v>
      </c>
      <c r="D7" s="53">
        <v>20743</v>
      </c>
      <c r="E7" s="54">
        <v>19</v>
      </c>
      <c r="F7" s="54">
        <v>0</v>
      </c>
      <c r="G7" s="54">
        <v>783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555</v>
      </c>
      <c r="D8" s="53">
        <v>28496</v>
      </c>
      <c r="E8" s="54">
        <v>1</v>
      </c>
      <c r="F8" s="54">
        <v>0</v>
      </c>
      <c r="G8" s="54">
        <v>524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3835</v>
      </c>
      <c r="D9" s="53">
        <v>72507</v>
      </c>
      <c r="E9" s="54">
        <v>216</v>
      </c>
      <c r="F9" s="54">
        <v>5</v>
      </c>
      <c r="G9" s="53">
        <v>3594</v>
      </c>
      <c r="H9" s="54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269</v>
      </c>
      <c r="D10" s="53">
        <v>7148</v>
      </c>
      <c r="E10" s="54">
        <v>1</v>
      </c>
      <c r="F10" s="54">
        <v>0</v>
      </c>
      <c r="G10" s="54">
        <v>262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545</v>
      </c>
      <c r="D11" s="53">
        <v>28530</v>
      </c>
      <c r="E11" s="54">
        <v>8</v>
      </c>
      <c r="F11" s="54">
        <v>0</v>
      </c>
      <c r="G11" s="54">
        <v>522</v>
      </c>
      <c r="H11" s="54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2121</v>
      </c>
      <c r="D12" s="53">
        <v>121012</v>
      </c>
      <c r="E12" s="54">
        <v>217</v>
      </c>
      <c r="F12" s="54">
        <v>10</v>
      </c>
      <c r="G12" s="53">
        <v>1818</v>
      </c>
      <c r="H12" s="54">
        <v>86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6038</v>
      </c>
      <c r="D13" s="53">
        <v>25099</v>
      </c>
      <c r="E13" s="54">
        <v>324</v>
      </c>
      <c r="F13" s="54">
        <v>7</v>
      </c>
      <c r="G13" s="53">
        <v>5596</v>
      </c>
      <c r="H13" s="54">
        <v>118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4194</v>
      </c>
      <c r="D14" s="53">
        <v>151479</v>
      </c>
      <c r="E14" s="54">
        <v>115</v>
      </c>
      <c r="F14" s="54">
        <v>1</v>
      </c>
      <c r="G14" s="53">
        <v>4011</v>
      </c>
      <c r="H14" s="54">
        <v>68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4617</v>
      </c>
      <c r="D15" s="53">
        <v>98906</v>
      </c>
      <c r="E15" s="54">
        <v>147</v>
      </c>
      <c r="F15" s="54">
        <v>3</v>
      </c>
      <c r="G15" s="53">
        <v>4382</v>
      </c>
      <c r="H15" s="54">
        <v>88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30228</v>
      </c>
      <c r="D16" s="53">
        <v>577277</v>
      </c>
      <c r="E16" s="53">
        <v>1340</v>
      </c>
      <c r="F16" s="54">
        <v>41</v>
      </c>
      <c r="G16" s="53">
        <v>28253</v>
      </c>
      <c r="H16" s="54">
        <v>635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27391</v>
      </c>
      <c r="D17" s="53">
        <v>428426</v>
      </c>
      <c r="E17" s="53">
        <v>1173</v>
      </c>
      <c r="F17" s="54">
        <v>22</v>
      </c>
      <c r="G17" s="53">
        <v>25729</v>
      </c>
      <c r="H17" s="54">
        <v>489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113861</v>
      </c>
      <c r="D18" s="53">
        <v>1598193</v>
      </c>
      <c r="E18" s="53">
        <v>2660</v>
      </c>
      <c r="F18" s="54">
        <v>39</v>
      </c>
      <c r="G18" s="53">
        <v>109701</v>
      </c>
      <c r="H18" s="53">
        <v>1500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45833</v>
      </c>
      <c r="D19" s="53">
        <v>623066</v>
      </c>
      <c r="E19" s="54">
        <v>994</v>
      </c>
      <c r="F19" s="54">
        <v>31</v>
      </c>
      <c r="G19" s="53">
        <v>44122</v>
      </c>
      <c r="H19" s="54">
        <v>717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1139</v>
      </c>
      <c r="D20" s="53">
        <v>46600</v>
      </c>
      <c r="E20" s="54">
        <v>67</v>
      </c>
      <c r="F20" s="54">
        <v>2</v>
      </c>
      <c r="G20" s="53">
        <v>1056</v>
      </c>
      <c r="H20" s="54">
        <v>16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909</v>
      </c>
      <c r="D21" s="53">
        <v>37539</v>
      </c>
      <c r="E21" s="54">
        <v>9</v>
      </c>
      <c r="F21" s="54">
        <v>1</v>
      </c>
      <c r="G21" s="54">
        <v>872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1879</v>
      </c>
      <c r="D22" s="53">
        <v>54127</v>
      </c>
      <c r="E22" s="54">
        <v>57</v>
      </c>
      <c r="F22" s="54">
        <v>5</v>
      </c>
      <c r="G22" s="53">
        <v>1769</v>
      </c>
      <c r="H22" s="54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546</v>
      </c>
      <c r="D23" s="53">
        <v>33010</v>
      </c>
      <c r="E23" s="54">
        <v>3</v>
      </c>
      <c r="F23" s="54">
        <v>0</v>
      </c>
      <c r="G23" s="54">
        <v>518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941</v>
      </c>
      <c r="D24" s="53">
        <v>27101</v>
      </c>
      <c r="E24" s="54">
        <v>2</v>
      </c>
      <c r="F24" s="54">
        <v>0</v>
      </c>
      <c r="G24" s="54">
        <v>922</v>
      </c>
      <c r="H24" s="54">
        <v>17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2379</v>
      </c>
      <c r="D25" s="53">
        <v>102965</v>
      </c>
      <c r="E25" s="54">
        <v>19</v>
      </c>
      <c r="F25" s="54">
        <v>0</v>
      </c>
      <c r="G25" s="53">
        <v>2351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4782</v>
      </c>
      <c r="D26" s="53">
        <v>142390</v>
      </c>
      <c r="E26" s="54">
        <v>110</v>
      </c>
      <c r="F26" s="54">
        <v>9</v>
      </c>
      <c r="G26" s="53">
        <v>4557</v>
      </c>
      <c r="H26" s="54">
        <v>115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5281</v>
      </c>
      <c r="D27" s="53">
        <v>204207</v>
      </c>
      <c r="E27" s="54">
        <v>173</v>
      </c>
      <c r="F27" s="54">
        <v>1</v>
      </c>
      <c r="G27" s="53">
        <v>5009</v>
      </c>
      <c r="H27" s="54">
        <v>99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26168</v>
      </c>
      <c r="D28" s="53">
        <v>410546</v>
      </c>
      <c r="E28" s="54">
        <v>523</v>
      </c>
      <c r="F28" s="54">
        <v>30</v>
      </c>
      <c r="G28" s="53">
        <v>25101</v>
      </c>
      <c r="H28" s="54">
        <v>544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2570</v>
      </c>
      <c r="D29" s="53">
        <v>67122</v>
      </c>
      <c r="E29" s="54">
        <v>90</v>
      </c>
      <c r="F29" s="54">
        <v>4</v>
      </c>
      <c r="G29" s="53">
        <v>2500</v>
      </c>
      <c r="H29" s="54">
        <v>59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2604</v>
      </c>
      <c r="D30" s="53">
        <v>76965</v>
      </c>
      <c r="E30" s="54">
        <v>179</v>
      </c>
      <c r="F30" s="54">
        <v>6</v>
      </c>
      <c r="G30" s="53">
        <v>2377</v>
      </c>
      <c r="H30" s="54">
        <v>48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9120</v>
      </c>
      <c r="D31" s="53">
        <v>161034</v>
      </c>
      <c r="E31" s="54">
        <v>164</v>
      </c>
      <c r="F31" s="54">
        <v>2</v>
      </c>
      <c r="G31" s="53">
        <v>8809</v>
      </c>
      <c r="H31" s="54">
        <v>162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47811</v>
      </c>
      <c r="D32" s="53">
        <v>841637</v>
      </c>
      <c r="E32" s="54">
        <v>910</v>
      </c>
      <c r="F32" s="54">
        <v>68</v>
      </c>
      <c r="G32" s="53">
        <v>45346</v>
      </c>
      <c r="H32" s="53">
        <v>1142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18194</v>
      </c>
      <c r="D33" s="53">
        <v>261380</v>
      </c>
      <c r="E33" s="54">
        <v>349</v>
      </c>
      <c r="F33" s="54">
        <v>31</v>
      </c>
      <c r="G33" s="53">
        <v>17286</v>
      </c>
      <c r="H33" s="54">
        <v>559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3414</v>
      </c>
      <c r="D34" s="53">
        <v>85588</v>
      </c>
      <c r="E34" s="54">
        <v>73</v>
      </c>
      <c r="F34" s="54">
        <v>7</v>
      </c>
      <c r="G34" s="53">
        <v>3293</v>
      </c>
      <c r="H34" s="54">
        <v>48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1168</v>
      </c>
      <c r="D35" s="53">
        <v>24806</v>
      </c>
      <c r="E35" s="54">
        <v>7</v>
      </c>
      <c r="F35" s="54">
        <v>0</v>
      </c>
      <c r="G35" s="53">
        <v>1119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210</v>
      </c>
      <c r="D36" s="53">
        <v>42929</v>
      </c>
      <c r="E36" s="54">
        <v>2</v>
      </c>
      <c r="F36" s="54">
        <v>0</v>
      </c>
      <c r="G36" s="54">
        <v>203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284</v>
      </c>
      <c r="D37" s="53">
        <v>16183</v>
      </c>
      <c r="E37" s="54">
        <v>1</v>
      </c>
      <c r="F37" s="54">
        <v>0</v>
      </c>
      <c r="G37" s="54">
        <v>283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2536</v>
      </c>
      <c r="D38" s="53">
        <v>69524</v>
      </c>
      <c r="E38" s="54">
        <v>44</v>
      </c>
      <c r="F38" s="54">
        <v>1</v>
      </c>
      <c r="G38" s="53">
        <v>2419</v>
      </c>
      <c r="H38" s="54">
        <v>33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5049</v>
      </c>
      <c r="D39" s="53">
        <v>167414</v>
      </c>
      <c r="E39" s="54">
        <v>33</v>
      </c>
      <c r="F39" s="54">
        <v>3</v>
      </c>
      <c r="G39" s="53">
        <v>4913</v>
      </c>
      <c r="H39" s="54">
        <v>103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1389</v>
      </c>
      <c r="D40" s="53">
        <v>60724</v>
      </c>
      <c r="E40" s="54">
        <v>31</v>
      </c>
      <c r="F40" s="54">
        <v>0</v>
      </c>
      <c r="G40" s="53">
        <v>1316</v>
      </c>
      <c r="H40" s="54">
        <v>42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461</v>
      </c>
      <c r="D41" s="53">
        <v>27790</v>
      </c>
      <c r="E41" s="54">
        <v>21</v>
      </c>
      <c r="F41" s="54">
        <v>2</v>
      </c>
      <c r="G41" s="54">
        <v>423</v>
      </c>
      <c r="H41" s="54">
        <v>17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763</v>
      </c>
      <c r="D42" s="53">
        <v>46127</v>
      </c>
      <c r="E42" s="54">
        <v>17</v>
      </c>
      <c r="F42" s="54">
        <v>0</v>
      </c>
      <c r="G42" s="54">
        <v>728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1067</v>
      </c>
      <c r="D43" s="53">
        <v>34023</v>
      </c>
      <c r="E43" s="54">
        <v>21</v>
      </c>
      <c r="F43" s="54">
        <v>1</v>
      </c>
      <c r="G43" s="53">
        <v>1022</v>
      </c>
      <c r="H43" s="5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904</v>
      </c>
      <c r="D44" s="53">
        <v>7178</v>
      </c>
      <c r="E44" s="54">
        <v>19</v>
      </c>
      <c r="F44" s="54">
        <v>3</v>
      </c>
      <c r="G44" s="54">
        <v>866</v>
      </c>
      <c r="H44" s="5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18275</v>
      </c>
      <c r="D45" s="53">
        <v>461680</v>
      </c>
      <c r="E45" s="54">
        <v>397</v>
      </c>
      <c r="F45" s="54">
        <v>16</v>
      </c>
      <c r="G45" s="53">
        <v>17571</v>
      </c>
      <c r="H45" s="54">
        <v>307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1114</v>
      </c>
      <c r="D46" s="53">
        <v>29115</v>
      </c>
      <c r="E46" s="54">
        <v>68</v>
      </c>
      <c r="F46" s="54">
        <v>1</v>
      </c>
      <c r="G46" s="53">
        <v>1055</v>
      </c>
      <c r="H46" s="54">
        <v>10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1613</v>
      </c>
      <c r="D47" s="53">
        <v>70044</v>
      </c>
      <c r="E47" s="54">
        <v>6</v>
      </c>
      <c r="F47" s="54">
        <v>0</v>
      </c>
      <c r="G47" s="53">
        <v>1570</v>
      </c>
      <c r="H47" s="54">
        <v>37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3462</v>
      </c>
      <c r="D48" s="53">
        <v>57117</v>
      </c>
      <c r="E48" s="54">
        <v>27</v>
      </c>
      <c r="F48" s="54">
        <v>2</v>
      </c>
      <c r="G48" s="53">
        <v>3361</v>
      </c>
      <c r="H48" s="54">
        <v>73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1297</v>
      </c>
      <c r="D49" s="53">
        <v>83474</v>
      </c>
      <c r="E49" s="54">
        <v>13</v>
      </c>
      <c r="F49" s="54">
        <v>0</v>
      </c>
      <c r="G49" s="53">
        <v>1262</v>
      </c>
      <c r="H49" s="5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24802</v>
      </c>
      <c r="E50" s="54">
        <v>11</v>
      </c>
      <c r="F50" s="54">
        <v>1</v>
      </c>
      <c r="G50" s="53">
        <v>1913</v>
      </c>
      <c r="H50" s="54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1762</v>
      </c>
      <c r="D51" s="53">
        <v>69052</v>
      </c>
      <c r="E51" s="54">
        <v>13</v>
      </c>
      <c r="F51" s="54">
        <v>2</v>
      </c>
      <c r="G51" s="53">
        <v>1749</v>
      </c>
      <c r="H51" s="54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8354</v>
      </c>
      <c r="D52" s="53">
        <v>150343</v>
      </c>
      <c r="E52" s="54">
        <v>266</v>
      </c>
      <c r="F52" s="54">
        <v>2</v>
      </c>
      <c r="G52" s="53">
        <v>7973</v>
      </c>
      <c r="H52" s="54">
        <v>120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298</v>
      </c>
      <c r="E53" s="54">
        <v>0</v>
      </c>
      <c r="F53" s="55" t="s">
        <v>298</v>
      </c>
      <c r="G53" s="54">
        <v>149</v>
      </c>
      <c r="H53" s="55" t="s">
        <v>298</v>
      </c>
      <c r="I53" s="25"/>
    </row>
    <row r="54" spans="1:9" ht="12" customHeight="1" x14ac:dyDescent="0.55000000000000004">
      <c r="B54" s="21" t="s">
        <v>164</v>
      </c>
      <c r="C54" s="53">
        <v>439454</v>
      </c>
      <c r="D54" s="53">
        <v>8174837</v>
      </c>
      <c r="E54" s="53">
        <v>11581</v>
      </c>
      <c r="F54" s="54">
        <v>364</v>
      </c>
      <c r="G54" s="53">
        <v>419201</v>
      </c>
      <c r="H54" s="53">
        <v>8351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2021-03-10T14:10:56Z</dcterms:modified>
</cp:coreProperties>
</file>