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9057EB93-27D3-46B9-9CE9-7CD5C89C4162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<sst xmlns="http://schemas.openxmlformats.org/spreadsheetml/2006/main" count="22904" uniqueCount="299">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</sst>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48"/>
  <sheetViews>
    <sheetView workbookViewId="0">
      <pane ySplit="1" topLeftCell="A1135" activePane="bottomLeft" state="frozen"/>
      <selection activeCell="A1149" sqref="A1149"/>
      <selection pane="bottomLeft" activeCell="A1149" sqref="A1149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92"/>
  <sheetViews>
    <sheetView workbookViewId="0">
      <pane xSplit="1" ySplit="1" topLeftCell="B16589" activePane="bottomRight" state="frozen"/>
      <selection activeCell="A1149" sqref="A1149"/>
      <selection pane="topRight" activeCell="A1149" sqref="A1149"/>
      <selection pane="bottomLeft" activeCell="A1149" sqref="A1149"/>
      <selection pane="bottomRight" activeCell="A1149" sqref="A1149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6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44261</v>
      </c>
      <c r="B3" s="26" t="s">
        <v>153</v>
      </c>
      <c r="C3" s="26">
        <f>IF(C21="", "", C21)</f>
        <v>435630</v>
      </c>
      <c r="D3" s="26">
        <f>IF(B21="", "", B21)</f>
        <v>8021216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12120</v>
      </c>
      <c r="I3" s="26" t="str">
        <f t="shared" si="1"/>
        <v/>
      </c>
      <c r="J3" s="26">
        <f t="shared" si="1"/>
        <v>375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415085</v>
      </c>
      <c r="N3" s="26">
        <f t="shared" si="2"/>
        <v>8176</v>
      </c>
      <c r="O3" s="26">
        <f t="shared" ref="O3:P5" si="3">I12</f>
        <v>0</v>
      </c>
      <c r="P3" s="46">
        <f t="shared" si="3"/>
        <v>0</v>
      </c>
    </row>
    <row r="4" spans="1:17" x14ac:dyDescent="0.55000000000000004">
      <c r="A4" s="38">
        <f>DATE($A$9, $B$9, $C$9)</f>
        <v>44261</v>
      </c>
      <c r="B4" s="26" t="s">
        <v>154</v>
      </c>
      <c r="C4" s="26">
        <f>IF(C22="", "", C22)</f>
        <v>2247</v>
      </c>
      <c r="D4" s="26">
        <f>IF(B22="", "", B22)</f>
        <v>530768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2192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44261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6" t="s">
        <v>290</v>
      </c>
      <c r="B8" s="56"/>
      <c r="C8" s="56"/>
      <c r="D8" s="56"/>
      <c r="E8" s="56"/>
      <c r="F8" s="56"/>
      <c r="G8" s="56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3</v>
      </c>
      <c r="C9" s="4">
        <v>6</v>
      </c>
      <c r="I9" s="56" t="s">
        <v>284</v>
      </c>
      <c r="J9" s="56"/>
    </row>
    <row r="10" spans="1:17" x14ac:dyDescent="0.55000000000000004">
      <c r="B10" s="27" t="s">
        <v>157</v>
      </c>
      <c r="C10" s="27"/>
      <c r="D10" s="27" t="s">
        <v>158</v>
      </c>
      <c r="E10" s="27"/>
      <c r="F10" s="27" t="s">
        <v>159</v>
      </c>
      <c r="G10" s="27" t="s">
        <v>160</v>
      </c>
      <c r="H10" s="56" t="s">
        <v>161</v>
      </c>
      <c r="I10" s="56" t="s">
        <v>289</v>
      </c>
      <c r="J10" s="56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27"/>
      <c r="G11" s="2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8021216</v>
      </c>
      <c r="C12" s="4">
        <v>435630</v>
      </c>
      <c r="D12" s="4">
        <v>12120</v>
      </c>
      <c r="E12" s="4">
        <v>375</v>
      </c>
      <c r="F12" s="4">
        <v>415085</v>
      </c>
      <c r="G12" s="4">
        <v>8176</v>
      </c>
      <c r="H12" s="3"/>
      <c r="I12" s="4"/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530768</v>
      </c>
      <c r="C13" s="4">
        <v>2247</v>
      </c>
      <c r="D13" s="4">
        <v>53</v>
      </c>
      <c r="E13" s="4">
        <v>0</v>
      </c>
      <c r="F13" s="4">
        <v>2192</v>
      </c>
      <c r="G13" s="4">
        <v>2</v>
      </c>
      <c r="H13" s="3"/>
      <c r="I13" s="56"/>
      <c r="J13" s="56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8552813</v>
      </c>
      <c r="C15" s="29">
        <f t="shared" si="4"/>
        <v>437892</v>
      </c>
      <c r="D15" s="29">
        <f t="shared" si="4"/>
        <v>12173</v>
      </c>
      <c r="E15" s="29">
        <f t="shared" si="4"/>
        <v>375</v>
      </c>
      <c r="F15" s="29">
        <f t="shared" si="4"/>
        <v>417292</v>
      </c>
      <c r="G15" s="29">
        <f t="shared" si="4"/>
        <v>8178</v>
      </c>
      <c r="H15" s="30"/>
    </row>
    <row r="18" spans="1:15" x14ac:dyDescent="0.55000000000000004">
      <c r="B18" s="56" t="s">
        <v>157</v>
      </c>
      <c r="C18" s="58"/>
      <c r="D18" s="56" t="s">
        <v>169</v>
      </c>
      <c r="E18" s="58"/>
      <c r="F18" s="58"/>
      <c r="G18" s="56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6" t="s">
        <v>158</v>
      </c>
      <c r="H19" s="58"/>
      <c r="I19" s="58"/>
      <c r="J19" s="58"/>
      <c r="K19" s="58"/>
      <c r="L19" s="58"/>
      <c r="M19" s="58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8021216</v>
      </c>
      <c r="C21" s="28">
        <f t="shared" si="5"/>
        <v>435630</v>
      </c>
      <c r="D21" s="3"/>
      <c r="E21" s="3"/>
      <c r="F21" s="3"/>
      <c r="G21" s="3"/>
      <c r="H21" s="28">
        <f>D12</f>
        <v>12120</v>
      </c>
      <c r="I21" s="3"/>
      <c r="J21" s="28">
        <f>E12</f>
        <v>375</v>
      </c>
      <c r="K21" s="3"/>
      <c r="L21" s="3"/>
      <c r="M21" s="16">
        <f>F21</f>
        <v>0</v>
      </c>
      <c r="N21" s="28">
        <f t="shared" ref="N21:O23" si="6">F12</f>
        <v>415085</v>
      </c>
      <c r="O21" s="28">
        <f t="shared" si="6"/>
        <v>8176</v>
      </c>
    </row>
    <row r="22" spans="1:15" x14ac:dyDescent="0.55000000000000004">
      <c r="A22" s="26" t="s">
        <v>167</v>
      </c>
      <c r="B22" s="28">
        <f t="shared" si="5"/>
        <v>530768</v>
      </c>
      <c r="C22" s="28">
        <f t="shared" si="5"/>
        <v>2247</v>
      </c>
      <c r="D22" s="3"/>
      <c r="E22" s="3"/>
      <c r="F22" s="3"/>
      <c r="G22" s="3"/>
      <c r="H22" s="28">
        <f>D13</f>
        <v>53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2192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8552813</v>
      </c>
      <c r="C24" s="26">
        <f t="shared" si="7"/>
        <v>437892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12173</v>
      </c>
      <c r="I24" s="26">
        <f t="shared" si="7"/>
        <v>0</v>
      </c>
      <c r="J24" s="26">
        <f t="shared" si="7"/>
        <v>375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417292</v>
      </c>
      <c r="O24" s="26">
        <f t="shared" si="7"/>
        <v>8178</v>
      </c>
    </row>
    <row r="26" spans="1:15" x14ac:dyDescent="0.55000000000000004">
      <c r="E26" s="56" t="s">
        <v>279</v>
      </c>
      <c r="F26" s="58"/>
      <c r="G26" s="58"/>
      <c r="H26" s="58"/>
      <c r="I26" s="58"/>
      <c r="J26" s="58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5"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0"/>
      <c r="E1" s="60"/>
      <c r="F1" s="60"/>
      <c r="G1" s="60"/>
      <c r="H1" s="60"/>
      <c r="I1" s="60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5</v>
      </c>
      <c r="D2" s="59" t="s">
        <v>178</v>
      </c>
      <c r="E2" s="60"/>
      <c r="F2" s="60"/>
      <c r="G2" s="60"/>
      <c r="H2" s="60"/>
      <c r="I2" s="60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44260</v>
      </c>
      <c r="C5" s="31" t="s">
        <v>7</v>
      </c>
      <c r="D5" s="41">
        <f>IFERROR(INT(TRIM(SUBSTITUTE(VLOOKUP($A5&amp;"*",各都道府県の状況!$A:$I,D$3,FALSE), "※5", ""))), "")</f>
        <v>19341</v>
      </c>
      <c r="E5" s="41">
        <f>IFERROR(INT(TRIM(SUBSTITUTE(VLOOKUP($A5&amp;"*",各都道府県の状況!$A:$I,E$3,FALSE), "※5", ""))), "")</f>
        <v>392200</v>
      </c>
      <c r="F5" s="41">
        <f>IFERROR(INT(TRIM(SUBSTITUTE(VLOOKUP($A5&amp;"*",各都道府県の状況!$A:$I,F$3,FALSE), "※5", ""))), "")</f>
        <v>18090</v>
      </c>
      <c r="G5" s="41">
        <f>IFERROR(INT(TRIM(SUBSTITUTE(VLOOKUP($A5&amp;"*",各都道府県の状況!$A:$I,G$3,FALSE), "※5", ""))), "")</f>
        <v>690</v>
      </c>
      <c r="H5" s="41">
        <f>IFERROR(INT(TRIM(SUBSTITUTE(VLOOKUP($A5&amp;"*",各都道府県の状況!$A:$I,H$3,FALSE), "※5", ""))), "")</f>
        <v>564</v>
      </c>
      <c r="I5" s="41">
        <f>IFERROR(INT(TRIM(SUBSTITUTE(VLOOKUP($A5&amp;"*",各都道府県の状況!$A:$I,I$3,FALSE), "※5", ""))), "")</f>
        <v>6</v>
      </c>
      <c r="J5" s="2"/>
    </row>
    <row r="6" spans="1:10" x14ac:dyDescent="0.55000000000000004">
      <c r="A6" s="12" t="s">
        <v>182</v>
      </c>
      <c r="B6" s="13">
        <f t="shared" si="0"/>
        <v>44260</v>
      </c>
      <c r="C6" s="31" t="s">
        <v>11</v>
      </c>
      <c r="D6" s="41">
        <f>IFERROR(INT(TRIM(SUBSTITUTE(VLOOKUP($A6&amp;"*",各都道府県の状況!$A:$I,D$3,FALSE), "※5", ""))), "")</f>
        <v>820</v>
      </c>
      <c r="E6" s="41">
        <f>IFERROR(INT(TRIM(SUBSTITUTE(VLOOKUP($A6&amp;"*",各都道府県の状況!$A:$I,E$3,FALSE), "※5", ""))), "")</f>
        <v>17718</v>
      </c>
      <c r="F6" s="41">
        <f>IFERROR(INT(TRIM(SUBSTITUTE(VLOOKUP($A6&amp;"*",各都道府県の状況!$A:$I,F$3,FALSE), "※5", ""))), "")</f>
        <v>776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24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44260</v>
      </c>
      <c r="C7" s="31" t="s">
        <v>12</v>
      </c>
      <c r="D7" s="41">
        <f>IFERROR(INT(TRIM(SUBSTITUTE(VLOOKUP($A7&amp;"*",各都道府県の状況!$A:$I,D$3,FALSE), "※5", ""))), "")</f>
        <v>555</v>
      </c>
      <c r="E7" s="41">
        <f>IFERROR(INT(TRIM(SUBSTITUTE(VLOOKUP($A7&amp;"*",各都道府県の状況!$A:$I,E$3,FALSE), "※5", ""))), "")</f>
        <v>27687</v>
      </c>
      <c r="F7" s="41">
        <f>IFERROR(INT(TRIM(SUBSTITUTE(VLOOKUP($A7&amp;"*",各都道府県の状況!$A:$I,F$3,FALSE), "※5", ""))), "")</f>
        <v>523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44260</v>
      </c>
      <c r="C8" s="31" t="s">
        <v>13</v>
      </c>
      <c r="D8" s="41">
        <f>IFERROR(INT(TRIM(SUBSTITUTE(VLOOKUP($A8&amp;"*",各都道府県の状況!$A:$I,D$3,FALSE), "※5", ""))), "")</f>
        <v>3708</v>
      </c>
      <c r="E8" s="41">
        <f>IFERROR(INT(TRIM(SUBSTITUTE(VLOOKUP($A8&amp;"*",各都道府県の状況!$A:$I,E$3,FALSE), "※5", ""))), "")</f>
        <v>70261</v>
      </c>
      <c r="F8" s="41">
        <f>IFERROR(INT(TRIM(SUBSTITUTE(VLOOKUP($A8&amp;"*",各都道府県の状況!$A:$I,F$3,FALSE), "※5", ""))), "")</f>
        <v>3543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140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44260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7096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44260</v>
      </c>
      <c r="C10" s="31" t="s">
        <v>15</v>
      </c>
      <c r="D10" s="41">
        <f>IFERROR(INT(TRIM(SUBSTITUTE(VLOOKUP($A10&amp;"*",各都道府県の状況!$A:$I,D$3,FALSE), "※5", ""))), "")</f>
        <v>543</v>
      </c>
      <c r="E10" s="41">
        <f>IFERROR(INT(TRIM(SUBSTITUTE(VLOOKUP($A10&amp;"*",各都道府県の状況!$A:$I,E$3,FALSE), "※5", ""))), "")</f>
        <v>27916</v>
      </c>
      <c r="F10" s="41">
        <f>IFERROR(INT(TRIM(SUBSTITUTE(VLOOKUP($A10&amp;"*",各都道府県の状況!$A:$I,F$3,FALSE), "※5", ""))), "")</f>
        <v>516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12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44260</v>
      </c>
      <c r="C11" s="31" t="s">
        <v>16</v>
      </c>
      <c r="D11" s="41">
        <f>IFERROR(INT(TRIM(SUBSTITUTE(VLOOKUP($A11&amp;"*",各都道府県の状況!$A:$I,D$3,FALSE), "※5", ""))), "")</f>
        <v>2060</v>
      </c>
      <c r="E11" s="41">
        <f>IFERROR(INT(TRIM(SUBSTITUTE(VLOOKUP($A11&amp;"*",各都道府県の状況!$A:$I,E$3,FALSE), "※5", ""))), "")</f>
        <v>117369</v>
      </c>
      <c r="F11" s="41">
        <f>IFERROR(INT(TRIM(SUBSTITUTE(VLOOKUP($A11&amp;"*",各都道府県の状況!$A:$I,F$3,FALSE), "※5", ""))), "")</f>
        <v>1793</v>
      </c>
      <c r="G11" s="41">
        <f>IFERROR(INT(TRIM(SUBSTITUTE(VLOOKUP($A11&amp;"*",各都道府県の状況!$A:$I,G$3,FALSE), "※5", ""))), "")</f>
        <v>77</v>
      </c>
      <c r="H11" s="41">
        <f>IFERROR(INT(TRIM(SUBSTITUTE(VLOOKUP($A11&amp;"*",各都道府県の状況!$A:$I,H$3,FALSE), "※5", ""))), "")</f>
        <v>190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188</v>
      </c>
      <c r="B12" s="13">
        <f t="shared" si="0"/>
        <v>44260</v>
      </c>
      <c r="C12" s="31" t="s">
        <v>17</v>
      </c>
      <c r="D12" s="41">
        <f>IFERROR(INT(TRIM(SUBSTITUTE(VLOOKUP($A12&amp;"*",各都道府県の状況!$A:$I,D$3,FALSE), "※5", ""))), "")</f>
        <v>5941</v>
      </c>
      <c r="E12" s="41">
        <f>IFERROR(INT(TRIM(SUBSTITUTE(VLOOKUP($A12&amp;"*",各都道府県の状況!$A:$I,E$3,FALSE), "※5", ""))), "")</f>
        <v>25001</v>
      </c>
      <c r="F12" s="41">
        <f>IFERROR(INT(TRIM(SUBSTITUTE(VLOOKUP($A12&amp;"*",各都道府県の状況!$A:$I,F$3,FALSE), "※5", ""))), "")</f>
        <v>5469</v>
      </c>
      <c r="G12" s="41">
        <f>IFERROR(INT(TRIM(SUBSTITUTE(VLOOKUP($A12&amp;"*",各都道府県の状況!$A:$I,G$3,FALSE), "※5", ""))), "")</f>
        <v>116</v>
      </c>
      <c r="H12" s="41">
        <f>IFERROR(INT(TRIM(SUBSTITUTE(VLOOKUP($A12&amp;"*",各都道府県の状況!$A:$I,H$3,FALSE), "※5", ""))), "")</f>
        <v>356</v>
      </c>
      <c r="I12" s="41">
        <f>IFERROR(INT(TRIM(SUBSTITUTE(VLOOKUP($A12&amp;"*",各都道府県の状況!$A:$I,I$3,FALSE), "※5", ""))), "")</f>
        <v>6</v>
      </c>
    </row>
    <row r="13" spans="1:10" x14ac:dyDescent="0.55000000000000004">
      <c r="A13" s="12" t="s">
        <v>189</v>
      </c>
      <c r="B13" s="13">
        <f t="shared" si="0"/>
        <v>44260</v>
      </c>
      <c r="C13" s="31" t="s">
        <v>18</v>
      </c>
      <c r="D13" s="41">
        <f>IFERROR(INT(TRIM(SUBSTITUTE(VLOOKUP($A13&amp;"*",各都道府県の状況!$A:$I,D$3,FALSE), "※5", ""))), "")</f>
        <v>4145</v>
      </c>
      <c r="E13" s="41">
        <f>IFERROR(INT(TRIM(SUBSTITUTE(VLOOKUP($A13&amp;"*",各都道府県の状況!$A:$I,E$3,FALSE), "※5", ""))), "")</f>
        <v>129645</v>
      </c>
      <c r="F13" s="41">
        <f>IFERROR(INT(TRIM(SUBSTITUTE(VLOOKUP($A13&amp;"*",各都道府県の状況!$A:$I,F$3,FALSE), "※5", ""))), "")</f>
        <v>3970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107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44260</v>
      </c>
      <c r="C14" s="31" t="s">
        <v>19</v>
      </c>
      <c r="D14" s="41">
        <f>IFERROR(INT(TRIM(SUBSTITUTE(VLOOKUP($A14&amp;"*",各都道府県の状況!$A:$I,D$3,FALSE), "※5", ""))), "")</f>
        <v>4578</v>
      </c>
      <c r="E14" s="41">
        <f>IFERROR(INT(TRIM(SUBSTITUTE(VLOOKUP($A14&amp;"*",各都道府県の状況!$A:$I,E$3,FALSE), "※5", ""))), "")</f>
        <v>96668</v>
      </c>
      <c r="F14" s="41">
        <f>IFERROR(INT(TRIM(SUBSTITUTE(VLOOKUP($A14&amp;"*",各都道府県の状況!$A:$I,F$3,FALSE), "※5", ""))), "")</f>
        <v>4301</v>
      </c>
      <c r="G14" s="41">
        <f>IFERROR(INT(TRIM(SUBSTITUTE(VLOOKUP($A14&amp;"*",各都道府県の状況!$A:$I,G$3,FALSE), "※5", ""))), "")</f>
        <v>86</v>
      </c>
      <c r="H14" s="41">
        <f>IFERROR(INT(TRIM(SUBSTITUTE(VLOOKUP($A14&amp;"*",各都道府県の状況!$A:$I,H$3,FALSE), "※5", ""))), "")</f>
        <v>191</v>
      </c>
      <c r="I14" s="41">
        <f>IFERROR(INT(TRIM(SUBSTITUTE(VLOOKUP($A14&amp;"*",各都道府県の状況!$A:$I,I$3,FALSE), "※5", ""))), "")</f>
        <v>5</v>
      </c>
    </row>
    <row r="15" spans="1:10" x14ac:dyDescent="0.55000000000000004">
      <c r="A15" s="12" t="s">
        <v>191</v>
      </c>
      <c r="B15" s="13">
        <f t="shared" si="0"/>
        <v>44260</v>
      </c>
      <c r="C15" s="31" t="s">
        <v>20</v>
      </c>
      <c r="D15" s="41">
        <f>IFERROR(INT(TRIM(SUBSTITUTE(VLOOKUP($A15&amp;"*",各都道府県の状況!$A:$I,D$3,FALSE), "※5", ""))), "")</f>
        <v>29820</v>
      </c>
      <c r="E15" s="41">
        <f>IFERROR(INT(TRIM(SUBSTITUTE(VLOOKUP($A15&amp;"*",各都道府県の状況!$A:$I,E$3,FALSE), "※5", ""))), "")</f>
        <v>566775</v>
      </c>
      <c r="F15" s="41">
        <f>IFERROR(INT(TRIM(SUBSTITUTE(VLOOKUP($A15&amp;"*",各都道府県の状況!$A:$I,F$3,FALSE), "※5", ""))), "")</f>
        <v>27956</v>
      </c>
      <c r="G15" s="41">
        <f>IFERROR(INT(TRIM(SUBSTITUTE(VLOOKUP($A15&amp;"*",各都道府県の状況!$A:$I,G$3,FALSE), "※5", ""))), "")</f>
        <v>608</v>
      </c>
      <c r="H15" s="41">
        <f>IFERROR(INT(TRIM(SUBSTITUTE(VLOOKUP($A15&amp;"*",各都道府県の状況!$A:$I,H$3,FALSE), "※5", ""))), "")</f>
        <v>1256</v>
      </c>
      <c r="I15" s="41">
        <f>IFERROR(INT(TRIM(SUBSTITUTE(VLOOKUP($A15&amp;"*",各都道府県の状況!$A:$I,I$3,FALSE), "※5", ""))), "")</f>
        <v>39</v>
      </c>
    </row>
    <row r="16" spans="1:10" x14ac:dyDescent="0.55000000000000004">
      <c r="A16" s="12" t="s">
        <v>192</v>
      </c>
      <c r="B16" s="13">
        <f t="shared" si="0"/>
        <v>44260</v>
      </c>
      <c r="C16" s="31" t="s">
        <v>21</v>
      </c>
      <c r="D16" s="41">
        <f>IFERROR(INT(TRIM(SUBSTITUTE(VLOOKUP($A16&amp;"*",各都道府県の状況!$A:$I,D$3,FALSE), "※5", ""))), "")</f>
        <v>27015</v>
      </c>
      <c r="E16" s="41">
        <f>IFERROR(INT(TRIM(SUBSTITUTE(VLOOKUP($A16&amp;"*",各都道府県の状況!$A:$I,E$3,FALSE), "※5", ""))), "")</f>
        <v>422859</v>
      </c>
      <c r="F16" s="41">
        <f>IFERROR(INT(TRIM(SUBSTITUTE(VLOOKUP($A16&amp;"*",各都道府県の状況!$A:$I,F$3,FALSE), "※5", ""))), "")</f>
        <v>25166</v>
      </c>
      <c r="G16" s="41">
        <f>IFERROR(INT(TRIM(SUBSTITUTE(VLOOKUP($A16&amp;"*",各都道府県の状況!$A:$I,G$3,FALSE), "※5", ""))), "")</f>
        <v>470</v>
      </c>
      <c r="H16" s="41">
        <f>IFERROR(INT(TRIM(SUBSTITUTE(VLOOKUP($A16&amp;"*",各都道府県の状況!$A:$I,H$3,FALSE), "※5", ""))), "")</f>
        <v>1379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44260</v>
      </c>
      <c r="C17" s="31" t="s">
        <v>22</v>
      </c>
      <c r="D17" s="41">
        <f>IFERROR(INT(TRIM(SUBSTITUTE(VLOOKUP($A17&amp;"*",各都道府県の状況!$A:$I,D$3,FALSE), "※5", ""))), "")</f>
        <v>112925</v>
      </c>
      <c r="E17" s="41">
        <f>IFERROR(INT(TRIM(SUBSTITUTE(VLOOKUP($A17&amp;"*",各都道府県の状況!$A:$I,E$3,FALSE), "※5", ""))), "")</f>
        <v>1574160</v>
      </c>
      <c r="F17" s="41">
        <f>IFERROR(INT(TRIM(SUBSTITUTE(VLOOKUP($A17&amp;"*",各都道府県の状況!$A:$I,F$3,FALSE), "※5", ""))), "")</f>
        <v>108587</v>
      </c>
      <c r="G17" s="41">
        <f>IFERROR(INT(TRIM(SUBSTITUTE(VLOOKUP($A17&amp;"*",各都道府県の状況!$A:$I,G$3,FALSE), "※5", ""))), "")</f>
        <v>1454</v>
      </c>
      <c r="H17" s="41">
        <f>IFERROR(INT(TRIM(SUBSTITUTE(VLOOKUP($A17&amp;"*",各都道府県の状況!$A:$I,H$3,FALSE), "※5", ""))), "")</f>
        <v>2884</v>
      </c>
      <c r="I17" s="41">
        <f>IFERROR(INT(TRIM(SUBSTITUTE(VLOOKUP($A17&amp;"*",各都道府県の状況!$A:$I,I$3,FALSE), "※5", ""))), "")</f>
        <v>49</v>
      </c>
    </row>
    <row r="18" spans="1:9" x14ac:dyDescent="0.55000000000000004">
      <c r="A18" s="12" t="s">
        <v>194</v>
      </c>
      <c r="B18" s="13">
        <f t="shared" si="0"/>
        <v>44260</v>
      </c>
      <c r="C18" s="31" t="s">
        <v>23</v>
      </c>
      <c r="D18" s="41">
        <f>IFERROR(INT(TRIM(SUBSTITUTE(VLOOKUP($A18&amp;"*",各都道府県の状況!$A:$I,D$3,FALSE), "※5", ""))), "")</f>
        <v>45442</v>
      </c>
      <c r="E18" s="41">
        <f>IFERROR(INT(TRIM(SUBSTITUTE(VLOOKUP($A18&amp;"*",各都道府県の状況!$A:$I,E$3,FALSE), "※5", ""))), "")</f>
        <v>612720</v>
      </c>
      <c r="F18" s="41">
        <f>IFERROR(INT(TRIM(SUBSTITUTE(VLOOKUP($A18&amp;"*",各都道府県の状況!$A:$I,F$3,FALSE), "※5", ""))), "")</f>
        <v>43706</v>
      </c>
      <c r="G18" s="41">
        <f>IFERROR(INT(TRIM(SUBSTITUTE(VLOOKUP($A18&amp;"*",各都道府県の状況!$A:$I,G$3,FALSE), "※5", ""))), "")</f>
        <v>705</v>
      </c>
      <c r="H18" s="41">
        <f>IFERROR(INT(TRIM(SUBSTITUTE(VLOOKUP($A18&amp;"*",各都道府県の状況!$A:$I,H$3,FALSE), "※5", ""))), "")</f>
        <v>1031</v>
      </c>
      <c r="I18" s="41">
        <f>IFERROR(INT(TRIM(SUBSTITUTE(VLOOKUP($A18&amp;"*",各都道府県の状況!$A:$I,I$3,FALSE), "※5", ""))), "")</f>
        <v>28</v>
      </c>
    </row>
    <row r="19" spans="1:9" x14ac:dyDescent="0.55000000000000004">
      <c r="A19" s="12" t="s">
        <v>195</v>
      </c>
      <c r="B19" s="13">
        <f t="shared" si="0"/>
        <v>44260</v>
      </c>
      <c r="C19" s="31" t="s">
        <v>24</v>
      </c>
      <c r="D19" s="41">
        <f>IFERROR(INT(TRIM(SUBSTITUTE(VLOOKUP($A19&amp;"*",各都道府県の状況!$A:$I,D$3,FALSE), "※5", ""))), "")</f>
        <v>1105</v>
      </c>
      <c r="E19" s="41">
        <f>IFERROR(INT(TRIM(SUBSTITUTE(VLOOKUP($A19&amp;"*",各都道府県の状況!$A:$I,E$3,FALSE), "※5", ""))), "")</f>
        <v>45928</v>
      </c>
      <c r="F19" s="41">
        <f>IFERROR(INT(TRIM(SUBSTITUTE(VLOOKUP($A19&amp;"*",各都道府県の状況!$A:$I,F$3,FALSE), "※5", ""))), "")</f>
        <v>1013</v>
      </c>
      <c r="G19" s="41">
        <f>IFERROR(INT(TRIM(SUBSTITUTE(VLOOKUP($A19&amp;"*",各都道府県の状況!$A:$I,G$3,FALSE), "※5", ""))), "")</f>
        <v>15</v>
      </c>
      <c r="H19" s="41">
        <f>IFERROR(INT(TRIM(SUBSTITUTE(VLOOKUP($A19&amp;"*",各都道府県の状況!$A:$I,H$3,FALSE), "※5", ""))), "")</f>
        <v>77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44260</v>
      </c>
      <c r="C20" s="31" t="s">
        <v>25</v>
      </c>
      <c r="D20" s="41">
        <f>IFERROR(INT(TRIM(SUBSTITUTE(VLOOKUP($A20&amp;"*",各都道府県の状況!$A:$I,D$3,FALSE), "※5", ""))), "")</f>
        <v>907</v>
      </c>
      <c r="E20" s="41">
        <f>IFERROR(INT(TRIM(SUBSTITUTE(VLOOKUP($A20&amp;"*",各都道府県の状況!$A:$I,E$3,FALSE), "※5", ""))), "")</f>
        <v>37151</v>
      </c>
      <c r="F20" s="41">
        <f>IFERROR(INT(TRIM(SUBSTITUTE(VLOOKUP($A20&amp;"*",各都道府県の状況!$A:$I,F$3,FALSE), "※5", ""))), "")</f>
        <v>870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9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44260</v>
      </c>
      <c r="C21" s="31" t="s">
        <v>26</v>
      </c>
      <c r="D21" s="41">
        <f>IFERROR(INT(TRIM(SUBSTITUTE(VLOOKUP($A21&amp;"*",各都道府県の状況!$A:$I,D$3,FALSE), "※5", ""))), "")</f>
        <v>1876</v>
      </c>
      <c r="E21" s="41">
        <f>IFERROR(INT(TRIM(SUBSTITUTE(VLOOKUP($A21&amp;"*",各都道府県の状況!$A:$I,E$3,FALSE), "※5", ""))), "")</f>
        <v>53204</v>
      </c>
      <c r="F21" s="41">
        <f>IFERROR(INT(TRIM(SUBSTITUTE(VLOOKUP($A21&amp;"*",各都道府県の状況!$A:$I,F$3,FALSE), "※5", ""))), "")</f>
        <v>1730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103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44260</v>
      </c>
      <c r="C22" s="31" t="s">
        <v>27</v>
      </c>
      <c r="D22" s="41">
        <f>IFERROR(INT(TRIM(SUBSTITUTE(VLOOKUP($A22&amp;"*",各都道府県の状況!$A:$I,D$3,FALSE), "※5", ""))), "")</f>
        <v>545</v>
      </c>
      <c r="E22" s="41">
        <f>IFERROR(INT(TRIM(SUBSTITUTE(VLOOKUP($A22&amp;"*",各都道府県の状況!$A:$I,E$3,FALSE), "※5", ""))), "")</f>
        <v>32535</v>
      </c>
      <c r="F22" s="41">
        <f>IFERROR(INT(TRIM(SUBSTITUTE(VLOOKUP($A22&amp;"*",各都道府県の状況!$A:$I,F$3,FALSE), "※5", ""))), "")</f>
        <v>517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3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44260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27101</v>
      </c>
      <c r="F23" s="41">
        <f>IFERROR(INT(TRIM(SUBSTITUTE(VLOOKUP($A23&amp;"*",各都道府県の状況!$A:$I,F$3,FALSE), "※5", ""))), "")</f>
        <v>920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4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44260</v>
      </c>
      <c r="C24" s="31" t="s">
        <v>29</v>
      </c>
      <c r="D24" s="41">
        <f>IFERROR(INT(TRIM(SUBSTITUTE(VLOOKUP($A24&amp;"*",各都道府県の状況!$A:$I,D$3,FALSE), "※5", ""))), "")</f>
        <v>2368</v>
      </c>
      <c r="E24" s="41">
        <f>IFERROR(INT(TRIM(SUBSTITUTE(VLOOKUP($A24&amp;"*",各都道府県の状況!$A:$I,E$3,FALSE), "※5", ""))), "")</f>
        <v>101091</v>
      </c>
      <c r="F24" s="41">
        <f>IFERROR(INT(TRIM(SUBSTITUTE(VLOOKUP($A24&amp;"*",各都道府県の状況!$A:$I,F$3,FALSE), "※5", ""))), "")</f>
        <v>2343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16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44260</v>
      </c>
      <c r="C25" s="31" t="s">
        <v>30</v>
      </c>
      <c r="D25" s="41">
        <f>IFERROR(INT(TRIM(SUBSTITUTE(VLOOKUP($A25&amp;"*",各都道府県の状況!$A:$I,D$3,FALSE), "※5", ""))), "")</f>
        <v>4762</v>
      </c>
      <c r="E25" s="41">
        <f>IFERROR(INT(TRIM(SUBSTITUTE(VLOOKUP($A25&amp;"*",各都道府県の状況!$A:$I,E$3,FALSE), "※5", ""))), "")</f>
        <v>139551</v>
      </c>
      <c r="F25" s="41">
        <f>IFERROR(INT(TRIM(SUBSTITUTE(VLOOKUP($A25&amp;"*",各都道府県の状況!$A:$I,F$3,FALSE), "※5", ""))), "")</f>
        <v>4525</v>
      </c>
      <c r="G25" s="41">
        <f>IFERROR(INT(TRIM(SUBSTITUTE(VLOOKUP($A25&amp;"*",各都道府県の状況!$A:$I,G$3,FALSE), "※5", ""))), "")</f>
        <v>112</v>
      </c>
      <c r="H25" s="41">
        <f>IFERROR(INT(TRIM(SUBSTITUTE(VLOOKUP($A25&amp;"*",各都道府県の状況!$A:$I,H$3,FALSE), "※5", ""))), "")</f>
        <v>125</v>
      </c>
      <c r="I25" s="41">
        <f>IFERROR(INT(TRIM(SUBSTITUTE(VLOOKUP($A25&amp;"*",各都道府県の状況!$A:$I,I$3,FALSE), "※5", ""))), "")</f>
        <v>9</v>
      </c>
    </row>
    <row r="26" spans="1:9" x14ac:dyDescent="0.55000000000000004">
      <c r="A26" s="12" t="s">
        <v>202</v>
      </c>
      <c r="B26" s="13">
        <f t="shared" si="0"/>
        <v>44260</v>
      </c>
      <c r="C26" s="31" t="s">
        <v>31</v>
      </c>
      <c r="D26" s="41">
        <f>IFERROR(INT(TRIM(SUBSTITUTE(VLOOKUP($A26&amp;"*",各都道府県の状況!$A:$I,D$3,FALSE), "※5", ""))), "")</f>
        <v>5222</v>
      </c>
      <c r="E26" s="41">
        <f>IFERROR(INT(TRIM(SUBSTITUTE(VLOOKUP($A26&amp;"*",各都道府県の状況!$A:$I,E$3,FALSE), "※5", ""))), "")</f>
        <v>206239</v>
      </c>
      <c r="F26" s="41">
        <f>IFERROR(INT(TRIM(SUBSTITUTE(VLOOKUP($A26&amp;"*",各都道府県の状況!$A:$I,F$3,FALSE), "※5", ""))), "")</f>
        <v>4938</v>
      </c>
      <c r="G26" s="41">
        <f>IFERROR(INT(TRIM(SUBSTITUTE(VLOOKUP($A26&amp;"*",各都道府県の状況!$A:$I,G$3,FALSE), "※5", ""))), "")</f>
        <v>95</v>
      </c>
      <c r="H26" s="41">
        <f>IFERROR(INT(TRIM(SUBSTITUTE(VLOOKUP($A26&amp;"*",各都道府県の状況!$A:$I,H$3,FALSE), "※5", ""))), "")</f>
        <v>189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44260</v>
      </c>
      <c r="C27" s="31" t="s">
        <v>32</v>
      </c>
      <c r="D27" s="41">
        <f>IFERROR(INT(TRIM(SUBSTITUTE(VLOOKUP($A27&amp;"*",各都道府県の状況!$A:$I,D$3,FALSE), "※5", ""))), "")</f>
        <v>26048</v>
      </c>
      <c r="E27" s="41">
        <f>IFERROR(INT(TRIM(SUBSTITUTE(VLOOKUP($A27&amp;"*",各都道府県の状況!$A:$I,E$3,FALSE), "※5", ""))), "")</f>
        <v>403390</v>
      </c>
      <c r="F27" s="41">
        <f>IFERROR(INT(TRIM(SUBSTITUTE(VLOOKUP($A27&amp;"*",各都道府県の状況!$A:$I,F$3,FALSE), "※5", ""))), "")</f>
        <v>24927</v>
      </c>
      <c r="G27" s="41">
        <f>IFERROR(INT(TRIM(SUBSTITUTE(VLOOKUP($A27&amp;"*",各都道府県の状況!$A:$I,G$3,FALSE), "※5", ""))), "")</f>
        <v>535</v>
      </c>
      <c r="H27" s="41">
        <f>IFERROR(INT(TRIM(SUBSTITUTE(VLOOKUP($A27&amp;"*",各都道府県の状況!$A:$I,H$3,FALSE), "※5", ""))), "")</f>
        <v>586</v>
      </c>
      <c r="I27" s="41">
        <f>IFERROR(INT(TRIM(SUBSTITUTE(VLOOKUP($A27&amp;"*",各都道府県の状況!$A:$I,I$3,FALSE), "※5", ""))), "")</f>
        <v>29</v>
      </c>
    </row>
    <row r="28" spans="1:9" x14ac:dyDescent="0.55000000000000004">
      <c r="A28" s="12" t="s">
        <v>204</v>
      </c>
      <c r="B28" s="13">
        <f t="shared" si="0"/>
        <v>44260</v>
      </c>
      <c r="C28" s="31" t="s">
        <v>33</v>
      </c>
      <c r="D28" s="41">
        <f>IFERROR(INT(TRIM(SUBSTITUTE(VLOOKUP($A28&amp;"*",各都道府県の状況!$A:$I,D$3,FALSE), "※5", ""))), "")</f>
        <v>2554</v>
      </c>
      <c r="E28" s="41">
        <f>IFERROR(INT(TRIM(SUBSTITUTE(VLOOKUP($A28&amp;"*",各都道府県の状況!$A:$I,E$3,FALSE), "※5", ""))), "")</f>
        <v>67122</v>
      </c>
      <c r="F28" s="41">
        <f>IFERROR(INT(TRIM(SUBSTITUTE(VLOOKUP($A28&amp;"*",各都道府県の状況!$A:$I,F$3,FALSE), "※5", ""))), "")</f>
        <v>2464</v>
      </c>
      <c r="G28" s="41">
        <f>IFERROR(INT(TRIM(SUBSTITUTE(VLOOKUP($A28&amp;"*",各都道府県の状況!$A:$I,G$3,FALSE), "※5", ""))), "")</f>
        <v>57</v>
      </c>
      <c r="H28" s="41">
        <f>IFERROR(INT(TRIM(SUBSTITUTE(VLOOKUP($A28&amp;"*",各都道府県の状況!$A:$I,H$3,FALSE), "※5", ""))), "")</f>
        <v>111</v>
      </c>
      <c r="I28" s="41">
        <f>IFERROR(INT(TRIM(SUBSTITUTE(VLOOKUP($A28&amp;"*",各都道府県の状況!$A:$I,I$3,FALSE), "※5", ""))), "")</f>
        <v>6</v>
      </c>
    </row>
    <row r="29" spans="1:9" x14ac:dyDescent="0.55000000000000004">
      <c r="A29" s="12" t="s">
        <v>205</v>
      </c>
      <c r="B29" s="13">
        <f t="shared" si="0"/>
        <v>44260</v>
      </c>
      <c r="C29" s="31" t="s">
        <v>34</v>
      </c>
      <c r="D29" s="41">
        <f>IFERROR(INT(TRIM(SUBSTITUTE(VLOOKUP($A29&amp;"*",各都道府県の状況!$A:$I,D$3,FALSE), "※5", ""))), "")</f>
        <v>2538</v>
      </c>
      <c r="E29" s="41">
        <f>IFERROR(INT(TRIM(SUBSTITUTE(VLOOKUP($A29&amp;"*",各都道府県の状況!$A:$I,E$3,FALSE), "※5", ""))), "")</f>
        <v>75638</v>
      </c>
      <c r="F29" s="41">
        <f>IFERROR(INT(TRIM(SUBSTITUTE(VLOOKUP($A29&amp;"*",各都道府県の状況!$A:$I,F$3,FALSE), "※5", ""))), "")</f>
        <v>2334</v>
      </c>
      <c r="G29" s="41">
        <f>IFERROR(INT(TRIM(SUBSTITUTE(VLOOKUP($A29&amp;"*",各都道府県の状況!$A:$I,G$3,FALSE), "※5", ""))), "")</f>
        <v>47</v>
      </c>
      <c r="H29" s="41">
        <f>IFERROR(INT(TRIM(SUBSTITUTE(VLOOKUP($A29&amp;"*",各都道府県の状況!$A:$I,H$3,FALSE), "※5", ""))), "")</f>
        <v>157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44260</v>
      </c>
      <c r="C30" s="31" t="s">
        <v>35</v>
      </c>
      <c r="D30" s="41">
        <f>IFERROR(INT(TRIM(SUBSTITUTE(VLOOKUP($A30&amp;"*",各都道府県の状況!$A:$I,D$3,FALSE), "※5", ""))), "")</f>
        <v>9079</v>
      </c>
      <c r="E30" s="41">
        <f>IFERROR(INT(TRIM(SUBSTITUTE(VLOOKUP($A30&amp;"*",各都道府県の状況!$A:$I,E$3,FALSE), "※5", ""))), "")</f>
        <v>159089</v>
      </c>
      <c r="F30" s="41">
        <f>IFERROR(INT(TRIM(SUBSTITUTE(VLOOKUP($A30&amp;"*",各都道府県の状況!$A:$I,F$3,FALSE), "※5", ""))), "")</f>
        <v>8781</v>
      </c>
      <c r="G30" s="41">
        <f>IFERROR(INT(TRIM(SUBSTITUTE(VLOOKUP($A30&amp;"*",各都道府県の状況!$A:$I,G$3,FALSE), "※5", ""))), "")</f>
        <v>158</v>
      </c>
      <c r="H30" s="41">
        <f>IFERROR(INT(TRIM(SUBSTITUTE(VLOOKUP($A30&amp;"*",各都道府県の状況!$A:$I,H$3,FALSE), "※5", ""))), "")</f>
        <v>154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44260</v>
      </c>
      <c r="C31" s="31" t="s">
        <v>36</v>
      </c>
      <c r="D31" s="41">
        <f>IFERROR(INT(TRIM(SUBSTITUTE(VLOOKUP($A31&amp;"*",各都道府県の状況!$A:$I,D$3,FALSE), "※5", ""))), "")</f>
        <v>47512</v>
      </c>
      <c r="E31" s="41">
        <f>IFERROR(INT(TRIM(SUBSTITUTE(VLOOKUP($A31&amp;"*",各都道府県の状況!$A:$I,E$3,FALSE), "※5", ""))), "")</f>
        <v>820213</v>
      </c>
      <c r="F31" s="41">
        <f>IFERROR(INT(TRIM(SUBSTITUTE(VLOOKUP($A31&amp;"*",各都道府県の状況!$A:$I,F$3,FALSE), "※5", ""))), "")</f>
        <v>45061</v>
      </c>
      <c r="G31" s="41">
        <f>IFERROR(INT(TRIM(SUBSTITUTE(VLOOKUP($A31&amp;"*",各都道府県の状況!$A:$I,G$3,FALSE), "※5", ""))), "")</f>
        <v>1132</v>
      </c>
      <c r="H31" s="41">
        <f>IFERROR(INT(TRIM(SUBSTITUTE(VLOOKUP($A31&amp;"*",各都道府県の状況!$A:$I,H$3,FALSE), "※5", ""))), "")</f>
        <v>907</v>
      </c>
      <c r="I31" s="41">
        <f>IFERROR(INT(TRIM(SUBSTITUTE(VLOOKUP($A31&amp;"*",各都道府県の状況!$A:$I,I$3,FALSE), "※5", ""))), "")</f>
        <v>75</v>
      </c>
    </row>
    <row r="32" spans="1:9" x14ac:dyDescent="0.55000000000000004">
      <c r="A32" s="12" t="s">
        <v>208</v>
      </c>
      <c r="B32" s="13">
        <f t="shared" si="0"/>
        <v>44260</v>
      </c>
      <c r="C32" s="31" t="s">
        <v>37</v>
      </c>
      <c r="D32" s="41">
        <f>IFERROR(INT(TRIM(SUBSTITUTE(VLOOKUP($A32&amp;"*",各都道府県の状況!$A:$I,D$3,FALSE), "※5", ""))), "")</f>
        <v>18094</v>
      </c>
      <c r="E32" s="41">
        <f>IFERROR(INT(TRIM(SUBSTITUTE(VLOOKUP($A32&amp;"*",各都道府県の状況!$A:$I,E$3,FALSE), "※5", ""))), "")</f>
        <v>255205</v>
      </c>
      <c r="F32" s="41">
        <f>IFERROR(INT(TRIM(SUBSTITUTE(VLOOKUP($A32&amp;"*",各都道府県の状況!$A:$I,F$3,FALSE), "※5", ""))), "")</f>
        <v>17186</v>
      </c>
      <c r="G32" s="41">
        <f>IFERROR(INT(TRIM(SUBSTITUTE(VLOOKUP($A32&amp;"*",各都道府県の状況!$A:$I,G$3,FALSE), "※5", ""))), "")</f>
        <v>554</v>
      </c>
      <c r="H32" s="41">
        <f>IFERROR(INT(TRIM(SUBSTITUTE(VLOOKUP($A32&amp;"*",各都道府県の状況!$A:$I,H$3,FALSE), "※5", ""))), "")</f>
        <v>354</v>
      </c>
      <c r="I32" s="41">
        <f>IFERROR(INT(TRIM(SUBSTITUTE(VLOOKUP($A32&amp;"*",各都道府県の状況!$A:$I,I$3,FALSE), "※5", ""))), "")</f>
        <v>39</v>
      </c>
    </row>
    <row r="33" spans="1:9" x14ac:dyDescent="0.55000000000000004">
      <c r="A33" s="12" t="s">
        <v>209</v>
      </c>
      <c r="B33" s="13">
        <f t="shared" si="0"/>
        <v>44260</v>
      </c>
      <c r="C33" s="31" t="s">
        <v>38</v>
      </c>
      <c r="D33" s="41">
        <f>IFERROR(INT(TRIM(SUBSTITUTE(VLOOKUP($A33&amp;"*",各都道府県の状況!$A:$I,D$3,FALSE), "※5", ""))), "")</f>
        <v>3388</v>
      </c>
      <c r="E33" s="41">
        <f>IFERROR(INT(TRIM(SUBSTITUTE(VLOOKUP($A33&amp;"*",各都道府県の状況!$A:$I,E$3,FALSE), "※5", ""))), "")</f>
        <v>84240</v>
      </c>
      <c r="F33" s="41">
        <f>IFERROR(INT(TRIM(SUBSTITUTE(VLOOKUP($A33&amp;"*",各都道府県の状況!$A:$I,F$3,FALSE), "※5", ""))), "")</f>
        <v>3278</v>
      </c>
      <c r="G33" s="41">
        <f>IFERROR(INT(TRIM(SUBSTITUTE(VLOOKUP($A33&amp;"*",各都道府県の状況!$A:$I,G$3,FALSE), "※5", ""))), "")</f>
        <v>47</v>
      </c>
      <c r="H33" s="41">
        <f>IFERROR(INT(TRIM(SUBSTITUTE(VLOOKUP($A33&amp;"*",各都道府県の状況!$A:$I,H$3,FALSE), "※5", ""))), "")</f>
        <v>63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44260</v>
      </c>
      <c r="C34" s="31" t="s">
        <v>39</v>
      </c>
      <c r="D34" s="41">
        <f>IFERROR(INT(TRIM(SUBSTITUTE(VLOOKUP($A34&amp;"*",各都道府県の状況!$A:$I,D$3,FALSE), "※5", ""))), "")</f>
        <v>1167</v>
      </c>
      <c r="E34" s="41">
        <f>IFERROR(INT(TRIM(SUBSTITUTE(VLOOKUP($A34&amp;"*",各都道府県の状況!$A:$I,E$3,FALSE), "※5", ""))), "")</f>
        <v>24705</v>
      </c>
      <c r="F34" s="41">
        <f>IFERROR(INT(TRIM(SUBSTITUTE(VLOOKUP($A34&amp;"*",各都道府県の状況!$A:$I,F$3,FALSE), "※5", ""))), "")</f>
        <v>1114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11</v>
      </c>
      <c r="I34" s="41">
        <f>IFERROR(INT(TRIM(SUBSTITUTE(VLOOKUP($A34&amp;"*",各都道府県の状況!$A:$I,I$3,FALSE), "※5", ""))), "")</f>
        <v>0</v>
      </c>
    </row>
    <row r="35" spans="1:9" x14ac:dyDescent="0.55000000000000004">
      <c r="A35" s="12" t="s">
        <v>211</v>
      </c>
      <c r="B35" s="13">
        <f t="shared" si="0"/>
        <v>44260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42207</v>
      </c>
      <c r="F35" s="41">
        <f>IFERROR(INT(TRIM(SUBSTITUTE(VLOOKUP($A35&amp;"*",各都道府県の状況!$A:$I,F$3,FALSE), "※5", ""))), "")</f>
        <v>202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44260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281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3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44260</v>
      </c>
      <c r="C37" s="31" t="s">
        <v>42</v>
      </c>
      <c r="D37" s="41">
        <f>IFERROR(INT(TRIM(SUBSTITUTE(VLOOKUP($A37&amp;"*",各都道府県の状況!$A:$I,D$3,FALSE), "※5", ""))), "")</f>
        <v>2509</v>
      </c>
      <c r="E37" s="41">
        <f>IFERROR(INT(TRIM(SUBSTITUTE(VLOOKUP($A37&amp;"*",各都道府県の状況!$A:$I,E$3,FALSE), "※5", ""))), "")</f>
        <v>69524</v>
      </c>
      <c r="F37" s="41">
        <f>IFERROR(INT(TRIM(SUBSTITUTE(VLOOKUP($A37&amp;"*",各都道府県の状況!$A:$I,F$3,FALSE), "※5", ""))), "")</f>
        <v>2419</v>
      </c>
      <c r="G37" s="41">
        <f>IFERROR(INT(TRIM(SUBSTITUTE(VLOOKUP($A37&amp;"*",各都道府県の状況!$A:$I,G$3,FALSE), "※5", ""))), "")</f>
        <v>33</v>
      </c>
      <c r="H37" s="41">
        <f>IFERROR(INT(TRIM(SUBSTITUTE(VLOOKUP($A37&amp;"*",各都道府県の状況!$A:$I,H$3,FALSE), "※5", ""))), "")</f>
        <v>44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44260</v>
      </c>
      <c r="C38" s="31" t="s">
        <v>43</v>
      </c>
      <c r="D38" s="41">
        <f>IFERROR(INT(TRIM(SUBSTITUTE(VLOOKUP($A38&amp;"*",各都道府県の状況!$A:$I,D$3,FALSE), "※5", ""))), "")</f>
        <v>5037</v>
      </c>
      <c r="E38" s="41">
        <f>IFERROR(INT(TRIM(SUBSTITUTE(VLOOKUP($A38&amp;"*",各都道府県の状況!$A:$I,E$3,FALSE), "※5", ""))), "")</f>
        <v>165220</v>
      </c>
      <c r="F38" s="41">
        <f>IFERROR(INT(TRIM(SUBSTITUTE(VLOOKUP($A38&amp;"*",各都道府県の状況!$A:$I,F$3,FALSE), "※5", ""))), "")</f>
        <v>4899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31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44260</v>
      </c>
      <c r="C39" s="31" t="s">
        <v>44</v>
      </c>
      <c r="D39" s="41">
        <f>IFERROR(INT(TRIM(SUBSTITUTE(VLOOKUP($A39&amp;"*",各都道府県の状況!$A:$I,D$3,FALSE), "※5", ""))), "")</f>
        <v>1385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1306</v>
      </c>
      <c r="G39" s="41">
        <f>IFERROR(INT(TRIM(SUBSTITUTE(VLOOKUP($A39&amp;"*",各都道府県の状況!$A:$I,G$3,FALSE), "※5", ""))), "")</f>
        <v>40</v>
      </c>
      <c r="H39" s="41">
        <f>IFERROR(INT(TRIM(SUBSTITUTE(VLOOKUP($A39&amp;"*",各都道府県の状況!$A:$I,H$3,FALSE), "※5", ""))), "")</f>
        <v>39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44260</v>
      </c>
      <c r="C40" s="31" t="s">
        <v>45</v>
      </c>
      <c r="D40" s="41">
        <f>IFERROR(INT(TRIM(SUBSTITUTE(VLOOKUP($A40&amp;"*",各都道府県の状況!$A:$I,D$3,FALSE), "※5", ""))), "")</f>
        <v>460</v>
      </c>
      <c r="E40" s="41">
        <f>IFERROR(INT(TRIM(SUBSTITUTE(VLOOKUP($A40&amp;"*",各都道府県の状況!$A:$I,E$3,FALSE), "※5", ""))), "")</f>
        <v>27351</v>
      </c>
      <c r="F40" s="41">
        <f>IFERROR(INT(TRIM(SUBSTITUTE(VLOOKUP($A40&amp;"*",各都道府県の状況!$A:$I,F$3,FALSE), "※5", ""))), "")</f>
        <v>415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29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44260</v>
      </c>
      <c r="C41" s="31" t="s">
        <v>46</v>
      </c>
      <c r="D41" s="41">
        <f>IFERROR(INT(TRIM(SUBSTITUTE(VLOOKUP($A41&amp;"*",各都道府県の状況!$A:$I,D$3,FALSE), "※5", ""))), "")</f>
        <v>757</v>
      </c>
      <c r="E41" s="41">
        <f>IFERROR(INT(TRIM(SUBSTITUTE(VLOOKUP($A41&amp;"*",各都道府県の状況!$A:$I,E$3,FALSE), "※5", ""))), "")</f>
        <v>45717</v>
      </c>
      <c r="F41" s="41">
        <f>IFERROR(INT(TRIM(SUBSTITUTE(VLOOKUP($A41&amp;"*",各都道府県の状況!$A:$I,F$3,FALSE), "※5", ""))), "")</f>
        <v>722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17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44260</v>
      </c>
      <c r="C42" s="31" t="s">
        <v>47</v>
      </c>
      <c r="D42" s="41">
        <f>IFERROR(INT(TRIM(SUBSTITUTE(VLOOKUP($A42&amp;"*",各都道府県の状況!$A:$I,D$3,FALSE), "※5", ""))), "")</f>
        <v>1066</v>
      </c>
      <c r="E42" s="41">
        <f>IFERROR(INT(TRIM(SUBSTITUTE(VLOOKUP($A42&amp;"*",各都道府県の状況!$A:$I,E$3,FALSE), "※5", ""))), "")</f>
        <v>33999</v>
      </c>
      <c r="F42" s="41">
        <f>IFERROR(INT(TRIM(SUBSTITUTE(VLOOKUP($A42&amp;"*",各都道府県の状況!$A:$I,F$3,FALSE), "※5", ""))), "")</f>
        <v>1015</v>
      </c>
      <c r="G42" s="41">
        <f>IFERROR(INT(TRIM(SUBSTITUTE(VLOOKUP($A42&amp;"*",各都道府県の状況!$A:$I,G$3,FALSE), "※5", ""))), "")</f>
        <v>23</v>
      </c>
      <c r="H42" s="41">
        <f>IFERROR(INT(TRIM(SUBSTITUTE(VLOOKUP($A42&amp;"*",各都道府県の状況!$A:$I,H$3,FALSE), "※5", ""))), "")</f>
        <v>28</v>
      </c>
      <c r="I42" s="41">
        <f>IFERROR(INT(TRIM(SUBSTITUTE(VLOOKUP($A42&amp;"*",各都道府県の状況!$A:$I,I$3,FALSE), "※5", ""))), "")</f>
        <v>2</v>
      </c>
    </row>
    <row r="43" spans="1:9" x14ac:dyDescent="0.55000000000000004">
      <c r="A43" s="12" t="s">
        <v>219</v>
      </c>
      <c r="B43" s="13">
        <f t="shared" si="0"/>
        <v>44260</v>
      </c>
      <c r="C43" s="31" t="s">
        <v>48</v>
      </c>
      <c r="D43" s="41">
        <f>IFERROR(INT(TRIM(SUBSTITUTE(VLOOKUP($A43&amp;"*",各都道府県の状況!$A:$I,D$3,FALSE), "※5", ""))), "")</f>
        <v>901</v>
      </c>
      <c r="E43" s="41">
        <f>IFERROR(INT(TRIM(SUBSTITUTE(VLOOKUP($A43&amp;"*",各都道府県の状況!$A:$I,E$3,FALSE), "※5", ""))), "")</f>
        <v>7132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18</v>
      </c>
      <c r="H43" s="41">
        <f>IFERROR(INT(TRIM(SUBSTITUTE(VLOOKUP($A43&amp;"*",各都道府県の状況!$A:$I,H$3,FALSE), "※5", ""))), "")</f>
        <v>17</v>
      </c>
      <c r="I43" s="41">
        <f>IFERROR(INT(TRIM(SUBSTITUTE(VLOOKUP($A43&amp;"*",各都道府県の状況!$A:$I,I$3,FALSE), "※5", ""))), "")</f>
        <v>2</v>
      </c>
    </row>
    <row r="44" spans="1:9" x14ac:dyDescent="0.55000000000000004">
      <c r="A44" s="12" t="s">
        <v>220</v>
      </c>
      <c r="B44" s="13">
        <f t="shared" si="0"/>
        <v>44260</v>
      </c>
      <c r="C44" s="31" t="s">
        <v>49</v>
      </c>
      <c r="D44" s="41">
        <f>IFERROR(INT(TRIM(SUBSTITUTE(VLOOKUP($A44&amp;"*",各都道府県の状況!$A:$I,D$3,FALSE), "※5", ""))), "")</f>
        <v>18171</v>
      </c>
      <c r="E44" s="41">
        <f>IFERROR(INT(TRIM(SUBSTITUTE(VLOOKUP($A44&amp;"*",各都道府県の状況!$A:$I,E$3,FALSE), "※5", ""))), "")</f>
        <v>454241</v>
      </c>
      <c r="F44" s="41">
        <f>IFERROR(INT(TRIM(SUBSTITUTE(VLOOKUP($A44&amp;"*",各都道府県の状況!$A:$I,F$3,FALSE), "※5", ""))), "")</f>
        <v>17396</v>
      </c>
      <c r="G44" s="41">
        <f>IFERROR(INT(TRIM(SUBSTITUTE(VLOOKUP($A44&amp;"*",各都道府県の状況!$A:$I,G$3,FALSE), "※5", ""))), "")</f>
        <v>303</v>
      </c>
      <c r="H44" s="41">
        <f>IFERROR(INT(TRIM(SUBSTITUTE(VLOOKUP($A44&amp;"*",各都道府県の状況!$A:$I,H$3,FALSE), "※5", ""))), "")</f>
        <v>472</v>
      </c>
      <c r="I44" s="41">
        <f>IFERROR(INT(TRIM(SUBSTITUTE(VLOOKUP($A44&amp;"*",各都道府県の状況!$A:$I,I$3,FALSE), "※5", ""))), "")</f>
        <v>16</v>
      </c>
    </row>
    <row r="45" spans="1:9" x14ac:dyDescent="0.55000000000000004">
      <c r="A45" s="12" t="s">
        <v>221</v>
      </c>
      <c r="B45" s="13">
        <f t="shared" si="0"/>
        <v>44260</v>
      </c>
      <c r="C45" s="31" t="s">
        <v>50</v>
      </c>
      <c r="D45" s="41">
        <f>IFERROR(INT(TRIM(SUBSTITUTE(VLOOKUP($A45&amp;"*",各都道府県の状況!$A:$I,D$3,FALSE), "※5", ""))), "")</f>
        <v>1077</v>
      </c>
      <c r="E45" s="41">
        <f>IFERROR(INT(TRIM(SUBSTITUTE(VLOOKUP($A45&amp;"*",各都道府県の状況!$A:$I,E$3,FALSE), "※5", ""))), "")</f>
        <v>28746</v>
      </c>
      <c r="F45" s="41">
        <f>IFERROR(INT(TRIM(SUBSTITUTE(VLOOKUP($A45&amp;"*",各都道府県の状況!$A:$I,F$3,FALSE), "※5", ""))), "")</f>
        <v>1034</v>
      </c>
      <c r="G45" s="41">
        <f>IFERROR(INT(TRIM(SUBSTITUTE(VLOOKUP($A45&amp;"*",各都道府県の状況!$A:$I,G$3,FALSE), "※5", ""))), "")</f>
        <v>8</v>
      </c>
      <c r="H45" s="41">
        <f>IFERROR(INT(TRIM(SUBSTITUTE(VLOOKUP($A45&amp;"*",各都道府県の状況!$A:$I,H$3,FALSE), "※5", ""))), "")</f>
        <v>54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44260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69022</v>
      </c>
      <c r="F46" s="41">
        <f>IFERROR(INT(TRIM(SUBSTITUTE(VLOOKUP($A46&amp;"*",各都道府県の状況!$A:$I,F$3,FALSE), "※5", ""))), "")</f>
        <v>1562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13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44260</v>
      </c>
      <c r="C47" s="31" t="s">
        <v>52</v>
      </c>
      <c r="D47" s="41">
        <f>IFERROR(INT(TRIM(SUBSTITUTE(VLOOKUP($A47&amp;"*",各都道府県の状況!$A:$I,D$3,FALSE), "※5", ""))), "")</f>
        <v>3455</v>
      </c>
      <c r="E47" s="41">
        <f>IFERROR(INT(TRIM(SUBSTITUTE(VLOOKUP($A47&amp;"*",各都道府県の状況!$A:$I,E$3,FALSE), "※5", ""))), "")</f>
        <v>56893</v>
      </c>
      <c r="F47" s="41">
        <f>IFERROR(INT(TRIM(SUBSTITUTE(VLOOKUP($A47&amp;"*",各都道府県の状況!$A:$I,F$3,FALSE), "※5", ""))), "")</f>
        <v>3347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32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44260</v>
      </c>
      <c r="C48" s="31" t="s">
        <v>53</v>
      </c>
      <c r="D48" s="41">
        <f>IFERROR(INT(TRIM(SUBSTITUTE(VLOOKUP($A48&amp;"*",各都道府県の状況!$A:$I,D$3,FALSE), "※5", ""))), "")</f>
        <v>1297</v>
      </c>
      <c r="E48" s="41">
        <f>IFERROR(INT(TRIM(SUBSTITUTE(VLOOKUP($A48&amp;"*",各都道府県の状況!$A:$I,E$3,FALSE), "※5", ""))), "")</f>
        <v>81929</v>
      </c>
      <c r="F48" s="41">
        <f>IFERROR(INT(TRIM(SUBSTITUTE(VLOOKUP($A48&amp;"*",各都道府県の状況!$A:$I,F$3,FALSE), "※5", ""))), "")</f>
        <v>1255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20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44260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24794</v>
      </c>
      <c r="F49" s="41">
        <f>IFERROR(INT(TRIM(SUBSTITUTE(VLOOKUP($A49&amp;"*",各都道府県の状況!$A:$I,F$3,FALSE), "※5", ""))), "")</f>
        <v>1930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16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44260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68410</v>
      </c>
      <c r="F50" s="41">
        <f>IFERROR(INT(TRIM(SUBSTITUTE(VLOOKUP($A50&amp;"*",各都道府県の状況!$A:$I,F$3,FALSE), "※5", ""))), "")</f>
        <v>1741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21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44260</v>
      </c>
      <c r="C51" s="31" t="s">
        <v>56</v>
      </c>
      <c r="D51" s="41">
        <f>IFERROR(INT(TRIM(SUBSTITUTE(VLOOKUP($A51&amp;"*",各都道府県の状況!$A:$I,D$3,FALSE), "※5", ""))), "")</f>
        <v>8277</v>
      </c>
      <c r="E51" s="41">
        <f>IFERROR(INT(TRIM(SUBSTITUTE(VLOOKUP($A51&amp;"*",各都道府県の状況!$A:$I,E$3,FALSE), "※5", ""))), "")</f>
        <v>148647</v>
      </c>
      <c r="F51" s="41">
        <f>IFERROR(INT(TRIM(SUBSTITUTE(VLOOKUP($A51&amp;"*",各都道府県の状況!$A:$I,F$3,FALSE), "※5", ""))), "")</f>
        <v>7887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275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1" t="s">
        <v>278</v>
      </c>
      <c r="C1" s="62"/>
      <c r="D1" s="62"/>
      <c r="E1" s="62"/>
      <c r="F1" s="62"/>
      <c r="G1" s="62"/>
      <c r="H1" s="62"/>
      <c r="I1" s="62"/>
    </row>
    <row r="2" spans="1:9" ht="28.5" customHeight="1" x14ac:dyDescent="0.55000000000000004">
      <c r="B2" s="63" t="s">
        <v>228</v>
      </c>
      <c r="C2" s="62"/>
      <c r="D2" s="62"/>
      <c r="E2" s="62"/>
      <c r="F2" s="62"/>
      <c r="G2" s="62"/>
      <c r="H2" s="62"/>
      <c r="I2" s="62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4" t="s">
        <v>180</v>
      </c>
      <c r="C4" s="66" t="s">
        <v>291</v>
      </c>
      <c r="D4" s="68" t="s">
        <v>292</v>
      </c>
      <c r="E4" s="70" t="s">
        <v>293</v>
      </c>
      <c r="F4" s="71"/>
      <c r="G4" s="72" t="s">
        <v>294</v>
      </c>
      <c r="H4" s="72" t="s">
        <v>295</v>
      </c>
      <c r="I4" s="19"/>
    </row>
    <row r="5" spans="1:9" ht="13.25" customHeight="1" x14ac:dyDescent="0.55000000000000004">
      <c r="B5" s="65"/>
      <c r="C5" s="67"/>
      <c r="D5" s="69"/>
      <c r="E5" s="51" t="s">
        <v>296</v>
      </c>
      <c r="F5" s="52" t="s">
        <v>297</v>
      </c>
      <c r="G5" s="73"/>
      <c r="H5" s="73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19341</v>
      </c>
      <c r="D6" s="53">
        <v>392200</v>
      </c>
      <c r="E6" s="54">
        <v>564</v>
      </c>
      <c r="F6" s="54">
        <v>6</v>
      </c>
      <c r="G6" s="53">
        <v>18090</v>
      </c>
      <c r="H6" s="54">
        <v>690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820</v>
      </c>
      <c r="D7" s="53">
        <v>17718</v>
      </c>
      <c r="E7" s="54">
        <v>24</v>
      </c>
      <c r="F7" s="54">
        <v>0</v>
      </c>
      <c r="G7" s="54">
        <v>776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555</v>
      </c>
      <c r="D8" s="53">
        <v>27687</v>
      </c>
      <c r="E8" s="54">
        <v>2</v>
      </c>
      <c r="F8" s="54">
        <v>0</v>
      </c>
      <c r="G8" s="54">
        <v>523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3708</v>
      </c>
      <c r="D9" s="53">
        <v>70261</v>
      </c>
      <c r="E9" s="54">
        <v>140</v>
      </c>
      <c r="F9" s="54">
        <v>5</v>
      </c>
      <c r="G9" s="53">
        <v>3543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7096</v>
      </c>
      <c r="E10" s="54">
        <v>1</v>
      </c>
      <c r="F10" s="54">
        <v>0</v>
      </c>
      <c r="G10" s="54">
        <v>262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543</v>
      </c>
      <c r="D11" s="53">
        <v>27916</v>
      </c>
      <c r="E11" s="54">
        <v>12</v>
      </c>
      <c r="F11" s="54">
        <v>0</v>
      </c>
      <c r="G11" s="54">
        <v>516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2060</v>
      </c>
      <c r="D12" s="53">
        <v>117369</v>
      </c>
      <c r="E12" s="54">
        <v>190</v>
      </c>
      <c r="F12" s="54">
        <v>8</v>
      </c>
      <c r="G12" s="53">
        <v>1793</v>
      </c>
      <c r="H12" s="54">
        <v>77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5941</v>
      </c>
      <c r="D13" s="53">
        <v>25001</v>
      </c>
      <c r="E13" s="54">
        <v>356</v>
      </c>
      <c r="F13" s="54">
        <v>6</v>
      </c>
      <c r="G13" s="53">
        <v>5469</v>
      </c>
      <c r="H13" s="54">
        <v>116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4145</v>
      </c>
      <c r="D14" s="53">
        <v>129645</v>
      </c>
      <c r="E14" s="54">
        <v>107</v>
      </c>
      <c r="F14" s="54">
        <v>1</v>
      </c>
      <c r="G14" s="53">
        <v>3970</v>
      </c>
      <c r="H14" s="54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4578</v>
      </c>
      <c r="D15" s="53">
        <v>96668</v>
      </c>
      <c r="E15" s="54">
        <v>191</v>
      </c>
      <c r="F15" s="54">
        <v>5</v>
      </c>
      <c r="G15" s="53">
        <v>4301</v>
      </c>
      <c r="H15" s="54">
        <v>86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29820</v>
      </c>
      <c r="D16" s="53">
        <v>566775</v>
      </c>
      <c r="E16" s="53">
        <v>1256</v>
      </c>
      <c r="F16" s="54">
        <v>39</v>
      </c>
      <c r="G16" s="53">
        <v>27956</v>
      </c>
      <c r="H16" s="54">
        <v>608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27015</v>
      </c>
      <c r="D17" s="53">
        <v>422859</v>
      </c>
      <c r="E17" s="53">
        <v>1379</v>
      </c>
      <c r="F17" s="54">
        <v>21</v>
      </c>
      <c r="G17" s="53">
        <v>25166</v>
      </c>
      <c r="H17" s="54">
        <v>470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112925</v>
      </c>
      <c r="D18" s="53">
        <v>1574160</v>
      </c>
      <c r="E18" s="53">
        <v>2884</v>
      </c>
      <c r="F18" s="54">
        <v>49</v>
      </c>
      <c r="G18" s="53">
        <v>108587</v>
      </c>
      <c r="H18" s="53">
        <v>1454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45442</v>
      </c>
      <c r="D19" s="53">
        <v>612720</v>
      </c>
      <c r="E19" s="53">
        <v>1031</v>
      </c>
      <c r="F19" s="54">
        <v>28</v>
      </c>
      <c r="G19" s="53">
        <v>43706</v>
      </c>
      <c r="H19" s="54">
        <v>705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1105</v>
      </c>
      <c r="D20" s="53">
        <v>45928</v>
      </c>
      <c r="E20" s="54">
        <v>77</v>
      </c>
      <c r="F20" s="54">
        <v>1</v>
      </c>
      <c r="G20" s="53">
        <v>1013</v>
      </c>
      <c r="H20" s="54">
        <v>15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907</v>
      </c>
      <c r="D21" s="53">
        <v>37151</v>
      </c>
      <c r="E21" s="54">
        <v>9</v>
      </c>
      <c r="F21" s="54">
        <v>1</v>
      </c>
      <c r="G21" s="54">
        <v>870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1876</v>
      </c>
      <c r="D22" s="53">
        <v>53204</v>
      </c>
      <c r="E22" s="54">
        <v>103</v>
      </c>
      <c r="F22" s="54">
        <v>7</v>
      </c>
      <c r="G22" s="53">
        <v>1730</v>
      </c>
      <c r="H22" s="5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545</v>
      </c>
      <c r="D23" s="53">
        <v>32535</v>
      </c>
      <c r="E23" s="54">
        <v>3</v>
      </c>
      <c r="F23" s="54">
        <v>0</v>
      </c>
      <c r="G23" s="54">
        <v>517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941</v>
      </c>
      <c r="D24" s="53">
        <v>27101</v>
      </c>
      <c r="E24" s="54">
        <v>4</v>
      </c>
      <c r="F24" s="54">
        <v>0</v>
      </c>
      <c r="G24" s="54">
        <v>920</v>
      </c>
      <c r="H24" s="5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2368</v>
      </c>
      <c r="D25" s="53">
        <v>101091</v>
      </c>
      <c r="E25" s="54">
        <v>16</v>
      </c>
      <c r="F25" s="54">
        <v>0</v>
      </c>
      <c r="G25" s="53">
        <v>2343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4762</v>
      </c>
      <c r="D26" s="53">
        <v>139551</v>
      </c>
      <c r="E26" s="54">
        <v>125</v>
      </c>
      <c r="F26" s="54">
        <v>9</v>
      </c>
      <c r="G26" s="53">
        <v>4525</v>
      </c>
      <c r="H26" s="54">
        <v>112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5222</v>
      </c>
      <c r="D27" s="53">
        <v>206239</v>
      </c>
      <c r="E27" s="54">
        <v>189</v>
      </c>
      <c r="F27" s="54">
        <v>0</v>
      </c>
      <c r="G27" s="53">
        <v>4938</v>
      </c>
      <c r="H27" s="54">
        <v>95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26048</v>
      </c>
      <c r="D28" s="53">
        <v>403390</v>
      </c>
      <c r="E28" s="54">
        <v>586</v>
      </c>
      <c r="F28" s="54">
        <v>29</v>
      </c>
      <c r="G28" s="53">
        <v>24927</v>
      </c>
      <c r="H28" s="54">
        <v>535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2554</v>
      </c>
      <c r="D29" s="53">
        <v>67122</v>
      </c>
      <c r="E29" s="54">
        <v>111</v>
      </c>
      <c r="F29" s="54">
        <v>6</v>
      </c>
      <c r="G29" s="53">
        <v>2464</v>
      </c>
      <c r="H29" s="54">
        <v>57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2538</v>
      </c>
      <c r="D30" s="53">
        <v>75638</v>
      </c>
      <c r="E30" s="54">
        <v>157</v>
      </c>
      <c r="F30" s="54">
        <v>4</v>
      </c>
      <c r="G30" s="53">
        <v>2334</v>
      </c>
      <c r="H30" s="54">
        <v>47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9079</v>
      </c>
      <c r="D31" s="53">
        <v>159089</v>
      </c>
      <c r="E31" s="54">
        <v>154</v>
      </c>
      <c r="F31" s="54">
        <v>2</v>
      </c>
      <c r="G31" s="53">
        <v>8781</v>
      </c>
      <c r="H31" s="54">
        <v>158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47512</v>
      </c>
      <c r="D32" s="53">
        <v>820213</v>
      </c>
      <c r="E32" s="54">
        <v>907</v>
      </c>
      <c r="F32" s="54">
        <v>75</v>
      </c>
      <c r="G32" s="53">
        <v>45061</v>
      </c>
      <c r="H32" s="53">
        <v>1132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18094</v>
      </c>
      <c r="D33" s="53">
        <v>255205</v>
      </c>
      <c r="E33" s="54">
        <v>354</v>
      </c>
      <c r="F33" s="54">
        <v>39</v>
      </c>
      <c r="G33" s="53">
        <v>17186</v>
      </c>
      <c r="H33" s="54">
        <v>554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3388</v>
      </c>
      <c r="D34" s="53">
        <v>84240</v>
      </c>
      <c r="E34" s="54">
        <v>63</v>
      </c>
      <c r="F34" s="54">
        <v>5</v>
      </c>
      <c r="G34" s="53">
        <v>3278</v>
      </c>
      <c r="H34" s="54">
        <v>47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1167</v>
      </c>
      <c r="D35" s="53">
        <v>24705</v>
      </c>
      <c r="E35" s="54">
        <v>11</v>
      </c>
      <c r="F35" s="54">
        <v>0</v>
      </c>
      <c r="G35" s="53">
        <v>1114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42207</v>
      </c>
      <c r="E36" s="54">
        <v>3</v>
      </c>
      <c r="F36" s="54">
        <v>0</v>
      </c>
      <c r="G36" s="54">
        <v>202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16183</v>
      </c>
      <c r="E37" s="54">
        <v>3</v>
      </c>
      <c r="F37" s="54">
        <v>0</v>
      </c>
      <c r="G37" s="54">
        <v>281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2509</v>
      </c>
      <c r="D38" s="53">
        <v>69524</v>
      </c>
      <c r="E38" s="54">
        <v>44</v>
      </c>
      <c r="F38" s="54">
        <v>1</v>
      </c>
      <c r="G38" s="53">
        <v>2419</v>
      </c>
      <c r="H38" s="54">
        <v>33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5037</v>
      </c>
      <c r="D39" s="53">
        <v>165220</v>
      </c>
      <c r="E39" s="54">
        <v>31</v>
      </c>
      <c r="F39" s="54">
        <v>1</v>
      </c>
      <c r="G39" s="53">
        <v>4899</v>
      </c>
      <c r="H39" s="54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1385</v>
      </c>
      <c r="D40" s="53">
        <v>60724</v>
      </c>
      <c r="E40" s="54">
        <v>39</v>
      </c>
      <c r="F40" s="54">
        <v>0</v>
      </c>
      <c r="G40" s="53">
        <v>1306</v>
      </c>
      <c r="H40" s="54">
        <v>40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460</v>
      </c>
      <c r="D41" s="53">
        <v>27351</v>
      </c>
      <c r="E41" s="54">
        <v>29</v>
      </c>
      <c r="F41" s="54">
        <v>2</v>
      </c>
      <c r="G41" s="54">
        <v>415</v>
      </c>
      <c r="H41" s="54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757</v>
      </c>
      <c r="D42" s="53">
        <v>45717</v>
      </c>
      <c r="E42" s="54">
        <v>17</v>
      </c>
      <c r="F42" s="54">
        <v>0</v>
      </c>
      <c r="G42" s="54">
        <v>722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1066</v>
      </c>
      <c r="D43" s="53">
        <v>33999</v>
      </c>
      <c r="E43" s="54">
        <v>28</v>
      </c>
      <c r="F43" s="54">
        <v>2</v>
      </c>
      <c r="G43" s="53">
        <v>1015</v>
      </c>
      <c r="H43" s="54">
        <v>23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901</v>
      </c>
      <c r="D44" s="53">
        <v>7132</v>
      </c>
      <c r="E44" s="54">
        <v>17</v>
      </c>
      <c r="F44" s="54">
        <v>2</v>
      </c>
      <c r="G44" s="54">
        <v>866</v>
      </c>
      <c r="H44" s="54">
        <v>18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18171</v>
      </c>
      <c r="D45" s="53">
        <v>454241</v>
      </c>
      <c r="E45" s="54">
        <v>472</v>
      </c>
      <c r="F45" s="54">
        <v>16</v>
      </c>
      <c r="G45" s="53">
        <v>17396</v>
      </c>
      <c r="H45" s="54">
        <v>303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1077</v>
      </c>
      <c r="D46" s="53">
        <v>28746</v>
      </c>
      <c r="E46" s="54">
        <v>54</v>
      </c>
      <c r="F46" s="54">
        <v>1</v>
      </c>
      <c r="G46" s="53">
        <v>1034</v>
      </c>
      <c r="H46" s="54">
        <v>8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1612</v>
      </c>
      <c r="D47" s="53">
        <v>69022</v>
      </c>
      <c r="E47" s="54">
        <v>13</v>
      </c>
      <c r="F47" s="54">
        <v>0</v>
      </c>
      <c r="G47" s="53">
        <v>1562</v>
      </c>
      <c r="H47" s="5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3455</v>
      </c>
      <c r="D48" s="53">
        <v>56893</v>
      </c>
      <c r="E48" s="54">
        <v>32</v>
      </c>
      <c r="F48" s="54">
        <v>1</v>
      </c>
      <c r="G48" s="53">
        <v>3347</v>
      </c>
      <c r="H48" s="54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1297</v>
      </c>
      <c r="D49" s="53">
        <v>81929</v>
      </c>
      <c r="E49" s="54">
        <v>20</v>
      </c>
      <c r="F49" s="54">
        <v>0</v>
      </c>
      <c r="G49" s="53">
        <v>1255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24794</v>
      </c>
      <c r="E50" s="54">
        <v>16</v>
      </c>
      <c r="F50" s="54">
        <v>1</v>
      </c>
      <c r="G50" s="53">
        <v>1930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1762</v>
      </c>
      <c r="D51" s="53">
        <v>68410</v>
      </c>
      <c r="E51" s="54">
        <v>21</v>
      </c>
      <c r="F51" s="54">
        <v>1</v>
      </c>
      <c r="G51" s="53">
        <v>1741</v>
      </c>
      <c r="H51" s="5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8277</v>
      </c>
      <c r="D52" s="53">
        <v>148647</v>
      </c>
      <c r="E52" s="54">
        <v>275</v>
      </c>
      <c r="F52" s="54">
        <v>1</v>
      </c>
      <c r="G52" s="53">
        <v>7887</v>
      </c>
      <c r="H52" s="54">
        <v>120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435630</v>
      </c>
      <c r="D54" s="53">
        <v>8021216</v>
      </c>
      <c r="E54" s="53">
        <v>12120</v>
      </c>
      <c r="F54" s="54">
        <v>375</v>
      </c>
      <c r="G54" s="53">
        <v>415085</v>
      </c>
      <c r="H54" s="53">
        <v>8176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2021-03-06T15:23:07Z</dcterms:modified>
</cp:coreProperties>
</file>