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33D51C45-BE67-4B0C-9D78-56621F4CB978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O3" i="3" l="1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<sst xmlns="http://schemas.openxmlformats.org/spreadsheetml/2006/main" count="26717" uniqueCount="339">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</sst>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20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3" fillId="0" borderId="1" xfId="0" applyNumberFormat="1" applyFont="1" applyBorder="1" applyAlignment="1">
      <alignment horizontal="right" vertical="top" shrinkToFit="1"/>
    </xf>
    <xf numFmtId="1" fontId="23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180" fontId="25" fillId="0" borderId="1" xfId="0" applyNumberFormat="1" applyFont="1" applyBorder="1" applyAlignment="1">
      <alignment horizontal="right" vertical="top" shrinkToFit="1"/>
    </xf>
    <xf numFmtId="0" fontId="26" fillId="0" borderId="1" xfId="0" applyFont="1" applyBorder="1" applyAlignment="1">
      <alignment horizontal="center" vertical="top" wrapText="1"/>
    </xf>
    <xf numFmtId="3" fontId="25" fillId="0" borderId="1" xfId="0" applyNumberFormat="1" applyFont="1" applyBorder="1" applyAlignment="1">
      <alignment horizontal="right" vertical="top" shrinkToFi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16"/>
  <sheetViews>
    <sheetView workbookViewId="0">
      <pane ySplit="1" topLeftCell="A1309" activePane="bottomLeft" state="frozen"/>
      <selection activeCell="E30" sqref="E30:M30"/>
      <selection pane="bottomLeft" activeCell="E30" sqref="E30:M30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0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0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224"/>
  <sheetViews>
    <sheetView workbookViewId="0">
      <pane xSplit="1" ySplit="1" topLeftCell="B19217" activePane="bottomRight" state="frozen"/>
      <selection activeCell="E30" sqref="E30:M30"/>
      <selection pane="topRight" activeCell="E30" sqref="E30:M30"/>
      <selection pane="bottomLeft" activeCell="E30" sqref="E30:M30"/>
      <selection pane="bottomRight" activeCell="E30" sqref="E30:M30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98" t="s">
        <v>146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44317</v>
      </c>
      <c r="B3" s="26" t="s">
        <v>153</v>
      </c>
      <c r="C3" s="26">
        <f>IF(C21="", "", C21)</f>
        <v>588900</v>
      </c>
      <c r="D3" s="26">
        <f>IF(B21="", "", B21)</f>
        <v>11255120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57119</v>
      </c>
      <c r="I3" s="26" t="str">
        <f t="shared" si="1"/>
        <v/>
      </c>
      <c r="J3" s="26">
        <f t="shared" si="1"/>
        <v>1020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520644</v>
      </c>
      <c r="N3" s="26">
        <f t="shared" si="2"/>
        <v>10226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44317</v>
      </c>
      <c r="B4" s="26" t="s">
        <v>154</v>
      </c>
      <c r="C4" s="26">
        <f>IF(C22="", "", C22)</f>
        <v>2687</v>
      </c>
      <c r="D4" s="26">
        <f>IF(B22="", "", B22)</f>
        <v>641842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116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2568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44317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98" t="s">
        <v>333</v>
      </c>
      <c r="B8" s="98"/>
      <c r="C8" s="98"/>
      <c r="D8" s="98"/>
      <c r="E8" s="98"/>
      <c r="F8" s="98"/>
      <c r="G8" s="98"/>
      <c r="I8" s="97" t="s">
        <v>337</v>
      </c>
      <c r="J8" s="97"/>
      <c r="K8" s="97"/>
      <c r="L8" s="97"/>
      <c r="M8" s="97"/>
      <c r="N8" s="97"/>
      <c r="O8" s="97"/>
      <c r="P8" s="97"/>
    </row>
    <row r="9" spans="1:16" x14ac:dyDescent="0.55000000000000004">
      <c r="A9" s="4">
        <v>2021</v>
      </c>
      <c r="B9" s="4">
        <v>5</v>
      </c>
      <c r="C9" s="4">
        <v>1</v>
      </c>
    </row>
    <row r="10" spans="1:16" x14ac:dyDescent="0.55000000000000004">
      <c r="B10" s="98" t="s">
        <v>157</v>
      </c>
      <c r="C10" s="98"/>
      <c r="D10" s="98" t="s">
        <v>158</v>
      </c>
      <c r="E10" s="98"/>
      <c r="F10" s="98" t="s">
        <v>159</v>
      </c>
      <c r="G10" s="98" t="s">
        <v>160</v>
      </c>
      <c r="H10" s="98" t="s">
        <v>161</v>
      </c>
      <c r="J10" s="98" t="s">
        <v>283</v>
      </c>
      <c r="K10" s="98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98"/>
      <c r="G11" s="98"/>
      <c r="H11" s="99"/>
      <c r="L11" s="98" t="s">
        <v>284</v>
      </c>
      <c r="M11" s="98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11255120</v>
      </c>
      <c r="C12" s="51">
        <v>588900</v>
      </c>
      <c r="D12" s="51">
        <v>57119</v>
      </c>
      <c r="E12" s="51">
        <v>1020</v>
      </c>
      <c r="F12" s="51">
        <v>520644</v>
      </c>
      <c r="G12" s="51">
        <v>10226</v>
      </c>
      <c r="H12" s="3"/>
      <c r="K12" s="98" t="s">
        <v>289</v>
      </c>
      <c r="L12" s="98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641842</v>
      </c>
      <c r="C13" s="51">
        <v>2687</v>
      </c>
      <c r="D13" s="51">
        <v>116</v>
      </c>
      <c r="E13" s="51">
        <v>0</v>
      </c>
      <c r="F13" s="51">
        <v>2568</v>
      </c>
      <c r="G13" s="51">
        <v>3</v>
      </c>
      <c r="H13" s="3"/>
      <c r="K13" s="98" t="s">
        <v>290</v>
      </c>
      <c r="L13" s="98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11897791</v>
      </c>
      <c r="C15" s="49">
        <f t="shared" si="4"/>
        <v>591602</v>
      </c>
      <c r="D15" s="49">
        <f t="shared" si="4"/>
        <v>57235</v>
      </c>
      <c r="E15" s="49">
        <f t="shared" si="4"/>
        <v>1020</v>
      </c>
      <c r="F15" s="49">
        <f t="shared" si="4"/>
        <v>523227</v>
      </c>
      <c r="G15" s="49">
        <f t="shared" si="4"/>
        <v>10229</v>
      </c>
      <c r="H15" s="29"/>
      <c r="K15" s="100" t="s">
        <v>291</v>
      </c>
      <c r="L15" s="100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98" t="s">
        <v>157</v>
      </c>
      <c r="C18" s="99"/>
      <c r="D18" s="98" t="s">
        <v>169</v>
      </c>
      <c r="E18" s="99"/>
      <c r="F18" s="99"/>
      <c r="G18" s="98" t="s">
        <v>170</v>
      </c>
      <c r="H18" s="99"/>
      <c r="I18" s="99"/>
      <c r="J18" s="99"/>
      <c r="K18" s="99"/>
      <c r="L18" s="99"/>
      <c r="M18" s="99"/>
      <c r="N18" s="99"/>
      <c r="O18" s="99"/>
    </row>
    <row r="19" spans="1:15" x14ac:dyDescent="0.55000000000000004">
      <c r="B19" s="99"/>
      <c r="C19" s="99"/>
      <c r="D19" s="99"/>
      <c r="E19" s="99"/>
      <c r="F19" s="99"/>
      <c r="G19" s="98" t="s">
        <v>158</v>
      </c>
      <c r="H19" s="99"/>
      <c r="I19" s="99"/>
      <c r="J19" s="99"/>
      <c r="K19" s="99"/>
      <c r="L19" s="99"/>
      <c r="M19" s="99"/>
      <c r="N19" s="98" t="s">
        <v>159</v>
      </c>
      <c r="O19" s="98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99"/>
      <c r="O20" s="99"/>
    </row>
    <row r="21" spans="1:15" x14ac:dyDescent="0.55000000000000004">
      <c r="A21" s="26" t="s">
        <v>166</v>
      </c>
      <c r="B21" s="28">
        <f t="shared" ref="B21:C23" si="5">B12</f>
        <v>11255120</v>
      </c>
      <c r="C21" s="28">
        <f t="shared" si="5"/>
        <v>588900</v>
      </c>
      <c r="D21" s="3"/>
      <c r="E21" s="3"/>
      <c r="F21" s="3"/>
      <c r="G21" s="3"/>
      <c r="H21" s="28">
        <f>D12</f>
        <v>57119</v>
      </c>
      <c r="I21" s="3"/>
      <c r="J21" s="28">
        <f>E12</f>
        <v>1020</v>
      </c>
      <c r="K21" s="3"/>
      <c r="L21" s="3"/>
      <c r="M21" s="16">
        <f>F21</f>
        <v>0</v>
      </c>
      <c r="N21" s="28">
        <f t="shared" ref="N21:O23" si="6">F12</f>
        <v>520644</v>
      </c>
      <c r="O21" s="28">
        <f t="shared" si="6"/>
        <v>10226</v>
      </c>
    </row>
    <row r="22" spans="1:15" x14ac:dyDescent="0.55000000000000004">
      <c r="A22" s="26" t="s">
        <v>167</v>
      </c>
      <c r="B22" s="28">
        <f t="shared" si="5"/>
        <v>641842</v>
      </c>
      <c r="C22" s="28">
        <f t="shared" si="5"/>
        <v>2687</v>
      </c>
      <c r="D22" s="3"/>
      <c r="E22" s="3"/>
      <c r="F22" s="3"/>
      <c r="G22" s="3"/>
      <c r="H22" s="28">
        <f>D13</f>
        <v>116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2568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11897791</v>
      </c>
      <c r="C24" s="26">
        <f t="shared" si="7"/>
        <v>591602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57235</v>
      </c>
      <c r="I24" s="26">
        <f t="shared" si="7"/>
        <v>0</v>
      </c>
      <c r="J24" s="26">
        <f t="shared" si="7"/>
        <v>1020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523227</v>
      </c>
      <c r="O24" s="26">
        <f t="shared" si="7"/>
        <v>10229</v>
      </c>
    </row>
    <row r="26" spans="1:15" x14ac:dyDescent="0.55000000000000004">
      <c r="E26" s="98" t="s">
        <v>279</v>
      </c>
      <c r="F26" s="99"/>
      <c r="G26" s="99"/>
      <c r="H26" s="99"/>
      <c r="I26" s="99"/>
      <c r="J26" s="99"/>
    </row>
    <row r="27" spans="1:15" x14ac:dyDescent="0.55000000000000004">
      <c r="D27" s="26" t="s">
        <v>332</v>
      </c>
      <c r="E27" s="97" t="s">
        <v>281</v>
      </c>
      <c r="F27" s="97"/>
      <c r="G27" s="97"/>
      <c r="H27" s="97"/>
      <c r="I27" s="97"/>
      <c r="J27" s="97"/>
      <c r="K27" s="97"/>
    </row>
    <row r="29" spans="1:15" x14ac:dyDescent="0.55000000000000004">
      <c r="E29" s="98" t="s">
        <v>288</v>
      </c>
      <c r="F29" s="98"/>
      <c r="G29" s="98"/>
      <c r="H29" s="98"/>
      <c r="I29" s="98"/>
      <c r="J29" s="98"/>
      <c r="K29" s="98"/>
    </row>
    <row r="30" spans="1:15" x14ac:dyDescent="0.55000000000000004">
      <c r="E30" s="97" t="s">
        <v>282</v>
      </c>
      <c r="F30" s="97"/>
      <c r="G30" s="97"/>
      <c r="H30" s="97"/>
      <c r="I30" s="97"/>
      <c r="J30" s="97"/>
      <c r="K30" s="97"/>
      <c r="L30" s="97"/>
      <c r="M30" s="97"/>
    </row>
    <row r="31" spans="1:15" s="87" customFormat="1" x14ac:dyDescent="0.55000000000000004">
      <c r="E31" s="86"/>
      <c r="F31" s="86"/>
      <c r="G31" s="86"/>
      <c r="H31" s="86"/>
      <c r="I31" s="86"/>
      <c r="J31" s="86"/>
      <c r="K31" s="86"/>
      <c r="L31" s="86"/>
      <c r="M31" s="86"/>
    </row>
    <row r="32" spans="1:15" ht="18.5" customHeight="1" x14ac:dyDescent="0.55000000000000004">
      <c r="F32" s="98" t="s">
        <v>338</v>
      </c>
      <c r="G32" s="98"/>
      <c r="H32" s="98"/>
      <c r="I32" s="98"/>
      <c r="J32" s="98"/>
      <c r="K32" s="98"/>
    </row>
    <row r="33" spans="5:13" x14ac:dyDescent="0.55000000000000004">
      <c r="E33" s="98" t="s">
        <v>292</v>
      </c>
      <c r="F33" s="98"/>
      <c r="G33" s="98"/>
      <c r="H33" s="98"/>
      <c r="I33" s="98"/>
      <c r="J33" s="98"/>
      <c r="K33" s="98"/>
      <c r="L33" s="98"/>
      <c r="M33" s="98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13" workbookViewId="0">
      <selection activeCell="A21" sqref="A21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98" t="s">
        <v>317</v>
      </c>
      <c r="B1" s="98"/>
      <c r="C1" s="98"/>
      <c r="D1" s="98"/>
      <c r="E1" s="98"/>
      <c r="F1" s="98"/>
      <c r="G1" s="98"/>
      <c r="H1" s="98"/>
      <c r="I1" s="98"/>
      <c r="J1" s="98"/>
      <c r="K1" s="98" t="s">
        <v>319</v>
      </c>
      <c r="L1" s="98"/>
      <c r="M1" s="98"/>
    </row>
    <row r="2" spans="1:13" x14ac:dyDescent="0.55000000000000004">
      <c r="A2" s="101" t="s">
        <v>289</v>
      </c>
      <c r="B2" s="101"/>
      <c r="C2" s="101"/>
      <c r="D2" s="101"/>
      <c r="E2" s="101"/>
      <c r="F2" s="101" t="s">
        <v>316</v>
      </c>
      <c r="G2" s="101"/>
      <c r="H2" s="101"/>
      <c r="I2" s="101"/>
      <c r="J2" s="101"/>
      <c r="K2" s="98" t="s">
        <v>291</v>
      </c>
      <c r="L2" s="98"/>
      <c r="M2" s="98"/>
    </row>
    <row r="3" spans="1:13" x14ac:dyDescent="0.55000000000000004">
      <c r="A3" s="83" t="s">
        <v>294</v>
      </c>
      <c r="B3" s="60" t="s">
        <v>295</v>
      </c>
      <c r="C3" s="60" t="s">
        <v>296</v>
      </c>
      <c r="D3" s="74" t="s">
        <v>297</v>
      </c>
      <c r="E3" s="76" t="s">
        <v>298</v>
      </c>
      <c r="F3" s="82" t="s">
        <v>304</v>
      </c>
      <c r="G3" s="61" t="s">
        <v>305</v>
      </c>
      <c r="H3" s="61" t="s">
        <v>306</v>
      </c>
      <c r="I3" s="73" t="s">
        <v>307</v>
      </c>
      <c r="J3" s="77" t="s">
        <v>308</v>
      </c>
      <c r="K3" s="81" t="s">
        <v>318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301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311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300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310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299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309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303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315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302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314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313</v>
      </c>
      <c r="C9" s="69">
        <v>0</v>
      </c>
      <c r="D9" s="69">
        <v>0</v>
      </c>
      <c r="E9" s="69">
        <v>0</v>
      </c>
      <c r="F9" s="70">
        <v>44303</v>
      </c>
      <c r="G9" s="61" t="s">
        <v>313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312</v>
      </c>
      <c r="C10" s="69">
        <v>0</v>
      </c>
      <c r="D10" s="69">
        <v>0</v>
      </c>
      <c r="E10" s="69">
        <v>0</v>
      </c>
      <c r="F10" s="70">
        <v>44304</v>
      </c>
      <c r="G10" s="61" t="s">
        <v>312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301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311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300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310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299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309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303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320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302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321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313</v>
      </c>
      <c r="C16" s="69">
        <v>0</v>
      </c>
      <c r="D16" s="69">
        <v>0</v>
      </c>
      <c r="E16" s="69">
        <v>0</v>
      </c>
      <c r="F16" s="80">
        <v>44310</v>
      </c>
      <c r="G16" s="59" t="s">
        <v>322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312</v>
      </c>
      <c r="C17" s="69">
        <v>0</v>
      </c>
      <c r="D17" s="69">
        <v>0</v>
      </c>
      <c r="E17" s="69">
        <v>0</v>
      </c>
      <c r="F17" s="80">
        <v>44311</v>
      </c>
      <c r="G17" s="59" t="s">
        <v>323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301</v>
      </c>
      <c r="C18" s="85">
        <v>263328</v>
      </c>
      <c r="D18" s="85">
        <v>221677</v>
      </c>
      <c r="E18" s="85">
        <v>41651</v>
      </c>
      <c r="F18" s="93">
        <v>44312</v>
      </c>
      <c r="G18" s="94" t="s">
        <v>311</v>
      </c>
      <c r="H18" s="95">
        <v>12459</v>
      </c>
      <c r="I18" s="95">
        <v>12459</v>
      </c>
      <c r="J18" s="96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300</v>
      </c>
      <c r="C19" s="85">
        <v>203174</v>
      </c>
      <c r="D19" s="85">
        <v>172069</v>
      </c>
      <c r="E19" s="85">
        <v>31105</v>
      </c>
      <c r="F19" s="93">
        <v>44313</v>
      </c>
      <c r="G19" s="94" t="s">
        <v>310</v>
      </c>
      <c r="H19" s="95">
        <v>13476</v>
      </c>
      <c r="I19" s="95">
        <v>13476</v>
      </c>
      <c r="J19" s="96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A20" s="117">
        <v>44314</v>
      </c>
      <c r="B20" s="118" t="s">
        <v>336</v>
      </c>
      <c r="C20" s="119">
        <v>238273</v>
      </c>
      <c r="D20" s="119">
        <v>194005</v>
      </c>
      <c r="E20" s="119">
        <v>44268</v>
      </c>
      <c r="F20" s="93">
        <v>44314</v>
      </c>
      <c r="G20" s="94" t="s">
        <v>334</v>
      </c>
      <c r="H20" s="95">
        <v>13999</v>
      </c>
      <c r="I20" s="95">
        <v>13999</v>
      </c>
      <c r="J20" s="96">
        <v>0</v>
      </c>
      <c r="K20" s="79">
        <f t="shared" si="0"/>
        <v>44314</v>
      </c>
      <c r="L20" s="72">
        <f t="shared" si="1"/>
        <v>208004</v>
      </c>
      <c r="M20" s="72">
        <f t="shared" si="2"/>
        <v>44268</v>
      </c>
    </row>
    <row r="21" spans="1:13" x14ac:dyDescent="0.55000000000000004">
      <c r="F21" s="93">
        <v>44315</v>
      </c>
      <c r="G21" s="94" t="s">
        <v>335</v>
      </c>
      <c r="H21" s="95">
        <v>3221</v>
      </c>
      <c r="I21" s="95">
        <v>3221</v>
      </c>
      <c r="J21" s="96">
        <v>0</v>
      </c>
      <c r="K21" s="79" t="str">
        <f t="shared" si="0"/>
        <v>Discrepancy</v>
      </c>
      <c r="L21" s="72">
        <f t="shared" si="1"/>
        <v>3221</v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98" t="s">
        <v>177</v>
      </c>
      <c r="B1" s="98"/>
      <c r="C1" s="98"/>
      <c r="D1" s="103"/>
      <c r="E1" s="103"/>
      <c r="F1" s="103"/>
      <c r="G1" s="103"/>
      <c r="H1" s="103"/>
      <c r="I1" s="103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4</v>
      </c>
      <c r="C2" s="38">
        <f>DAY(DATE('Conv-total（当日）'!$A$9, 'Conv-total（当日）'!$B$9, 'Conv-total（当日）'!$C$9) -1)</f>
        <v>30</v>
      </c>
      <c r="D2" s="102" t="s">
        <v>178</v>
      </c>
      <c r="E2" s="103"/>
      <c r="F2" s="103"/>
      <c r="G2" s="103"/>
      <c r="H2" s="103"/>
      <c r="I2" s="103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44316</v>
      </c>
      <c r="C5" s="30" t="s">
        <v>7</v>
      </c>
      <c r="D5" s="40">
        <f>IFERROR(INT(TRIM(SUBSTITUTE(VLOOKUP($A5&amp;"*",'各都道府県の状況（前日）'!$A:$I,D$3,FALSE), "※5", ""))), "")</f>
        <v>24170</v>
      </c>
      <c r="E5" s="40">
        <f>IFERROR(INT(TRIM(SUBSTITUTE(VLOOKUP($A5&amp;"*",'各都道府県の状況（前日）'!$A:$I,E$3,FALSE), "※5", ""))), "")</f>
        <v>529203</v>
      </c>
      <c r="F5" s="40">
        <f>IFERROR(INT(TRIM(SUBSTITUTE(VLOOKUP($A5&amp;"*",'各都道府県の状況（前日）'!$A:$I,F$3,FALSE), "※5", ""))), "")</f>
        <v>21568</v>
      </c>
      <c r="G5" s="40">
        <f>IFERROR(INT(TRIM(SUBSTITUTE(VLOOKUP($A5&amp;"*",'各都道府県の状況（前日）'!$A:$I,G$3,FALSE), "※5", ""))), "")</f>
        <v>860</v>
      </c>
      <c r="H5" s="40">
        <f>IFERROR(INT(TRIM(SUBSTITUTE(VLOOKUP($A5&amp;"*",'各都道府県の状況（前日）'!$A:$I,H$3,FALSE), "※5", ""))), "")</f>
        <v>1626</v>
      </c>
      <c r="I5" s="40">
        <f>IFERROR(INT(TRIM(SUBSTITUTE(VLOOKUP($A5&amp;"*",'各都道府県の状況（前日）'!$A:$I,I$3,FALSE), "※5", ""))), "")</f>
        <v>22</v>
      </c>
      <c r="J5" s="2"/>
    </row>
    <row r="6" spans="1:10" x14ac:dyDescent="0.55000000000000004">
      <c r="A6" s="12" t="s">
        <v>182</v>
      </c>
      <c r="B6" s="13">
        <f t="shared" si="0"/>
        <v>44316</v>
      </c>
      <c r="C6" s="30" t="s">
        <v>11</v>
      </c>
      <c r="D6" s="40">
        <f>IFERROR(INT(TRIM(SUBSTITUTE(VLOOKUP($A6&amp;"*",'各都道府県の状況（前日）'!$A:$I,D$3,FALSE), "※5", ""))), "")</f>
        <v>1576</v>
      </c>
      <c r="E6" s="40">
        <f>IFERROR(INT(TRIM(SUBSTITUTE(VLOOKUP($A6&amp;"*",'各都道府県の状況（前日）'!$A:$I,E$3,FALSE), "※5", ""))), "")</f>
        <v>33175</v>
      </c>
      <c r="F6" s="40">
        <f>IFERROR(INT(TRIM(SUBSTITUTE(VLOOKUP($A6&amp;"*",'各都道府県の状況（前日）'!$A:$I,F$3,FALSE), "※5", ""))), "")</f>
        <v>1289</v>
      </c>
      <c r="G6" s="40">
        <f>IFERROR(INT(TRIM(SUBSTITUTE(VLOOKUP($A6&amp;"*",'各都道府県の状況（前日）'!$A:$I,G$3,FALSE), "※5", ""))), "")</f>
        <v>22</v>
      </c>
      <c r="H6" s="40">
        <f>IFERROR(INT(TRIM(SUBSTITUTE(VLOOKUP($A6&amp;"*",'各都道府県の状況（前日）'!$A:$I,H$3,FALSE), "※5", ""))), "")</f>
        <v>265</v>
      </c>
      <c r="I6" s="40">
        <f>IFERROR(INT(TRIM(SUBSTITUTE(VLOOKUP($A6&amp;"*",'各都道府県の状況（前日）'!$A:$I,I$3,FALSE), "※5", ""))), "")</f>
        <v>1</v>
      </c>
    </row>
    <row r="7" spans="1:10" x14ac:dyDescent="0.55000000000000004">
      <c r="A7" s="12" t="s">
        <v>183</v>
      </c>
      <c r="B7" s="13">
        <f t="shared" si="0"/>
        <v>44316</v>
      </c>
      <c r="C7" s="30" t="s">
        <v>12</v>
      </c>
      <c r="D7" s="40">
        <f>IFERROR(INT(TRIM(SUBSTITUTE(VLOOKUP($A7&amp;"*",'各都道府県の状況（前日）'!$A:$I,D$3,FALSE), "※5", ""))), "")</f>
        <v>912</v>
      </c>
      <c r="E7" s="40">
        <f>IFERROR(INT(TRIM(SUBSTITUTE(VLOOKUP($A7&amp;"*",'各都道府県の状況（前日）'!$A:$I,E$3,FALSE), "※5", ""))), "")</f>
        <v>55900</v>
      </c>
      <c r="F7" s="40">
        <f>IFERROR(INT(TRIM(SUBSTITUTE(VLOOKUP($A7&amp;"*",'各都道府県の状況（前日）'!$A:$I,F$3,FALSE), "※5", ""))), "")</f>
        <v>754</v>
      </c>
      <c r="G7" s="40">
        <f>IFERROR(INT(TRIM(SUBSTITUTE(VLOOKUP($A7&amp;"*",'各都道府県の状況（前日）'!$A:$I,G$3,FALSE), "※5", ""))), "")</f>
        <v>31</v>
      </c>
      <c r="H7" s="40">
        <f>IFERROR(INT(TRIM(SUBSTITUTE(VLOOKUP($A7&amp;"*",'各都道府県の状況（前日）'!$A:$I,H$3,FALSE), "※5", ""))), "")</f>
        <v>127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44316</v>
      </c>
      <c r="C8" s="30" t="s">
        <v>13</v>
      </c>
      <c r="D8" s="40">
        <f>IFERROR(INT(TRIM(SUBSTITUTE(VLOOKUP($A8&amp;"*",'各都道府県の状況（前日）'!$A:$I,D$3,FALSE), "※5", ""))), "")</f>
        <v>8042</v>
      </c>
      <c r="E8" s="40">
        <f>IFERROR(INT(TRIM(SUBSTITUTE(VLOOKUP($A8&amp;"*",'各都道府県の状況（前日）'!$A:$I,E$3,FALSE), "※5", ""))), "")</f>
        <v>118898</v>
      </c>
      <c r="F8" s="40">
        <f>IFERROR(INT(TRIM(SUBSTITUTE(VLOOKUP($A8&amp;"*",'各都道府県の状況（前日）'!$A:$I,F$3,FALSE), "※5", ""))), "")</f>
        <v>7510</v>
      </c>
      <c r="G8" s="40">
        <f>IFERROR(INT(TRIM(SUBSTITUTE(VLOOKUP($A8&amp;"*",'各都道府県の状況（前日）'!$A:$I,G$3,FALSE), "※5", ""))), "")</f>
        <v>66</v>
      </c>
      <c r="H8" s="40">
        <f>IFERROR(INT(TRIM(SUBSTITUTE(VLOOKUP($A8&amp;"*",'各都道府県の状況（前日）'!$A:$I,H$3,FALSE), "※5", ""))), "")</f>
        <v>453</v>
      </c>
      <c r="I8" s="40">
        <f>IFERROR(INT(TRIM(SUBSTITUTE(VLOOKUP($A8&amp;"*",'各都道府県の状況（前日）'!$A:$I,I$3,FALSE), "※5", ""))), "")</f>
        <v>10</v>
      </c>
    </row>
    <row r="9" spans="1:10" ht="21" customHeight="1" x14ac:dyDescent="0.55000000000000004">
      <c r="A9" s="12" t="s">
        <v>185</v>
      </c>
      <c r="B9" s="13">
        <f t="shared" si="0"/>
        <v>44316</v>
      </c>
      <c r="C9" s="30" t="s">
        <v>14</v>
      </c>
      <c r="D9" s="40">
        <f>IFERROR(INT(TRIM(SUBSTITUTE(VLOOKUP($A9&amp;"*",'各都道府県の状況（前日）'!$A:$I,D$3,FALSE), "※5", ""))), "")</f>
        <v>455</v>
      </c>
      <c r="E9" s="40">
        <f>IFERROR(INT(TRIM(SUBSTITUTE(VLOOKUP($A9&amp;"*",'各都道府県の状況（前日）'!$A:$I,E$3,FALSE), "※5", ""))), "")</f>
        <v>10180</v>
      </c>
      <c r="F9" s="40">
        <f>IFERROR(INT(TRIM(SUBSTITUTE(VLOOKUP($A9&amp;"*",'各都道府県の状況（前日）'!$A:$I,F$3,FALSE), "※5", ""))), "")</f>
        <v>374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72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44316</v>
      </c>
      <c r="C10" s="30" t="s">
        <v>15</v>
      </c>
      <c r="D10" s="40">
        <f>IFERROR(INT(TRIM(SUBSTITUTE(VLOOKUP($A10&amp;"*",'各都道府県の状況（前日）'!$A:$I,D$3,FALSE), "※5", ""))), "")</f>
        <v>1513</v>
      </c>
      <c r="E10" s="40">
        <f>IFERROR(INT(TRIM(SUBSTITUTE(VLOOKUP($A10&amp;"*",'各都道府県の状況（前日）'!$A:$I,E$3,FALSE), "※5", ""))), "")</f>
        <v>47660</v>
      </c>
      <c r="F10" s="40">
        <f>IFERROR(INT(TRIM(SUBSTITUTE(VLOOKUP($A10&amp;"*",'各都道府県の状況（前日）'!$A:$I,F$3,FALSE), "※5", ""))), "")</f>
        <v>1293</v>
      </c>
      <c r="G10" s="40">
        <f>IFERROR(INT(TRIM(SUBSTITUTE(VLOOKUP($A10&amp;"*",'各都道府県の状況（前日）'!$A:$I,G$3,FALSE), "※5", ""))), "")</f>
        <v>32</v>
      </c>
      <c r="H10" s="40">
        <f>IFERROR(INT(TRIM(SUBSTITUTE(VLOOKUP($A10&amp;"*",'各都道府県の状況（前日）'!$A:$I,H$3,FALSE), "※5", ""))), "")</f>
        <v>188</v>
      </c>
      <c r="I10" s="40">
        <f>IFERROR(INT(TRIM(SUBSTITUTE(VLOOKUP($A10&amp;"*",'各都道府県の状況（前日）'!$A:$I,I$3,FALSE), "※5", ""))), "")</f>
        <v>4</v>
      </c>
    </row>
    <row r="11" spans="1:10" x14ac:dyDescent="0.55000000000000004">
      <c r="A11" s="12" t="s">
        <v>187</v>
      </c>
      <c r="B11" s="13">
        <f t="shared" si="0"/>
        <v>44316</v>
      </c>
      <c r="C11" s="30" t="s">
        <v>16</v>
      </c>
      <c r="D11" s="40">
        <f>IFERROR(INT(TRIM(SUBSTITUTE(VLOOKUP($A11&amp;"*",'各都道府県の状況（前日）'!$A:$I,D$3,FALSE), "※5", ""))), "")</f>
        <v>3373</v>
      </c>
      <c r="E11" s="40">
        <f>IFERROR(INT(TRIM(SUBSTITUTE(VLOOKUP($A11&amp;"*",'各都道府県の状況（前日）'!$A:$I,E$3,FALSE), "※5", ""))), "")</f>
        <v>186843</v>
      </c>
      <c r="F11" s="40">
        <f>IFERROR(INT(TRIM(SUBSTITUTE(VLOOKUP($A11&amp;"*",'各都道府県の状況（前日）'!$A:$I,F$3,FALSE), "※5", ""))), "")</f>
        <v>2886</v>
      </c>
      <c r="G11" s="40">
        <f>IFERROR(INT(TRIM(SUBSTITUTE(VLOOKUP($A11&amp;"*",'各都道府県の状況（前日）'!$A:$I,G$3,FALSE), "※5", ""))), "")</f>
        <v>123</v>
      </c>
      <c r="H11" s="40">
        <f>IFERROR(INT(TRIM(SUBSTITUTE(VLOOKUP($A11&amp;"*",'各都道府県の状況（前日）'!$A:$I,H$3,FALSE), "※5", ""))), "")</f>
        <v>364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44316</v>
      </c>
      <c r="C12" s="30" t="s">
        <v>17</v>
      </c>
      <c r="D12" s="40">
        <f>IFERROR(INT(TRIM(SUBSTITUTE(VLOOKUP($A12&amp;"*",'各都道府県の状況（前日）'!$A:$I,D$3,FALSE), "※5", ""))), "")</f>
        <v>8143</v>
      </c>
      <c r="E12" s="40">
        <f>IFERROR(INT(TRIM(SUBSTITUTE(VLOOKUP($A12&amp;"*",'各都道府県の状況（前日）'!$A:$I,E$3,FALSE), "※5", ""))), "")</f>
        <v>29913</v>
      </c>
      <c r="F12" s="40">
        <f>IFERROR(INT(TRIM(SUBSTITUTE(VLOOKUP($A12&amp;"*",'各都道府県の状況（前日）'!$A:$I,F$3,FALSE), "※5", ""))), "")</f>
        <v>7465</v>
      </c>
      <c r="G12" s="40">
        <f>IFERROR(INT(TRIM(SUBSTITUTE(VLOOKUP($A12&amp;"*",'各都道府県の状況（前日）'!$A:$I,G$3,FALSE), "※5", ""))), "")</f>
        <v>133</v>
      </c>
      <c r="H12" s="40">
        <f>IFERROR(INT(TRIM(SUBSTITUTE(VLOOKUP($A12&amp;"*",'各都道府県の状況（前日）'!$A:$I,H$3,FALSE), "※5", ""))), "")</f>
        <v>545</v>
      </c>
      <c r="I12" s="40">
        <f>IFERROR(INT(TRIM(SUBSTITUTE(VLOOKUP($A12&amp;"*",'各都道府県の状況（前日）'!$A:$I,I$3,FALSE), "※5", ""))), "")</f>
        <v>19</v>
      </c>
    </row>
    <row r="13" spans="1:10" x14ac:dyDescent="0.55000000000000004">
      <c r="A13" s="12" t="s">
        <v>189</v>
      </c>
      <c r="B13" s="13">
        <f t="shared" si="0"/>
        <v>44316</v>
      </c>
      <c r="C13" s="30" t="s">
        <v>18</v>
      </c>
      <c r="D13" s="40">
        <f>IFERROR(INT(TRIM(SUBSTITUTE(VLOOKUP($A13&amp;"*",'各都道府県の状況（前日）'!$A:$I,D$3,FALSE), "※5", ""))), "")</f>
        <v>5349</v>
      </c>
      <c r="E13" s="40">
        <f>IFERROR(INT(TRIM(SUBSTITUTE(VLOOKUP($A13&amp;"*",'各都道府県の状況（前日）'!$A:$I,E$3,FALSE), "※5", ""))), "")</f>
        <v>215075</v>
      </c>
      <c r="F13" s="40">
        <f>IFERROR(INT(TRIM(SUBSTITUTE(VLOOKUP($A13&amp;"*",'各都道府県の状況（前日）'!$A:$I,F$3,FALSE), "※5", ""))), "")</f>
        <v>5036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242</v>
      </c>
      <c r="I13" s="40">
        <f>IFERROR(INT(TRIM(SUBSTITUTE(VLOOKUP($A13&amp;"*",'各都道府県の状況（前日）'!$A:$I,I$3,FALSE), "※5", ""))), "")</f>
        <v>2</v>
      </c>
    </row>
    <row r="14" spans="1:10" x14ac:dyDescent="0.55000000000000004">
      <c r="A14" s="12" t="s">
        <v>190</v>
      </c>
      <c r="B14" s="13">
        <f t="shared" si="0"/>
        <v>44316</v>
      </c>
      <c r="C14" s="30" t="s">
        <v>19</v>
      </c>
      <c r="D14" s="40">
        <f>IFERROR(INT(TRIM(SUBSTITUTE(VLOOKUP($A14&amp;"*",'各都道府県の状況（前日）'!$A:$I,D$3,FALSE), "※5", ""))), "")</f>
        <v>6014</v>
      </c>
      <c r="E14" s="40">
        <f>IFERROR(INT(TRIM(SUBSTITUTE(VLOOKUP($A14&amp;"*",'各都道府県の状況（前日）'!$A:$I,E$3,FALSE), "※5", ""))), "")</f>
        <v>137279</v>
      </c>
      <c r="F14" s="40">
        <f>IFERROR(INT(TRIM(SUBSTITUTE(VLOOKUP($A14&amp;"*",'各都道府県の状況（前日）'!$A:$I,F$3,FALSE), "※5", ""))), "")</f>
        <v>5458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452</v>
      </c>
      <c r="I14" s="40">
        <f>IFERROR(INT(TRIM(SUBSTITUTE(VLOOKUP($A14&amp;"*",'各都道府県の状況（前日）'!$A:$I,I$3,FALSE), "※5", ""))), "")</f>
        <v>3</v>
      </c>
    </row>
    <row r="15" spans="1:10" x14ac:dyDescent="0.55000000000000004">
      <c r="A15" s="12" t="s">
        <v>191</v>
      </c>
      <c r="B15" s="13">
        <f t="shared" si="0"/>
        <v>44316</v>
      </c>
      <c r="C15" s="30" t="s">
        <v>20</v>
      </c>
      <c r="D15" s="40">
        <f>IFERROR(INT(TRIM(SUBSTITUTE(VLOOKUP($A15&amp;"*",'各都道府県の状況（前日）'!$A:$I,D$3,FALSE), "※5", ""))), "")</f>
        <v>37801</v>
      </c>
      <c r="E15" s="40">
        <f>IFERROR(INT(TRIM(SUBSTITUTE(VLOOKUP($A15&amp;"*",'各都道府県の状況（前日）'!$A:$I,E$3,FALSE), "※5", ""))), "")</f>
        <v>754485</v>
      </c>
      <c r="F15" s="40">
        <f>IFERROR(INT(TRIM(SUBSTITUTE(VLOOKUP($A15&amp;"*",'各都道府県の状況（前日）'!$A:$I,F$3,FALSE), "※5", ""))), "")</f>
        <v>34849</v>
      </c>
      <c r="G15" s="40">
        <f>IFERROR(INT(TRIM(SUBSTITUTE(VLOOKUP($A15&amp;"*",'各都道府県の状況（前日）'!$A:$I,G$3,FALSE), "※5", ""))), "")</f>
        <v>745</v>
      </c>
      <c r="H15" s="40">
        <f>IFERROR(INT(TRIM(SUBSTITUTE(VLOOKUP($A15&amp;"*",'各都道府県の状況（前日）'!$A:$I,H$3,FALSE), "※5", ""))), "")</f>
        <v>2207</v>
      </c>
      <c r="I15" s="40">
        <f>IFERROR(INT(TRIM(SUBSTITUTE(VLOOKUP($A15&amp;"*",'各都道府県の状況（前日）'!$A:$I,I$3,FALSE), "※5", ""))), "")</f>
        <v>34</v>
      </c>
    </row>
    <row r="16" spans="1:10" x14ac:dyDescent="0.55000000000000004">
      <c r="A16" s="12" t="s">
        <v>192</v>
      </c>
      <c r="B16" s="13">
        <f t="shared" si="0"/>
        <v>44316</v>
      </c>
      <c r="C16" s="30" t="s">
        <v>21</v>
      </c>
      <c r="D16" s="40">
        <f>IFERROR(INT(TRIM(SUBSTITUTE(VLOOKUP($A16&amp;"*",'各都道府県の状況（前日）'!$A:$I,D$3,FALSE), "※5", ""))), "")</f>
        <v>33209</v>
      </c>
      <c r="E16" s="40">
        <f>IFERROR(INT(TRIM(SUBSTITUTE(VLOOKUP($A16&amp;"*",'各都道府県の状況（前日）'!$A:$I,E$3,FALSE), "※5", ""))), "")</f>
        <v>547445</v>
      </c>
      <c r="F16" s="40">
        <f>IFERROR(INT(TRIM(SUBSTITUTE(VLOOKUP($A16&amp;"*",'各都道府県の状況（前日）'!$A:$I,F$3,FALSE), "※5", ""))), "")</f>
        <v>31281</v>
      </c>
      <c r="G16" s="40">
        <f>IFERROR(INT(TRIM(SUBSTITUTE(VLOOKUP($A16&amp;"*",'各都道府県の状況（前日）'!$A:$I,G$3,FALSE), "※5", ""))), "")</f>
        <v>622</v>
      </c>
      <c r="H16" s="40">
        <f>IFERROR(INT(TRIM(SUBSTITUTE(VLOOKUP($A16&amp;"*",'各都道府県の状況（前日）'!$A:$I,H$3,FALSE), "※5", ""))), "")</f>
        <v>1306</v>
      </c>
      <c r="I16" s="40">
        <f>IFERROR(INT(TRIM(SUBSTITUTE(VLOOKUP($A16&amp;"*",'各都道府県の状況（前日）'!$A:$I,I$3,FALSE), "※5", ""))), "")</f>
        <v>18</v>
      </c>
    </row>
    <row r="17" spans="1:9" x14ac:dyDescent="0.55000000000000004">
      <c r="A17" s="12" t="s">
        <v>193</v>
      </c>
      <c r="B17" s="13">
        <f t="shared" si="0"/>
        <v>44316</v>
      </c>
      <c r="C17" s="30" t="s">
        <v>22</v>
      </c>
      <c r="D17" s="40">
        <f>IFERROR(INT(TRIM(SUBSTITUTE(VLOOKUP($A17&amp;"*",'各都道府県の状況（前日）'!$A:$I,D$3,FALSE), "※5", ""))), "")</f>
        <v>139076</v>
      </c>
      <c r="E17" s="40">
        <f>IFERROR(INT(TRIM(SUBSTITUTE(VLOOKUP($A17&amp;"*",'各都道府県の状況（前日）'!$A:$I,E$3,FALSE), "※5", ""))), "")</f>
        <v>2015241</v>
      </c>
      <c r="F17" s="40">
        <f>IFERROR(INT(TRIM(SUBSTITUTE(VLOOKUP($A17&amp;"*",'各都道府県の状況（前日）'!$A:$I,F$3,FALSE), "※5", ""))), "")</f>
        <v>130630</v>
      </c>
      <c r="G17" s="40">
        <f>IFERROR(INT(TRIM(SUBSTITUTE(VLOOKUP($A17&amp;"*",'各都道府県の状況（前日）'!$A:$I,G$3,FALSE), "※5", ""))), "")</f>
        <v>1891</v>
      </c>
      <c r="H17" s="40">
        <f>IFERROR(INT(TRIM(SUBSTITUTE(VLOOKUP($A17&amp;"*",'各都道府県の状況（前日）'!$A:$I,H$3,FALSE), "※5", ""))), "")</f>
        <v>6555</v>
      </c>
      <c r="I17" s="40">
        <f>IFERROR(INT(TRIM(SUBSTITUTE(VLOOKUP($A17&amp;"*",'各都道府県の状況（前日）'!$A:$I,I$3,FALSE), "※5", ""))), "")</f>
        <v>65</v>
      </c>
    </row>
    <row r="18" spans="1:9" x14ac:dyDescent="0.55000000000000004">
      <c r="A18" s="12" t="s">
        <v>194</v>
      </c>
      <c r="B18" s="13">
        <f t="shared" si="0"/>
        <v>44316</v>
      </c>
      <c r="C18" s="30" t="s">
        <v>23</v>
      </c>
      <c r="D18" s="40">
        <f>IFERROR(INT(TRIM(SUBSTITUTE(VLOOKUP($A18&amp;"*",'各都道府県の状況（前日）'!$A:$I,D$3,FALSE), "※5", ""))), "")</f>
        <v>53535</v>
      </c>
      <c r="E18" s="40">
        <f>IFERROR(INT(TRIM(SUBSTITUTE(VLOOKUP($A18&amp;"*",'各都道府県の状況（前日）'!$A:$I,E$3,FALSE), "※5", ""))), "")</f>
        <v>805963</v>
      </c>
      <c r="F18" s="40">
        <f>IFERROR(INT(TRIM(SUBSTITUTE(VLOOKUP($A18&amp;"*",'各都道府県の状況（前日）'!$A:$I,F$3,FALSE), "※5", ""))), "")</f>
        <v>50800</v>
      </c>
      <c r="G18" s="40">
        <f>IFERROR(INT(TRIM(SUBSTITUTE(VLOOKUP($A18&amp;"*",'各都道府県の状況（前日）'!$A:$I,G$3,FALSE), "※5", ""))), "")</f>
        <v>816</v>
      </c>
      <c r="H18" s="40">
        <f>IFERROR(INT(TRIM(SUBSTITUTE(VLOOKUP($A18&amp;"*",'各都道府県の状況（前日）'!$A:$I,H$3,FALSE), "※5", ""))), "")</f>
        <v>1919</v>
      </c>
      <c r="I18" s="40">
        <f>IFERROR(INT(TRIM(SUBSTITUTE(VLOOKUP($A18&amp;"*",'各都道府県の状況（前日）'!$A:$I,I$3,FALSE), "※5", ""))), "")</f>
        <v>37</v>
      </c>
    </row>
    <row r="19" spans="1:9" x14ac:dyDescent="0.55000000000000004">
      <c r="A19" s="12" t="s">
        <v>195</v>
      </c>
      <c r="B19" s="13">
        <f t="shared" si="0"/>
        <v>44316</v>
      </c>
      <c r="C19" s="30" t="s">
        <v>24</v>
      </c>
      <c r="D19" s="40">
        <f>IFERROR(INT(TRIM(SUBSTITUTE(VLOOKUP($A19&amp;"*",'各都道府県の状況（前日）'!$A:$I,D$3,FALSE), "※5", ""))), "")</f>
        <v>2285</v>
      </c>
      <c r="E19" s="40">
        <f>IFERROR(INT(TRIM(SUBSTITUTE(VLOOKUP($A19&amp;"*",'各都道府県の状況（前日）'!$A:$I,E$3,FALSE), "※5", ""))), "")</f>
        <v>108390</v>
      </c>
      <c r="F19" s="40">
        <f>IFERROR(INT(TRIM(SUBSTITUTE(VLOOKUP($A19&amp;"*",'各都道府県の状況（前日）'!$A:$I,F$3,FALSE), "※5", ""))), "")</f>
        <v>1917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343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44316</v>
      </c>
      <c r="C20" s="30" t="s">
        <v>25</v>
      </c>
      <c r="D20" s="40">
        <f>IFERROR(INT(TRIM(SUBSTITUTE(VLOOKUP($A20&amp;"*",'各都道府県の状況（前日）'!$A:$I,D$3,FALSE), "※5", ""))), "")</f>
        <v>1319</v>
      </c>
      <c r="E20" s="40">
        <f>IFERROR(INT(TRIM(SUBSTITUTE(VLOOKUP($A20&amp;"*",'各都道府県の状況（前日）'!$A:$I,E$3,FALSE), "※5", ""))), "")</f>
        <v>51908</v>
      </c>
      <c r="F20" s="40">
        <f>IFERROR(INT(TRIM(SUBSTITUTE(VLOOKUP($A20&amp;"*",'各都道府県の状況（前日）'!$A:$I,F$3,FALSE), "※5", ""))), "")</f>
        <v>1142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148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44316</v>
      </c>
      <c r="C21" s="30" t="s">
        <v>26</v>
      </c>
      <c r="D21" s="40">
        <f>IFERROR(INT(TRIM(SUBSTITUTE(VLOOKUP($A21&amp;"*",'各都道府県の状況（前日）'!$A:$I,D$3,FALSE), "※5", ""))), "")</f>
        <v>2467</v>
      </c>
      <c r="E21" s="40">
        <f>IFERROR(INT(TRIM(SUBSTITUTE(VLOOKUP($A21&amp;"*",'各都道府県の状況（前日）'!$A:$I,E$3,FALSE), "※5", ""))), "")</f>
        <v>70424</v>
      </c>
      <c r="F21" s="40">
        <f>IFERROR(INT(TRIM(SUBSTITUTE(VLOOKUP($A21&amp;"*",'各都道府県の状況（前日）'!$A:$I,F$3,FALSE), "※5", ""))), "")</f>
        <v>2084</v>
      </c>
      <c r="G21" s="40">
        <f>IFERROR(INT(TRIM(SUBSTITUTE(VLOOKUP($A21&amp;"*",'各都道府県の状況（前日）'!$A:$I,G$3,FALSE), "※5", ""))), "")</f>
        <v>71</v>
      </c>
      <c r="H21" s="40">
        <f>IFERROR(INT(TRIM(SUBSTITUTE(VLOOKUP($A21&amp;"*",'各都道府県の状況（前日）'!$A:$I,H$3,FALSE), "※5", ""))), "")</f>
        <v>310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44316</v>
      </c>
      <c r="C22" s="30" t="s">
        <v>27</v>
      </c>
      <c r="D22" s="40">
        <f>IFERROR(INT(TRIM(SUBSTITUTE(VLOOKUP($A22&amp;"*",'各都道府県の状況（前日）'!$A:$I,D$3,FALSE), "※5", ""))), "")</f>
        <v>875</v>
      </c>
      <c r="E22" s="40">
        <f>IFERROR(INT(TRIM(SUBSTITUTE(VLOOKUP($A22&amp;"*",'各都道府県の状況（前日）'!$A:$I,E$3,FALSE), "※5", ""))), "")</f>
        <v>47194</v>
      </c>
      <c r="F22" s="40">
        <f>IFERROR(INT(TRIM(SUBSTITUTE(VLOOKUP($A22&amp;"*",'各都道府県の状況（前日）'!$A:$I,F$3,FALSE), "※5", ""))), "")</f>
        <v>707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135</v>
      </c>
      <c r="I22" s="40">
        <f>IFERROR(INT(TRIM(SUBSTITUTE(VLOOKUP($A22&amp;"*",'各都道府県の状況（前日）'!$A:$I,I$3,FALSE), "※5", ""))), "")</f>
        <v>2</v>
      </c>
    </row>
    <row r="23" spans="1:9" ht="21" customHeight="1" x14ac:dyDescent="0.55000000000000004">
      <c r="A23" s="12" t="s">
        <v>199</v>
      </c>
      <c r="B23" s="13">
        <f t="shared" si="0"/>
        <v>44316</v>
      </c>
      <c r="C23" s="30" t="s">
        <v>28</v>
      </c>
      <c r="D23" s="40">
        <f>IFERROR(INT(TRIM(SUBSTITUTE(VLOOKUP($A23&amp;"*",'各都道府県の状況（前日）'!$A:$I,D$3,FALSE), "※5", ""))), "")</f>
        <v>1193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1076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98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44316</v>
      </c>
      <c r="C24" s="30" t="s">
        <v>29</v>
      </c>
      <c r="D24" s="40">
        <f>IFERROR(INT(TRIM(SUBSTITUTE(VLOOKUP($A24&amp;"*",'各都道府県の状況（前日）'!$A:$I,D$3,FALSE), "※5", ""))), "")</f>
        <v>3854</v>
      </c>
      <c r="E24" s="40">
        <f>IFERROR(INT(TRIM(SUBSTITUTE(VLOOKUP($A24&amp;"*",'各都道府県の状況（前日）'!$A:$I,E$3,FALSE), "※5", ""))), "")</f>
        <v>147408</v>
      </c>
      <c r="F24" s="40">
        <f>IFERROR(INT(TRIM(SUBSTITUTE(VLOOKUP($A24&amp;"*",'各都道府県の状況（前日）'!$A:$I,F$3,FALSE), "※5", ""))), "")</f>
        <v>3528</v>
      </c>
      <c r="G24" s="40">
        <f>IFERROR(INT(TRIM(SUBSTITUTE(VLOOKUP($A24&amp;"*",'各都道府県の状況（前日）'!$A:$I,G$3,FALSE), "※5", ""))), "")</f>
        <v>68</v>
      </c>
      <c r="H24" s="40">
        <f>IFERROR(INT(TRIM(SUBSTITUTE(VLOOKUP($A24&amp;"*",'各都道府県の状況（前日）'!$A:$I,H$3,FALSE), "※5", ""))), "")</f>
        <v>342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44316</v>
      </c>
      <c r="C25" s="30" t="s">
        <v>30</v>
      </c>
      <c r="D25" s="40">
        <f>IFERROR(INT(TRIM(SUBSTITUTE(VLOOKUP($A25&amp;"*",'各都道府県の状況（前日）'!$A:$I,D$3,FALSE), "※5", ""))), "")</f>
        <v>5879</v>
      </c>
      <c r="E25" s="40">
        <f>IFERROR(INT(TRIM(SUBSTITUTE(VLOOKUP($A25&amp;"*",'各都道府県の状況（前日）'!$A:$I,E$3,FALSE), "※5", ""))), "")</f>
        <v>187984</v>
      </c>
      <c r="F25" s="40">
        <f>IFERROR(INT(TRIM(SUBSTITUTE(VLOOKUP($A25&amp;"*",'各都道府県の状況（前日）'!$A:$I,F$3,FALSE), "※5", ""))), "")</f>
        <v>5289</v>
      </c>
      <c r="G25" s="40">
        <f>IFERROR(INT(TRIM(SUBSTITUTE(VLOOKUP($A25&amp;"*",'各都道府県の状況（前日）'!$A:$I,G$3,FALSE), "※5", ""))), "")</f>
        <v>132</v>
      </c>
      <c r="H25" s="40">
        <f>IFERROR(INT(TRIM(SUBSTITUTE(VLOOKUP($A25&amp;"*",'各都道府県の状況（前日）'!$A:$I,H$3,FALSE), "※5", ""))), "")</f>
        <v>458</v>
      </c>
      <c r="I25" s="40">
        <f>IFERROR(INT(TRIM(SUBSTITUTE(VLOOKUP($A25&amp;"*",'各都道府県の状況（前日）'!$A:$I,I$3,FALSE), "※5", ""))), "")</f>
        <v>4</v>
      </c>
    </row>
    <row r="26" spans="1:9" x14ac:dyDescent="0.55000000000000004">
      <c r="A26" s="12" t="s">
        <v>202</v>
      </c>
      <c r="B26" s="13">
        <f t="shared" si="0"/>
        <v>44316</v>
      </c>
      <c r="C26" s="30" t="s">
        <v>31</v>
      </c>
      <c r="D26" s="40">
        <f>IFERROR(INT(TRIM(SUBSTITUTE(VLOOKUP($A26&amp;"*",'各都道府県の状況（前日）'!$A:$I,D$3,FALSE), "※5", ""))), "")</f>
        <v>6459</v>
      </c>
      <c r="E26" s="40">
        <f>IFERROR(INT(TRIM(SUBSTITUTE(VLOOKUP($A26&amp;"*",'各都道府県の状況（前日）'!$A:$I,E$3,FALSE), "※5", ""))), "")</f>
        <v>293084</v>
      </c>
      <c r="F26" s="40">
        <f>IFERROR(INT(TRIM(SUBSTITUTE(VLOOKUP($A26&amp;"*",'各都道府県の状況（前日）'!$A:$I,F$3,FALSE), "※5", ""))), "")</f>
        <v>6040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268</v>
      </c>
      <c r="I26" s="40">
        <f>IFERROR(INT(TRIM(SUBSTITUTE(VLOOKUP($A26&amp;"*",'各都道府県の状況（前日）'!$A:$I,I$3,FALSE), "※5", ""))), "")</f>
        <v>2</v>
      </c>
    </row>
    <row r="27" spans="1:9" x14ac:dyDescent="0.55000000000000004">
      <c r="A27" s="12" t="s">
        <v>203</v>
      </c>
      <c r="B27" s="13">
        <f t="shared" si="0"/>
        <v>44316</v>
      </c>
      <c r="C27" s="30" t="s">
        <v>32</v>
      </c>
      <c r="D27" s="40">
        <f>IFERROR(INT(TRIM(SUBSTITUTE(VLOOKUP($A27&amp;"*",'各都道府県の状況（前日）'!$A:$I,D$3,FALSE), "※5", ""))), "")</f>
        <v>33151</v>
      </c>
      <c r="E27" s="40">
        <f>IFERROR(INT(TRIM(SUBSTITUTE(VLOOKUP($A27&amp;"*",'各都道府県の状況（前日）'!$A:$I,E$3,FALSE), "※5", ""))), "")</f>
        <v>557541</v>
      </c>
      <c r="F27" s="40">
        <f>IFERROR(INT(TRIM(SUBSTITUTE(VLOOKUP($A27&amp;"*",'各都道府県の状況（前日）'!$A:$I,F$3,FALSE), "※5", ""))), "")</f>
        <v>29456</v>
      </c>
      <c r="G27" s="40">
        <f>IFERROR(INT(TRIM(SUBSTITUTE(VLOOKUP($A27&amp;"*",'各都道府県の状況（前日）'!$A:$I,G$3,FALSE), "※5", ""))), "")</f>
        <v>628</v>
      </c>
      <c r="H27" s="40">
        <f>IFERROR(INT(TRIM(SUBSTITUTE(VLOOKUP($A27&amp;"*",'各都道府県の状況（前日）'!$A:$I,H$3,FALSE), "※5", ""))), "")</f>
        <v>3067</v>
      </c>
      <c r="I27" s="40">
        <f>IFERROR(INT(TRIM(SUBSTITUTE(VLOOKUP($A27&amp;"*",'各都道府県の状況（前日）'!$A:$I,I$3,FALSE), "※5", ""))), "")</f>
        <v>33</v>
      </c>
    </row>
    <row r="28" spans="1:9" x14ac:dyDescent="0.55000000000000004">
      <c r="A28" s="12" t="s">
        <v>204</v>
      </c>
      <c r="B28" s="13">
        <f t="shared" si="0"/>
        <v>44316</v>
      </c>
      <c r="C28" s="30" t="s">
        <v>33</v>
      </c>
      <c r="D28" s="40">
        <f>IFERROR(INT(TRIM(SUBSTITUTE(VLOOKUP($A28&amp;"*",'各都道府県の状況（前日）'!$A:$I,D$3,FALSE), "※5", ""))), "")</f>
        <v>3765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3178</v>
      </c>
      <c r="G28" s="40">
        <f>IFERROR(INT(TRIM(SUBSTITUTE(VLOOKUP($A28&amp;"*",'各都道府県の状況（前日）'!$A:$I,G$3,FALSE), "※5", ""))), "")</f>
        <v>81</v>
      </c>
      <c r="H28" s="40">
        <f>IFERROR(INT(TRIM(SUBSTITUTE(VLOOKUP($A28&amp;"*",'各都道府県の状況（前日）'!$A:$I,H$3,FALSE), "※5", ""))), "")</f>
        <v>604</v>
      </c>
      <c r="I28" s="40">
        <f>IFERROR(INT(TRIM(SUBSTITUTE(VLOOKUP($A28&amp;"*",'各都道府県の状況（前日）'!$A:$I,I$3,FALSE), "※5", ""))), "")</f>
        <v>10</v>
      </c>
    </row>
    <row r="29" spans="1:9" x14ac:dyDescent="0.55000000000000004">
      <c r="A29" s="12" t="s">
        <v>205</v>
      </c>
      <c r="B29" s="13">
        <f t="shared" si="0"/>
        <v>44316</v>
      </c>
      <c r="C29" s="30" t="s">
        <v>34</v>
      </c>
      <c r="D29" s="40">
        <f>IFERROR(INT(TRIM(SUBSTITUTE(VLOOKUP($A29&amp;"*",'各都道府県の状況（前日）'!$A:$I,D$3,FALSE), "※5", ""))), "")</f>
        <v>3724</v>
      </c>
      <c r="E29" s="40">
        <f>IFERROR(INT(TRIM(SUBSTITUTE(VLOOKUP($A29&amp;"*",'各都道府県の状況（前日）'!$A:$I,E$3,FALSE), "※5", ""))), "")</f>
        <v>105306</v>
      </c>
      <c r="F29" s="40">
        <f>IFERROR(INT(TRIM(SUBSTITUTE(VLOOKUP($A29&amp;"*",'各都道府県の状況（前日）'!$A:$I,F$3,FALSE), "※5", ""))), "")</f>
        <v>3143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520</v>
      </c>
      <c r="I29" s="40">
        <f>IFERROR(INT(TRIM(SUBSTITUTE(VLOOKUP($A29&amp;"*",'各都道府県の状況（前日）'!$A:$I,I$3,FALSE), "※5", ""))), "")</f>
        <v>9</v>
      </c>
    </row>
    <row r="30" spans="1:9" x14ac:dyDescent="0.55000000000000004">
      <c r="A30" s="12" t="s">
        <v>206</v>
      </c>
      <c r="B30" s="13">
        <f t="shared" si="0"/>
        <v>44316</v>
      </c>
      <c r="C30" s="30" t="s">
        <v>35</v>
      </c>
      <c r="D30" s="40">
        <f>IFERROR(INT(TRIM(SUBSTITUTE(VLOOKUP($A30&amp;"*",'各都道府県の状況（前日）'!$A:$I,D$3,FALSE), "※5", ""))), "")</f>
        <v>12387</v>
      </c>
      <c r="E30" s="40">
        <f>IFERROR(INT(TRIM(SUBSTITUTE(VLOOKUP($A30&amp;"*",'各都道府県の状況（前日）'!$A:$I,E$3,FALSE), "※5", ""))), "")</f>
        <v>213779</v>
      </c>
      <c r="F30" s="40">
        <f>IFERROR(INT(TRIM(SUBSTITUTE(VLOOKUP($A30&amp;"*",'各都道府県の状況（前日）'!$A:$I,F$3,FALSE), "※5", ""))), "")</f>
        <v>10829</v>
      </c>
      <c r="G30" s="40">
        <f>IFERROR(INT(TRIM(SUBSTITUTE(VLOOKUP($A30&amp;"*",'各都道府県の状況（前日）'!$A:$I,G$3,FALSE), "※5", ""))), "")</f>
        <v>186</v>
      </c>
      <c r="H30" s="40">
        <f>IFERROR(INT(TRIM(SUBSTITUTE(VLOOKUP($A30&amp;"*",'各都道府県の状況（前日）'!$A:$I,H$3,FALSE), "※5", ""))), "")</f>
        <v>1411</v>
      </c>
      <c r="I30" s="40">
        <f>IFERROR(INT(TRIM(SUBSTITUTE(VLOOKUP($A30&amp;"*",'各都道府県の状況（前日）'!$A:$I,I$3,FALSE), "※5", ""))), "")</f>
        <v>18</v>
      </c>
    </row>
    <row r="31" spans="1:9" x14ac:dyDescent="0.55000000000000004">
      <c r="A31" s="12" t="s">
        <v>207</v>
      </c>
      <c r="B31" s="13">
        <f t="shared" si="0"/>
        <v>44316</v>
      </c>
      <c r="C31" s="30" t="s">
        <v>36</v>
      </c>
      <c r="D31" s="40">
        <f>IFERROR(INT(TRIM(SUBSTITUTE(VLOOKUP($A31&amp;"*",'各都道府県の状況（前日）'!$A:$I,D$3,FALSE), "※5", ""))), "")</f>
        <v>81185</v>
      </c>
      <c r="E31" s="40">
        <f>IFERROR(INT(TRIM(SUBSTITUTE(VLOOKUP($A31&amp;"*",'各都道府県の状況（前日）'!$A:$I,E$3,FALSE), "※5", ""))), "")</f>
        <v>1422427</v>
      </c>
      <c r="F31" s="40">
        <f>IFERROR(INT(TRIM(SUBSTITUTE(VLOOKUP($A31&amp;"*",'各都道府県の状況（前日）'!$A:$I,F$3,FALSE), "※5", ""))), "")</f>
        <v>59867</v>
      </c>
      <c r="G31" s="40">
        <f>IFERROR(INT(TRIM(SUBSTITUTE(VLOOKUP($A31&amp;"*",'各都道府県の状況（前日）'!$A:$I,G$3,FALSE), "※5", ""))), "")</f>
        <v>1456</v>
      </c>
      <c r="H31" s="40">
        <f>IFERROR(INT(TRIM(SUBSTITUTE(VLOOKUP($A31&amp;"*",'各都道府県の状況（前日）'!$A:$I,H$3,FALSE), "※5", ""))), "")</f>
        <v>19118</v>
      </c>
      <c r="I31" s="40">
        <f>IFERROR(INT(TRIM(SUBSTITUTE(VLOOKUP($A31&amp;"*",'各都道府県の状況（前日）'!$A:$I,I$3,FALSE), "※5", ""))), "")</f>
        <v>412</v>
      </c>
    </row>
    <row r="32" spans="1:9" x14ac:dyDescent="0.55000000000000004">
      <c r="A32" s="12" t="s">
        <v>208</v>
      </c>
      <c r="B32" s="13">
        <f t="shared" si="0"/>
        <v>44316</v>
      </c>
      <c r="C32" s="30" t="s">
        <v>37</v>
      </c>
      <c r="D32" s="40">
        <f>IFERROR(INT(TRIM(SUBSTITUTE(VLOOKUP($A32&amp;"*",'各都道府県の状況（前日）'!$A:$I,D$3,FALSE), "※5", ""))), "")</f>
        <v>31171</v>
      </c>
      <c r="E32" s="40">
        <f>IFERROR(INT(TRIM(SUBSTITUTE(VLOOKUP($A32&amp;"*",'各都道府県の状況（前日）'!$A:$I,E$3,FALSE), "※5", ""))), "")</f>
        <v>378524</v>
      </c>
      <c r="F32" s="40">
        <f>IFERROR(INT(TRIM(SUBSTITUTE(VLOOKUP($A32&amp;"*",'各都道府県の状況（前日）'!$A:$I,F$3,FALSE), "※5", ""))), "")</f>
        <v>25673</v>
      </c>
      <c r="G32" s="40">
        <f>IFERROR(INT(TRIM(SUBSTITUTE(VLOOKUP($A32&amp;"*",'各都道府県の状況（前日）'!$A:$I,G$3,FALSE), "※5", ""))), "")</f>
        <v>675</v>
      </c>
      <c r="H32" s="40">
        <f>IFERROR(INT(TRIM(SUBSTITUTE(VLOOKUP($A32&amp;"*",'各都道府県の状況（前日）'!$A:$I,H$3,FALSE), "※5", ""))), "")</f>
        <v>4823</v>
      </c>
      <c r="I32" s="40">
        <f>IFERROR(INT(TRIM(SUBSTITUTE(VLOOKUP($A32&amp;"*",'各都道府県の状況（前日）'!$A:$I,I$3,FALSE), "※5", ""))), "")</f>
        <v>91</v>
      </c>
    </row>
    <row r="33" spans="1:9" x14ac:dyDescent="0.55000000000000004">
      <c r="A33" s="12" t="s">
        <v>209</v>
      </c>
      <c r="B33" s="13">
        <f t="shared" si="0"/>
        <v>44316</v>
      </c>
      <c r="C33" s="30" t="s">
        <v>38</v>
      </c>
      <c r="D33" s="40">
        <f>IFERROR(INT(TRIM(SUBSTITUTE(VLOOKUP($A33&amp;"*",'各都道府県の状況（前日）'!$A:$I,D$3,FALSE), "※5", ""))), "")</f>
        <v>6171</v>
      </c>
      <c r="E33" s="40">
        <f>IFERROR(INT(TRIM(SUBSTITUTE(VLOOKUP($A33&amp;"*",'各都道府県の状況（前日）'!$A:$I,E$3,FALSE), "※5", ""))), "")</f>
        <v>125853</v>
      </c>
      <c r="F33" s="40">
        <f>IFERROR(INT(TRIM(SUBSTITUTE(VLOOKUP($A33&amp;"*",'各都道府県の状況（前日）'!$A:$I,F$3,FALSE), "※5", ""))), "")</f>
        <v>5095</v>
      </c>
      <c r="G33" s="40">
        <f>IFERROR(INT(TRIM(SUBSTITUTE(VLOOKUP($A33&amp;"*",'各都道府県の状況（前日）'!$A:$I,G$3,FALSE), "※5", ""))), "")</f>
        <v>76</v>
      </c>
      <c r="H33" s="40">
        <f>IFERROR(INT(TRIM(SUBSTITUTE(VLOOKUP($A33&amp;"*",'各都道府県の状況（前日）'!$A:$I,H$3,FALSE), "※5", ""))), "")</f>
        <v>1000</v>
      </c>
      <c r="I33" s="40">
        <f>IFERROR(INT(TRIM(SUBSTITUTE(VLOOKUP($A33&amp;"*",'各都道府県の状況（前日）'!$A:$I,I$3,FALSE), "※5", ""))), "")</f>
        <v>24</v>
      </c>
    </row>
    <row r="34" spans="1:9" x14ac:dyDescent="0.55000000000000004">
      <c r="A34" s="12" t="s">
        <v>210</v>
      </c>
      <c r="B34" s="13">
        <f t="shared" si="0"/>
        <v>44316</v>
      </c>
      <c r="C34" s="30" t="s">
        <v>39</v>
      </c>
      <c r="D34" s="40">
        <f>IFERROR(INT(TRIM(SUBSTITUTE(VLOOKUP($A34&amp;"*",'各都道府県の状況（前日）'!$A:$I,D$3,FALSE), "※5", ""))), "")</f>
        <v>2158</v>
      </c>
      <c r="E34" s="40">
        <f>IFERROR(INT(TRIM(SUBSTITUTE(VLOOKUP($A34&amp;"*",'各都道府県の状況（前日）'!$A:$I,E$3,FALSE), "※5", ""))), "")</f>
        <v>34005</v>
      </c>
      <c r="F34" s="40">
        <f>IFERROR(INT(TRIM(SUBSTITUTE(VLOOKUP($A34&amp;"*",'各都道府県の状況（前日）'!$A:$I,F$3,FALSE), "※5", ""))), "")</f>
        <v>1782</v>
      </c>
      <c r="G34" s="40">
        <f>IFERROR(INT(TRIM(SUBSTITUTE(VLOOKUP($A34&amp;"*",'各都道府県の状況（前日）'!$A:$I,G$3,FALSE), "※5", ""))), "")</f>
        <v>28</v>
      </c>
      <c r="H34" s="40">
        <f>IFERROR(INT(TRIM(SUBSTITUTE(VLOOKUP($A34&amp;"*",'各都道府県の状況（前日）'!$A:$I,H$3,FALSE), "※5", ""))), "")</f>
        <v>315</v>
      </c>
      <c r="I34" s="40">
        <f>IFERROR(INT(TRIM(SUBSTITUTE(VLOOKUP($A34&amp;"*",'各都道府県の状況（前日）'!$A:$I,I$3,FALSE), "※5", ""))), "")</f>
        <v>56</v>
      </c>
    </row>
    <row r="35" spans="1:9" x14ac:dyDescent="0.55000000000000004">
      <c r="A35" s="12" t="s">
        <v>211</v>
      </c>
      <c r="B35" s="13">
        <f t="shared" si="0"/>
        <v>44316</v>
      </c>
      <c r="C35" s="30" t="s">
        <v>40</v>
      </c>
      <c r="D35" s="40">
        <f>IFERROR(INT(TRIM(SUBSTITUTE(VLOOKUP($A35&amp;"*",'各都道府県の状況（前日）'!$A:$I,D$3,FALSE), "※5", ""))), "")</f>
        <v>372</v>
      </c>
      <c r="E35" s="40">
        <f>IFERROR(INT(TRIM(SUBSTITUTE(VLOOKUP($A35&amp;"*",'各都道府県の状況（前日）'!$A:$I,E$3,FALSE), "※5", ""))), "")</f>
        <v>61690</v>
      </c>
      <c r="F35" s="40">
        <f>IFERROR(INT(TRIM(SUBSTITUTE(VLOOKUP($A35&amp;"*",'各都道府県の状況（前日）'!$A:$I,F$3,FALSE), "※5", ""))), "")</f>
        <v>304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61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44316</v>
      </c>
      <c r="C36" s="30" t="s">
        <v>41</v>
      </c>
      <c r="D36" s="40">
        <f>IFERROR(INT(TRIM(SUBSTITUTE(VLOOKUP($A36&amp;"*",'各都道府県の状況（前日）'!$A:$I,D$3,FALSE), "※5", ""))), "")</f>
        <v>347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305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42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44316</v>
      </c>
      <c r="C37" s="30" t="s">
        <v>42</v>
      </c>
      <c r="D37" s="40">
        <f>IFERROR(INT(TRIM(SUBSTITUTE(VLOOKUP($A37&amp;"*",'各都道府県の状況（前日）'!$A:$I,D$3,FALSE), "※5", ""))), "")</f>
        <v>3946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44316</v>
      </c>
      <c r="C38" s="30" t="s">
        <v>43</v>
      </c>
      <c r="D38" s="40">
        <f>IFERROR(INT(TRIM(SUBSTITUTE(VLOOKUP($A38&amp;"*",'各都道府県の状況（前日）'!$A:$I,D$3,FALSE), "※5", ""))), "")</f>
        <v>5889</v>
      </c>
      <c r="E38" s="40">
        <f>IFERROR(INT(TRIM(SUBSTITUTE(VLOOKUP($A38&amp;"*",'各都道府県の状況（前日）'!$A:$I,E$3,FALSE), "※5", ""))), "")</f>
        <v>249308</v>
      </c>
      <c r="F38" s="40">
        <f>IFERROR(INT(TRIM(SUBSTITUTE(VLOOKUP($A38&amp;"*",'各都道府県の状況（前日）'!$A:$I,F$3,FALSE), "※5", ""))), "")</f>
        <v>5381</v>
      </c>
      <c r="G38" s="40">
        <f>IFERROR(INT(TRIM(SUBSTITUTE(VLOOKUP($A38&amp;"*",'各都道府県の状況（前日）'!$A:$I,G$3,FALSE), "※5", ""))), "")</f>
        <v>109</v>
      </c>
      <c r="H38" s="40">
        <f>IFERROR(INT(TRIM(SUBSTITUTE(VLOOKUP($A38&amp;"*",'各都道府県の状況（前日）'!$A:$I,H$3,FALSE), "※5", ""))), "")</f>
        <v>357</v>
      </c>
      <c r="I38" s="40">
        <f>IFERROR(INT(TRIM(SUBSTITUTE(VLOOKUP($A38&amp;"*",'各都道府県の状況（前日）'!$A:$I,I$3,FALSE), "※5", ""))), "")</f>
        <v>7</v>
      </c>
    </row>
    <row r="39" spans="1:9" x14ac:dyDescent="0.55000000000000004">
      <c r="A39" s="12" t="s">
        <v>215</v>
      </c>
      <c r="B39" s="13">
        <f t="shared" si="0"/>
        <v>44316</v>
      </c>
      <c r="C39" s="30" t="s">
        <v>44</v>
      </c>
      <c r="D39" s="40">
        <f>IFERROR(INT(TRIM(SUBSTITUTE(VLOOKUP($A39&amp;"*",'各都道府県の状況（前日）'!$A:$I,D$3,FALSE), "※5", ""))), "")</f>
        <v>1834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1527</v>
      </c>
      <c r="G39" s="40">
        <f>IFERROR(INT(TRIM(SUBSTITUTE(VLOOKUP($A39&amp;"*",'各都道府県の状況（前日）'!$A:$I,G$3,FALSE), "※5", ""))), "")</f>
        <v>44</v>
      </c>
      <c r="H39" s="40">
        <f>IFERROR(INT(TRIM(SUBSTITUTE(VLOOKUP($A39&amp;"*",'各都道府県の状況（前日）'!$A:$I,H$3,FALSE), "※5", ""))), "")</f>
        <v>263</v>
      </c>
      <c r="I39" s="40">
        <f>IFERROR(INT(TRIM(SUBSTITUTE(VLOOKUP($A39&amp;"*",'各都道府県の状況（前日）'!$A:$I,I$3,FALSE), "※5", ""))), "")</f>
        <v>4</v>
      </c>
    </row>
    <row r="40" spans="1:9" x14ac:dyDescent="0.55000000000000004">
      <c r="A40" s="12" t="s">
        <v>216</v>
      </c>
      <c r="B40" s="13">
        <f t="shared" si="0"/>
        <v>44316</v>
      </c>
      <c r="C40" s="30" t="s">
        <v>45</v>
      </c>
      <c r="D40" s="40">
        <f>IFERROR(INT(TRIM(SUBSTITUTE(VLOOKUP($A40&amp;"*",'各都道府県の状況（前日）'!$A:$I,D$3,FALSE), "※5", ""))), "")</f>
        <v>1295</v>
      </c>
      <c r="E40" s="40">
        <f>IFERROR(INT(TRIM(SUBSTITUTE(VLOOKUP($A40&amp;"*",'各都道府県の状況（前日）'!$A:$I,E$3,FALSE), "※5", ""))), "")</f>
        <v>43401</v>
      </c>
      <c r="F40" s="40">
        <f>IFERROR(INT(TRIM(SUBSTITUTE(VLOOKUP($A40&amp;"*",'各都道府県の状況（前日）'!$A:$I,F$3,FALSE), "※5", ""))), "")</f>
        <v>908</v>
      </c>
      <c r="G40" s="40">
        <f>IFERROR(INT(TRIM(SUBSTITUTE(VLOOKUP($A40&amp;"*",'各都道府県の状況（前日）'!$A:$I,G$3,FALSE), "※5", ""))), "")</f>
        <v>43</v>
      </c>
      <c r="H40" s="40">
        <f>IFERROR(INT(TRIM(SUBSTITUTE(VLOOKUP($A40&amp;"*",'各都道府県の状況（前日）'!$A:$I,H$3,FALSE), "※5", ""))), "")</f>
        <v>344</v>
      </c>
      <c r="I40" s="40">
        <f>IFERROR(INT(TRIM(SUBSTITUTE(VLOOKUP($A40&amp;"*",'各都道府県の状況（前日）'!$A:$I,I$3,FALSE), "※5", ""))), "")</f>
        <v>6</v>
      </c>
    </row>
    <row r="41" spans="1:9" x14ac:dyDescent="0.55000000000000004">
      <c r="A41" s="12" t="s">
        <v>217</v>
      </c>
      <c r="B41" s="13">
        <f t="shared" si="0"/>
        <v>44316</v>
      </c>
      <c r="C41" s="30" t="s">
        <v>46</v>
      </c>
      <c r="D41" s="40">
        <f>IFERROR(INT(TRIM(SUBSTITUTE(VLOOKUP($A41&amp;"*",'各都道府県の状況（前日）'!$A:$I,D$3,FALSE), "※5", ""))), "")</f>
        <v>1259</v>
      </c>
      <c r="E41" s="40">
        <f>IFERROR(INT(TRIM(SUBSTITUTE(VLOOKUP($A41&amp;"*",'各都道府県の状況（前日）'!$A:$I,E$3,FALSE), "※5", ""))), "")</f>
        <v>61766</v>
      </c>
      <c r="F41" s="40">
        <f>IFERROR(INT(TRIM(SUBSTITUTE(VLOOKUP($A41&amp;"*",'各都道府県の状況（前日）'!$A:$I,F$3,FALSE), "※5", ""))), "")</f>
        <v>1063</v>
      </c>
      <c r="G41" s="40">
        <f>IFERROR(INT(TRIM(SUBSTITUTE(VLOOKUP($A41&amp;"*",'各都道府県の状況（前日）'!$A:$I,G$3,FALSE), "※5", ""))), "")</f>
        <v>22</v>
      </c>
      <c r="H41" s="40">
        <f>IFERROR(INT(TRIM(SUBSTITUTE(VLOOKUP($A41&amp;"*",'各都道府県の状況（前日）'!$A:$I,H$3,FALSE), "※5", ""))), "")</f>
        <v>180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44316</v>
      </c>
      <c r="C42" s="30" t="s">
        <v>47</v>
      </c>
      <c r="D42" s="40">
        <f>IFERROR(INT(TRIM(SUBSTITUTE(VLOOKUP($A42&amp;"*",'各都道府県の状況（前日）'!$A:$I,D$3,FALSE), "※5", ""))), "")</f>
        <v>2330</v>
      </c>
      <c r="E42" s="40">
        <f>IFERROR(INT(TRIM(SUBSTITUTE(VLOOKUP($A42&amp;"*",'各都道府県の状況（前日）'!$A:$I,E$3,FALSE), "※5", ""))), "")</f>
        <v>61782</v>
      </c>
      <c r="F42" s="40">
        <f>IFERROR(INT(TRIM(SUBSTITUTE(VLOOKUP($A42&amp;"*",'各都道府県の状況（前日）'!$A:$I,F$3,FALSE), "※5", ""))), "")</f>
        <v>1928</v>
      </c>
      <c r="G42" s="40">
        <f>IFERROR(INT(TRIM(SUBSTITUTE(VLOOKUP($A42&amp;"*",'各都道府県の状況（前日）'!$A:$I,G$3,FALSE), "※5", ""))), "")</f>
        <v>40</v>
      </c>
      <c r="H42" s="40">
        <f>IFERROR(INT(TRIM(SUBSTITUTE(VLOOKUP($A42&amp;"*",'各都道府県の状況（前日）'!$A:$I,H$3,FALSE), "※5", ""))), "")</f>
        <v>362</v>
      </c>
      <c r="I42" s="40">
        <f>IFERROR(INT(TRIM(SUBSTITUTE(VLOOKUP($A42&amp;"*",'各都道府県の状況（前日）'!$A:$I,I$3,FALSE), "※5", ""))), "")</f>
        <v>11</v>
      </c>
    </row>
    <row r="43" spans="1:9" x14ac:dyDescent="0.55000000000000004">
      <c r="A43" s="12" t="s">
        <v>219</v>
      </c>
      <c r="B43" s="13">
        <f t="shared" si="0"/>
        <v>44316</v>
      </c>
      <c r="C43" s="30" t="s">
        <v>48</v>
      </c>
      <c r="D43" s="40">
        <f>IFERROR(INT(TRIM(SUBSTITUTE(VLOOKUP($A43&amp;"*",'各都道府県の状況（前日）'!$A:$I,D$3,FALSE), "※5", ""))), "")</f>
        <v>1040</v>
      </c>
      <c r="E43" s="40">
        <f>IFERROR(INT(TRIM(SUBSTITUTE(VLOOKUP($A43&amp;"*",'各都道府県の状況（前日）'!$A:$I,E$3,FALSE), "※5", ""))), "")</f>
        <v>7916</v>
      </c>
      <c r="F43" s="40">
        <f>IFERROR(INT(TRIM(SUBSTITUTE(VLOOKUP($A43&amp;"*",'各都道府県の状況（前日）'!$A:$I,F$3,FALSE), "※5", ""))), "")</f>
        <v>951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69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44316</v>
      </c>
      <c r="C44" s="30" t="s">
        <v>49</v>
      </c>
      <c r="D44" s="40">
        <f>IFERROR(INT(TRIM(SUBSTITUTE(VLOOKUP($A44&amp;"*",'各都道府県の状況（前日）'!$A:$I,D$3,FALSE), "※5", ""))), "")</f>
        <v>22784</v>
      </c>
      <c r="E44" s="40">
        <f>IFERROR(INT(TRIM(SUBSTITUTE(VLOOKUP($A44&amp;"*",'各都道府県の状況（前日）'!$A:$I,E$3,FALSE), "※5", ""))), "")</f>
        <v>597595</v>
      </c>
      <c r="F44" s="40">
        <f>IFERROR(INT(TRIM(SUBSTITUTE(VLOOKUP($A44&amp;"*",'各都道府県の状況（前日）'!$A:$I,F$3,FALSE), "※5", ""))), "")</f>
        <v>19712</v>
      </c>
      <c r="G44" s="40">
        <f>IFERROR(INT(TRIM(SUBSTITUTE(VLOOKUP($A44&amp;"*",'各都道府県の状況（前日）'!$A:$I,G$3,FALSE), "※5", ""))), "")</f>
        <v>349</v>
      </c>
      <c r="H44" s="40">
        <f>IFERROR(INT(TRIM(SUBSTITUTE(VLOOKUP($A44&amp;"*",'各都道府県の状況（前日）'!$A:$I,H$3,FALSE), "※5", ""))), "")</f>
        <v>2723</v>
      </c>
      <c r="I44" s="40">
        <f>IFERROR(INT(TRIM(SUBSTITUTE(VLOOKUP($A44&amp;"*",'各都道府県の状況（前日）'!$A:$I,I$3,FALSE), "※5", ""))), "")</f>
        <v>22</v>
      </c>
    </row>
    <row r="45" spans="1:9" x14ac:dyDescent="0.55000000000000004">
      <c r="A45" s="12" t="s">
        <v>221</v>
      </c>
      <c r="B45" s="13">
        <f t="shared" si="0"/>
        <v>44316</v>
      </c>
      <c r="C45" s="30" t="s">
        <v>50</v>
      </c>
      <c r="D45" s="40">
        <f>IFERROR(INT(TRIM(SUBSTITUTE(VLOOKUP($A45&amp;"*",'各都道府県の状況（前日）'!$A:$I,D$3,FALSE), "※5", ""))), "")</f>
        <v>1604</v>
      </c>
      <c r="E45" s="40">
        <f>IFERROR(INT(TRIM(SUBSTITUTE(VLOOKUP($A45&amp;"*",'各都道府県の状況（前日）'!$A:$I,E$3,FALSE), "※5", ""))), "")</f>
        <v>38623</v>
      </c>
      <c r="F45" s="40">
        <f>IFERROR(INT(TRIM(SUBSTITUTE(VLOOKUP($A45&amp;"*",'各都道府県の状況（前日）'!$A:$I,F$3,FALSE), "※5", ""))), "")</f>
        <v>1387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220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44316</v>
      </c>
      <c r="C46" s="30" t="s">
        <v>51</v>
      </c>
      <c r="D46" s="40">
        <f>IFERROR(INT(TRIM(SUBSTITUTE(VLOOKUP($A46&amp;"*",'各都道府県の状況（前日）'!$A:$I,D$3,FALSE), "※5", ""))), "")</f>
        <v>2077</v>
      </c>
      <c r="E46" s="40">
        <f>IFERROR(INT(TRIM(SUBSTITUTE(VLOOKUP($A46&amp;"*",'各都道府県の状況（前日）'!$A:$I,E$3,FALSE), "※5", ""))), "")</f>
        <v>91927</v>
      </c>
      <c r="F46" s="40">
        <f>IFERROR(INT(TRIM(SUBSTITUTE(VLOOKUP($A46&amp;"*",'各都道府県の状況（前日）'!$A:$I,F$3,FALSE), "※5", ""))), "")</f>
        <v>1711</v>
      </c>
      <c r="G46" s="40">
        <f>IFERROR(INT(TRIM(SUBSTITUTE(VLOOKUP($A46&amp;"*",'各都道府県の状況（前日）'!$A:$I,G$3,FALSE), "※5", ""))), "")</f>
        <v>41</v>
      </c>
      <c r="H46" s="40">
        <f>IFERROR(INT(TRIM(SUBSTITUTE(VLOOKUP($A46&amp;"*",'各都道府県の状況（前日）'!$A:$I,H$3,FALSE), "※5", ""))), "")</f>
        <v>336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44316</v>
      </c>
      <c r="C47" s="30" t="s">
        <v>52</v>
      </c>
      <c r="D47" s="40">
        <f>IFERROR(INT(TRIM(SUBSTITUTE(VLOOKUP($A47&amp;"*",'各都道府県の状況（前日）'!$A:$I,D$3,FALSE), "※5", ""))), "")</f>
        <v>4110</v>
      </c>
      <c r="E47" s="40">
        <f>IFERROR(INT(TRIM(SUBSTITUTE(VLOOKUP($A47&amp;"*",'各都道府県の状況（前日）'!$A:$I,E$3,FALSE), "※5", ""))), "")</f>
        <v>64737</v>
      </c>
      <c r="F47" s="40">
        <f>IFERROR(INT(TRIM(SUBSTITUTE(VLOOKUP($A47&amp;"*",'各都道府県の状況（前日）'!$A:$I,F$3,FALSE), "※5", ""))), "")</f>
        <v>3579</v>
      </c>
      <c r="G47" s="40">
        <f>IFERROR(INT(TRIM(SUBSTITUTE(VLOOKUP($A47&amp;"*",'各都道府県の状況（前日）'!$A:$I,G$3,FALSE), "※5", ""))), "")</f>
        <v>78</v>
      </c>
      <c r="H47" s="40">
        <f>IFERROR(INT(TRIM(SUBSTITUTE(VLOOKUP($A47&amp;"*",'各都道府県の状況（前日）'!$A:$I,H$3,FALSE), "※5", ""))), "")</f>
        <v>453</v>
      </c>
      <c r="I47" s="40">
        <f>IFERROR(INT(TRIM(SUBSTITUTE(VLOOKUP($A47&amp;"*",'各都道府県の状況（前日）'!$A:$I,I$3,FALSE), "※5", ""))), "")</f>
        <v>10</v>
      </c>
    </row>
    <row r="48" spans="1:9" x14ac:dyDescent="0.55000000000000004">
      <c r="A48" s="12" t="s">
        <v>224</v>
      </c>
      <c r="B48" s="13">
        <f t="shared" si="0"/>
        <v>44316</v>
      </c>
      <c r="C48" s="30" t="s">
        <v>53</v>
      </c>
      <c r="D48" s="40">
        <f>IFERROR(INT(TRIM(SUBSTITUTE(VLOOKUP($A48&amp;"*",'各都道府県の状況（前日）'!$A:$I,D$3,FALSE), "※5", ""))), "")</f>
        <v>1855</v>
      </c>
      <c r="E48" s="40">
        <f>IFERROR(INT(TRIM(SUBSTITUTE(VLOOKUP($A48&amp;"*",'各都道府県の状況（前日）'!$A:$I,E$3,FALSE), "※5", ""))), "")</f>
        <v>111326</v>
      </c>
      <c r="F48" s="40">
        <f>IFERROR(INT(TRIM(SUBSTITUTE(VLOOKUP($A48&amp;"*",'各都道府県の状況（前日）'!$A:$I,F$3,FALSE), "※5", ""))), "")</f>
        <v>1366</v>
      </c>
      <c r="G48" s="40">
        <f>IFERROR(INT(TRIM(SUBSTITUTE(VLOOKUP($A48&amp;"*",'各都道府県の状況（前日）'!$A:$I,G$3,FALSE), "※5", ""))), "")</f>
        <v>25</v>
      </c>
      <c r="H48" s="40">
        <f>IFERROR(INT(TRIM(SUBSTITUTE(VLOOKUP($A48&amp;"*",'各都道府県の状況（前日）'!$A:$I,H$3,FALSE), "※5", ""))), "")</f>
        <v>464</v>
      </c>
      <c r="I48" s="40">
        <f>IFERROR(INT(TRIM(SUBSTITUTE(VLOOKUP($A48&amp;"*",'各都道府県の状況（前日）'!$A:$I,I$3,FALSE), "※5", ""))), "")</f>
        <v>2</v>
      </c>
    </row>
    <row r="49" spans="1:9" x14ac:dyDescent="0.55000000000000004">
      <c r="A49" s="12" t="s">
        <v>225</v>
      </c>
      <c r="B49" s="13">
        <f t="shared" si="0"/>
        <v>44316</v>
      </c>
      <c r="C49" s="30" t="s">
        <v>54</v>
      </c>
      <c r="D49" s="40">
        <f>IFERROR(INT(TRIM(SUBSTITUTE(VLOOKUP($A49&amp;"*",'各都道府県の状況（前日）'!$A:$I,D$3,FALSE), "※5", ""))), "")</f>
        <v>2212</v>
      </c>
      <c r="E49" s="40">
        <f>IFERROR(INT(TRIM(SUBSTITUTE(VLOOKUP($A49&amp;"*",'各都道府県の状況（前日）'!$A:$I,E$3,FALSE), "※5", ""))), "")</f>
        <v>30480</v>
      </c>
      <c r="F49" s="40">
        <f>IFERROR(INT(TRIM(SUBSTITUTE(VLOOKUP($A49&amp;"*",'各都道府県の状況（前日）'!$A:$I,F$3,FALSE), "※5", ""))), "")</f>
        <v>2034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148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44316</v>
      </c>
      <c r="C50" s="30" t="s">
        <v>55</v>
      </c>
      <c r="D50" s="40">
        <f>IFERROR(INT(TRIM(SUBSTITUTE(VLOOKUP($A50&amp;"*",'各都道府県の状況（前日）'!$A:$I,D$3,FALSE), "※5", ""))), "")</f>
        <v>2123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1969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121</v>
      </c>
      <c r="I50" s="40">
        <f>IFERROR(INT(TRIM(SUBSTITUTE(VLOOKUP($A50&amp;"*",'各都道府県の状況（前日）'!$A:$I,I$3,FALSE), "※5", ""))), "")</f>
        <v>1</v>
      </c>
    </row>
    <row r="51" spans="1:9" x14ac:dyDescent="0.55000000000000004">
      <c r="A51" s="12" t="s">
        <v>227</v>
      </c>
      <c r="B51" s="13">
        <f t="shared" si="0"/>
        <v>44316</v>
      </c>
      <c r="C51" s="30" t="s">
        <v>56</v>
      </c>
      <c r="D51" s="40">
        <f>IFERROR(INT(TRIM(SUBSTITUTE(VLOOKUP($A51&amp;"*",'各都道府県の状況（前日）'!$A:$I,D$3,FALSE), "※5", ""))), "")</f>
        <v>12463</v>
      </c>
      <c r="E51" s="40">
        <f>IFERROR(INT(TRIM(SUBSTITUTE(VLOOKUP($A51&amp;"*",'各都道府県の状況（前日）'!$A:$I,E$3,FALSE), "※5", ""))), "")</f>
        <v>191141</v>
      </c>
      <c r="F51" s="40">
        <f>IFERROR(INT(TRIM(SUBSTITUTE(VLOOKUP($A51&amp;"*",'各都道府県の状況（前日）'!$A:$I,F$3,FALSE), "※5", ""))), "")</f>
        <v>11214</v>
      </c>
      <c r="G51" s="40">
        <f>IFERROR(INT(TRIM(SUBSTITUTE(VLOOKUP($A51&amp;"*",'各都道府県の状況（前日）'!$A:$I,G$3,FALSE), "※5", ""))), "")</f>
        <v>136</v>
      </c>
      <c r="H51" s="40">
        <f>IFERROR(INT(TRIM(SUBSTITUTE(VLOOKUP($A51&amp;"*",'各都道府県の状況（前日）'!$A:$I,H$3,FALSE), "※5", ""))), "")</f>
        <v>1119</v>
      </c>
      <c r="I51" s="40">
        <f>IFERROR(INT(TRIM(SUBSTITUTE(VLOOKUP($A51&amp;"*",'各都道府県の状況（前日）'!$A:$I,I$3,FALSE), "※5", ""))), "")</f>
        <v>10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04" t="s">
        <v>278</v>
      </c>
      <c r="C1" s="105"/>
      <c r="D1" s="105"/>
      <c r="E1" s="105"/>
      <c r="F1" s="105"/>
      <c r="G1" s="105"/>
      <c r="H1" s="105"/>
      <c r="I1" s="105"/>
    </row>
    <row r="2" spans="1:9" ht="28.5" customHeight="1" x14ac:dyDescent="0.55000000000000004">
      <c r="B2" s="106" t="s">
        <v>228</v>
      </c>
      <c r="C2" s="105"/>
      <c r="D2" s="105"/>
      <c r="E2" s="105"/>
      <c r="F2" s="105"/>
      <c r="G2" s="105"/>
      <c r="H2" s="105"/>
      <c r="I2" s="105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07" t="s">
        <v>180</v>
      </c>
      <c r="C4" s="109" t="s">
        <v>324</v>
      </c>
      <c r="D4" s="111" t="s">
        <v>325</v>
      </c>
      <c r="E4" s="113" t="s">
        <v>326</v>
      </c>
      <c r="F4" s="114"/>
      <c r="G4" s="115" t="s">
        <v>327</v>
      </c>
      <c r="H4" s="115" t="s">
        <v>328</v>
      </c>
      <c r="I4" s="19"/>
    </row>
    <row r="5" spans="1:9" ht="13.25" customHeight="1" x14ac:dyDescent="0.55000000000000004">
      <c r="B5" s="108"/>
      <c r="C5" s="110"/>
      <c r="D5" s="112"/>
      <c r="E5" s="88" t="s">
        <v>329</v>
      </c>
      <c r="F5" s="89" t="s">
        <v>330</v>
      </c>
      <c r="G5" s="116"/>
      <c r="H5" s="116"/>
      <c r="I5" s="19"/>
    </row>
    <row r="6" spans="1:9" ht="12" customHeight="1" x14ac:dyDescent="0.55000000000000004">
      <c r="A6" s="15" t="s">
        <v>181</v>
      </c>
      <c r="B6" s="20" t="s">
        <v>229</v>
      </c>
      <c r="C6" s="90">
        <v>24170</v>
      </c>
      <c r="D6" s="90">
        <v>529203</v>
      </c>
      <c r="E6" s="90">
        <v>1626</v>
      </c>
      <c r="F6" s="91">
        <v>22</v>
      </c>
      <c r="G6" s="90">
        <v>21568</v>
      </c>
      <c r="H6" s="91">
        <v>860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90">
        <v>1576</v>
      </c>
      <c r="D7" s="90">
        <v>33175</v>
      </c>
      <c r="E7" s="91">
        <v>265</v>
      </c>
      <c r="F7" s="91">
        <v>1</v>
      </c>
      <c r="G7" s="90">
        <v>1289</v>
      </c>
      <c r="H7" s="91">
        <v>22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91">
        <v>912</v>
      </c>
      <c r="D8" s="90">
        <v>55900</v>
      </c>
      <c r="E8" s="91">
        <v>127</v>
      </c>
      <c r="F8" s="91">
        <v>2</v>
      </c>
      <c r="G8" s="91">
        <v>754</v>
      </c>
      <c r="H8" s="91">
        <v>31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90">
        <v>8042</v>
      </c>
      <c r="D9" s="90">
        <v>118898</v>
      </c>
      <c r="E9" s="91">
        <v>453</v>
      </c>
      <c r="F9" s="91">
        <v>10</v>
      </c>
      <c r="G9" s="90">
        <v>7510</v>
      </c>
      <c r="H9" s="91">
        <v>66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91">
        <v>455</v>
      </c>
      <c r="D10" s="90">
        <v>10180</v>
      </c>
      <c r="E10" s="91">
        <v>72</v>
      </c>
      <c r="F10" s="91">
        <v>0</v>
      </c>
      <c r="G10" s="91">
        <v>374</v>
      </c>
      <c r="H10" s="91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90">
        <v>1513</v>
      </c>
      <c r="D11" s="90">
        <v>47660</v>
      </c>
      <c r="E11" s="91">
        <v>188</v>
      </c>
      <c r="F11" s="91">
        <v>4</v>
      </c>
      <c r="G11" s="90">
        <v>1293</v>
      </c>
      <c r="H11" s="91">
        <v>32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90">
        <v>3373</v>
      </c>
      <c r="D12" s="90">
        <v>186843</v>
      </c>
      <c r="E12" s="91">
        <v>364</v>
      </c>
      <c r="F12" s="91">
        <v>12</v>
      </c>
      <c r="G12" s="90">
        <v>2886</v>
      </c>
      <c r="H12" s="91">
        <v>123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90">
        <v>8143</v>
      </c>
      <c r="D13" s="90">
        <v>29913</v>
      </c>
      <c r="E13" s="91">
        <v>545</v>
      </c>
      <c r="F13" s="91">
        <v>19</v>
      </c>
      <c r="G13" s="90">
        <v>7465</v>
      </c>
      <c r="H13" s="91">
        <v>133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90">
        <v>5349</v>
      </c>
      <c r="D14" s="90">
        <v>215075</v>
      </c>
      <c r="E14" s="91">
        <v>242</v>
      </c>
      <c r="F14" s="91">
        <v>2</v>
      </c>
      <c r="G14" s="90">
        <v>5036</v>
      </c>
      <c r="H14" s="91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90">
        <v>6014</v>
      </c>
      <c r="D15" s="90">
        <v>137279</v>
      </c>
      <c r="E15" s="91">
        <v>452</v>
      </c>
      <c r="F15" s="91">
        <v>3</v>
      </c>
      <c r="G15" s="90">
        <v>5458</v>
      </c>
      <c r="H15" s="91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90">
        <v>37801</v>
      </c>
      <c r="D16" s="90">
        <v>754485</v>
      </c>
      <c r="E16" s="90">
        <v>2207</v>
      </c>
      <c r="F16" s="91">
        <v>34</v>
      </c>
      <c r="G16" s="90">
        <v>34849</v>
      </c>
      <c r="H16" s="91">
        <v>745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90">
        <v>33209</v>
      </c>
      <c r="D17" s="90">
        <v>547445</v>
      </c>
      <c r="E17" s="90">
        <v>1306</v>
      </c>
      <c r="F17" s="91">
        <v>18</v>
      </c>
      <c r="G17" s="90">
        <v>31281</v>
      </c>
      <c r="H17" s="91">
        <v>622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90">
        <v>139076</v>
      </c>
      <c r="D18" s="90">
        <v>2015241</v>
      </c>
      <c r="E18" s="90">
        <v>6555</v>
      </c>
      <c r="F18" s="91">
        <v>65</v>
      </c>
      <c r="G18" s="90">
        <v>130630</v>
      </c>
      <c r="H18" s="90">
        <v>1891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90">
        <v>53535</v>
      </c>
      <c r="D19" s="90">
        <v>805963</v>
      </c>
      <c r="E19" s="90">
        <v>1919</v>
      </c>
      <c r="F19" s="91">
        <v>37</v>
      </c>
      <c r="G19" s="90">
        <v>50800</v>
      </c>
      <c r="H19" s="91">
        <v>816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90">
        <v>2285</v>
      </c>
      <c r="D20" s="90">
        <v>108390</v>
      </c>
      <c r="E20" s="91">
        <v>343</v>
      </c>
      <c r="F20" s="91">
        <v>1</v>
      </c>
      <c r="G20" s="90">
        <v>1917</v>
      </c>
      <c r="H20" s="91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90">
        <v>1319</v>
      </c>
      <c r="D21" s="90">
        <v>51908</v>
      </c>
      <c r="E21" s="91">
        <v>148</v>
      </c>
      <c r="F21" s="91">
        <v>7</v>
      </c>
      <c r="G21" s="90">
        <v>1142</v>
      </c>
      <c r="H21" s="91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90">
        <v>2467</v>
      </c>
      <c r="D22" s="90">
        <v>70424</v>
      </c>
      <c r="E22" s="91">
        <v>310</v>
      </c>
      <c r="F22" s="91">
        <v>14</v>
      </c>
      <c r="G22" s="90">
        <v>2084</v>
      </c>
      <c r="H22" s="91">
        <v>71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91">
        <v>875</v>
      </c>
      <c r="D23" s="90">
        <v>47194</v>
      </c>
      <c r="E23" s="91">
        <v>135</v>
      </c>
      <c r="F23" s="91">
        <v>2</v>
      </c>
      <c r="G23" s="91">
        <v>707</v>
      </c>
      <c r="H23" s="91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90">
        <v>1193</v>
      </c>
      <c r="D24" s="90">
        <v>35312</v>
      </c>
      <c r="E24" s="91">
        <v>98</v>
      </c>
      <c r="F24" s="91">
        <v>1</v>
      </c>
      <c r="G24" s="90">
        <v>1076</v>
      </c>
      <c r="H24" s="91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90">
        <v>3854</v>
      </c>
      <c r="D25" s="90">
        <v>147408</v>
      </c>
      <c r="E25" s="91">
        <v>342</v>
      </c>
      <c r="F25" s="91">
        <v>5</v>
      </c>
      <c r="G25" s="90">
        <v>3528</v>
      </c>
      <c r="H25" s="91">
        <v>68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90">
        <v>5879</v>
      </c>
      <c r="D26" s="90">
        <v>187984</v>
      </c>
      <c r="E26" s="91">
        <v>458</v>
      </c>
      <c r="F26" s="91">
        <v>4</v>
      </c>
      <c r="G26" s="90">
        <v>5289</v>
      </c>
      <c r="H26" s="91">
        <v>132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90">
        <v>6459</v>
      </c>
      <c r="D27" s="90">
        <v>293084</v>
      </c>
      <c r="E27" s="91">
        <v>268</v>
      </c>
      <c r="F27" s="91">
        <v>2</v>
      </c>
      <c r="G27" s="90">
        <v>6040</v>
      </c>
      <c r="H27" s="91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90">
        <v>33151</v>
      </c>
      <c r="D28" s="90">
        <v>557541</v>
      </c>
      <c r="E28" s="90">
        <v>3067</v>
      </c>
      <c r="F28" s="91">
        <v>33</v>
      </c>
      <c r="G28" s="90">
        <v>29456</v>
      </c>
      <c r="H28" s="91">
        <v>628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90">
        <v>3765</v>
      </c>
      <c r="D29" s="90">
        <v>98154</v>
      </c>
      <c r="E29" s="91">
        <v>604</v>
      </c>
      <c r="F29" s="91">
        <v>10</v>
      </c>
      <c r="G29" s="90">
        <v>3178</v>
      </c>
      <c r="H29" s="91">
        <v>81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90">
        <v>3724</v>
      </c>
      <c r="D30" s="90">
        <v>105306</v>
      </c>
      <c r="E30" s="91">
        <v>520</v>
      </c>
      <c r="F30" s="91">
        <v>9</v>
      </c>
      <c r="G30" s="90">
        <v>3143</v>
      </c>
      <c r="H30" s="91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90">
        <v>12387</v>
      </c>
      <c r="D31" s="90">
        <v>213779</v>
      </c>
      <c r="E31" s="90">
        <v>1411</v>
      </c>
      <c r="F31" s="91">
        <v>18</v>
      </c>
      <c r="G31" s="90">
        <v>10829</v>
      </c>
      <c r="H31" s="91">
        <v>186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90">
        <v>81185</v>
      </c>
      <c r="D32" s="90">
        <v>1422427</v>
      </c>
      <c r="E32" s="90">
        <v>19118</v>
      </c>
      <c r="F32" s="91">
        <v>412</v>
      </c>
      <c r="G32" s="90">
        <v>59867</v>
      </c>
      <c r="H32" s="90">
        <v>1456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90">
        <v>31171</v>
      </c>
      <c r="D33" s="90">
        <v>378524</v>
      </c>
      <c r="E33" s="90">
        <v>4823</v>
      </c>
      <c r="F33" s="91">
        <v>91</v>
      </c>
      <c r="G33" s="90">
        <v>25673</v>
      </c>
      <c r="H33" s="91">
        <v>675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90">
        <v>6171</v>
      </c>
      <c r="D34" s="90">
        <v>125853</v>
      </c>
      <c r="E34" s="90">
        <v>1000</v>
      </c>
      <c r="F34" s="91">
        <v>24</v>
      </c>
      <c r="G34" s="90">
        <v>5095</v>
      </c>
      <c r="H34" s="91">
        <v>76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90">
        <v>2158</v>
      </c>
      <c r="D35" s="90">
        <v>34005</v>
      </c>
      <c r="E35" s="91">
        <v>315</v>
      </c>
      <c r="F35" s="91">
        <v>56</v>
      </c>
      <c r="G35" s="90">
        <v>1782</v>
      </c>
      <c r="H35" s="91">
        <v>28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91">
        <v>372</v>
      </c>
      <c r="D36" s="90">
        <v>61690</v>
      </c>
      <c r="E36" s="91">
        <v>61</v>
      </c>
      <c r="F36" s="91">
        <v>0</v>
      </c>
      <c r="G36" s="91">
        <v>304</v>
      </c>
      <c r="H36" s="91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91">
        <v>347</v>
      </c>
      <c r="D37" s="90">
        <v>19437</v>
      </c>
      <c r="E37" s="91">
        <v>42</v>
      </c>
      <c r="F37" s="91">
        <v>1</v>
      </c>
      <c r="G37" s="91">
        <v>305</v>
      </c>
      <c r="H37" s="91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90">
        <v>3946</v>
      </c>
      <c r="D38" s="90">
        <v>95544</v>
      </c>
      <c r="E38" s="91">
        <v>576</v>
      </c>
      <c r="F38" s="91">
        <v>15</v>
      </c>
      <c r="G38" s="90">
        <v>3157</v>
      </c>
      <c r="H38" s="91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90">
        <v>5889</v>
      </c>
      <c r="D39" s="90">
        <v>249308</v>
      </c>
      <c r="E39" s="91">
        <v>357</v>
      </c>
      <c r="F39" s="91">
        <v>7</v>
      </c>
      <c r="G39" s="90">
        <v>5381</v>
      </c>
      <c r="H39" s="91">
        <v>109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90">
        <v>1834</v>
      </c>
      <c r="D40" s="90">
        <v>82172</v>
      </c>
      <c r="E40" s="91">
        <v>263</v>
      </c>
      <c r="F40" s="91">
        <v>4</v>
      </c>
      <c r="G40" s="90">
        <v>1527</v>
      </c>
      <c r="H40" s="91">
        <v>44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90">
        <v>1295</v>
      </c>
      <c r="D41" s="90">
        <v>43401</v>
      </c>
      <c r="E41" s="91">
        <v>344</v>
      </c>
      <c r="F41" s="91">
        <v>6</v>
      </c>
      <c r="G41" s="91">
        <v>908</v>
      </c>
      <c r="H41" s="91">
        <v>43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90">
        <v>1259</v>
      </c>
      <c r="D42" s="90">
        <v>61766</v>
      </c>
      <c r="E42" s="91">
        <v>180</v>
      </c>
      <c r="F42" s="91">
        <v>2</v>
      </c>
      <c r="G42" s="90">
        <v>1063</v>
      </c>
      <c r="H42" s="91">
        <v>22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90">
        <v>2330</v>
      </c>
      <c r="D43" s="90">
        <v>61782</v>
      </c>
      <c r="E43" s="91">
        <v>362</v>
      </c>
      <c r="F43" s="91">
        <v>11</v>
      </c>
      <c r="G43" s="90">
        <v>1928</v>
      </c>
      <c r="H43" s="91">
        <v>40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90">
        <v>1040</v>
      </c>
      <c r="D44" s="90">
        <v>7916</v>
      </c>
      <c r="E44" s="91">
        <v>69</v>
      </c>
      <c r="F44" s="91">
        <v>3</v>
      </c>
      <c r="G44" s="91">
        <v>951</v>
      </c>
      <c r="H44" s="91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90">
        <v>22784</v>
      </c>
      <c r="D45" s="90">
        <v>597595</v>
      </c>
      <c r="E45" s="90">
        <v>2723</v>
      </c>
      <c r="F45" s="91">
        <v>22</v>
      </c>
      <c r="G45" s="90">
        <v>19712</v>
      </c>
      <c r="H45" s="91">
        <v>349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90">
        <v>1604</v>
      </c>
      <c r="D46" s="90">
        <v>38623</v>
      </c>
      <c r="E46" s="91">
        <v>220</v>
      </c>
      <c r="F46" s="91">
        <v>2</v>
      </c>
      <c r="G46" s="90">
        <v>1387</v>
      </c>
      <c r="H46" s="91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90">
        <v>2077</v>
      </c>
      <c r="D47" s="90">
        <v>91927</v>
      </c>
      <c r="E47" s="91">
        <v>336</v>
      </c>
      <c r="F47" s="91">
        <v>6</v>
      </c>
      <c r="G47" s="90">
        <v>1711</v>
      </c>
      <c r="H47" s="91">
        <v>41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90">
        <v>4110</v>
      </c>
      <c r="D48" s="90">
        <v>64737</v>
      </c>
      <c r="E48" s="91">
        <v>453</v>
      </c>
      <c r="F48" s="91">
        <v>10</v>
      </c>
      <c r="G48" s="90">
        <v>3579</v>
      </c>
      <c r="H48" s="91">
        <v>78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90">
        <v>1855</v>
      </c>
      <c r="D49" s="90">
        <v>111326</v>
      </c>
      <c r="E49" s="91">
        <v>464</v>
      </c>
      <c r="F49" s="91">
        <v>2</v>
      </c>
      <c r="G49" s="90">
        <v>1366</v>
      </c>
      <c r="H49" s="91">
        <v>25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90">
        <v>2212</v>
      </c>
      <c r="D50" s="90">
        <v>30480</v>
      </c>
      <c r="E50" s="91">
        <v>148</v>
      </c>
      <c r="F50" s="91">
        <v>0</v>
      </c>
      <c r="G50" s="90">
        <v>2034</v>
      </c>
      <c r="H50" s="91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90">
        <v>2123</v>
      </c>
      <c r="D51" s="90">
        <v>81722</v>
      </c>
      <c r="E51" s="91">
        <v>121</v>
      </c>
      <c r="F51" s="91">
        <v>1</v>
      </c>
      <c r="G51" s="90">
        <v>1969</v>
      </c>
      <c r="H51" s="91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90">
        <v>12463</v>
      </c>
      <c r="D52" s="90">
        <v>191141</v>
      </c>
      <c r="E52" s="90">
        <v>1119</v>
      </c>
      <c r="F52" s="91">
        <v>10</v>
      </c>
      <c r="G52" s="90">
        <v>11214</v>
      </c>
      <c r="H52" s="91">
        <v>136</v>
      </c>
      <c r="I52" s="25"/>
    </row>
    <row r="53" spans="1:9" ht="12" customHeight="1" x14ac:dyDescent="0.55000000000000004">
      <c r="B53" s="22" t="s">
        <v>276</v>
      </c>
      <c r="C53" s="91">
        <v>149</v>
      </c>
      <c r="D53" s="92" t="s">
        <v>331</v>
      </c>
      <c r="E53" s="91">
        <v>0</v>
      </c>
      <c r="F53" s="92" t="s">
        <v>331</v>
      </c>
      <c r="G53" s="91">
        <v>149</v>
      </c>
      <c r="H53" s="92" t="s">
        <v>331</v>
      </c>
      <c r="I53" s="25"/>
    </row>
    <row r="54" spans="1:9" ht="12" customHeight="1" x14ac:dyDescent="0.55000000000000004">
      <c r="B54" s="21" t="s">
        <v>164</v>
      </c>
      <c r="C54" s="90">
        <v>588900</v>
      </c>
      <c r="D54" s="90">
        <v>11255120</v>
      </c>
      <c r="E54" s="90">
        <v>57119</v>
      </c>
      <c r="F54" s="90">
        <v>1020</v>
      </c>
      <c r="G54" s="90">
        <v>520644</v>
      </c>
      <c r="H54" s="90">
        <v>10226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2021-05-01T12:32:48Z</dcterms:modified>
</cp:coreProperties>
</file>