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BA86A79-D4ED-4E28-9708-072EE3F9F3B1}" xr6:coauthVersionLast="46" xr6:coauthVersionMax="46" xr10:uidLastSave="{00000000-0000-0000-0000-000000000000}"/>
  <bookViews>
    <workbookView xWindow="-110" yWindow="-110" windowWidth="19420" windowHeight="10420" tabRatio="911" activeTab="1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<sst xmlns="http://schemas.openxmlformats.org/spreadsheetml/2006/main" count="23708" uniqueCount="299">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</sst>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84"/>
  <sheetViews>
    <sheetView tabSelected="1" workbookViewId="0">
      <pane ySplit="1" topLeftCell="A1171" activePane="bottomLeft" state="frozen"/>
      <selection activeCell="O1183" sqref="O1183"/>
      <selection pane="bottomLeft" activeCell="O1183" sqref="O1183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156"/>
  <sheetViews>
    <sheetView workbookViewId="0">
      <pane xSplit="1" ySplit="1" topLeftCell="B17153" activePane="bottomRight" state="frozen"/>
      <selection activeCell="O1183" sqref="O1183"/>
      <selection pane="topRight" activeCell="O1183" sqref="O1183"/>
      <selection pane="bottomLeft" activeCell="O1183" sqref="O1183"/>
      <selection pane="bottomRight" activeCell="O1183" sqref="O1183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1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1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1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1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1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1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1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1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1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1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1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  <c r="O1179">
        <v>73352</v>
      </c>
      <c r="P1179">
        <v>4942</v>
      </c>
    </row>
    <row r="1180" spans="1:1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1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1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  <c r="O1182">
        <v>67217</v>
      </c>
      <c r="P1182">
        <v>4000</v>
      </c>
    </row>
    <row r="1183" spans="1:1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1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workbookViewId="0">
      <selection activeCell="A3" sqref="A3:P5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44273</v>
      </c>
      <c r="B3" s="26" t="s">
        <v>153</v>
      </c>
      <c r="C3" s="26">
        <f>IF(C21="", "", C21)</f>
        <v>448868</v>
      </c>
      <c r="D3" s="26">
        <f>IF(B21="", "", B21)</f>
        <v>8578528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12217</v>
      </c>
      <c r="I3" s="26" t="str">
        <f t="shared" si="1"/>
        <v/>
      </c>
      <c r="J3" s="26">
        <f t="shared" si="1"/>
        <v>325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427650</v>
      </c>
      <c r="N3" s="26">
        <f t="shared" si="2"/>
        <v>8715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44273</v>
      </c>
      <c r="B4" s="26" t="s">
        <v>154</v>
      </c>
      <c r="C4" s="26">
        <f>IF(C22="", "", C22)</f>
        <v>2303</v>
      </c>
      <c r="D4" s="26">
        <f>IF(B22="", "", B22)</f>
        <v>557940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68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2233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9" t="s">
        <v>283</v>
      </c>
      <c r="J8" s="59"/>
      <c r="K8" s="59"/>
      <c r="L8" s="59"/>
      <c r="M8" s="59"/>
      <c r="N8" s="59"/>
      <c r="O8" s="59"/>
      <c r="P8" s="59"/>
      <c r="Q8" s="59"/>
    </row>
    <row r="9" spans="1:17" x14ac:dyDescent="0.55000000000000004">
      <c r="A9" s="4">
        <v>2021</v>
      </c>
      <c r="B9" s="4">
        <v>3</v>
      </c>
      <c r="C9" s="4">
        <v>18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8578528</v>
      </c>
      <c r="C12" s="4">
        <v>448868</v>
      </c>
      <c r="D12" s="4">
        <v>12217</v>
      </c>
      <c r="E12" s="4">
        <v>325</v>
      </c>
      <c r="F12" s="4">
        <v>427650</v>
      </c>
      <c r="G12" s="4">
        <v>8715</v>
      </c>
      <c r="H12" s="3"/>
      <c r="I12" s="4"/>
      <c r="J12" s="4"/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557940</v>
      </c>
      <c r="C13" s="4">
        <v>2303</v>
      </c>
      <c r="D13" s="4">
        <v>68</v>
      </c>
      <c r="E13" s="4">
        <v>0</v>
      </c>
      <c r="F13" s="4">
        <v>2233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9137297</v>
      </c>
      <c r="C15" s="29">
        <f t="shared" si="4"/>
        <v>451186</v>
      </c>
      <c r="D15" s="29">
        <f t="shared" si="4"/>
        <v>12285</v>
      </c>
      <c r="E15" s="29">
        <f t="shared" si="4"/>
        <v>325</v>
      </c>
      <c r="F15" s="29">
        <f t="shared" si="4"/>
        <v>429898</v>
      </c>
      <c r="G15" s="29">
        <f t="shared" si="4"/>
        <v>8717</v>
      </c>
      <c r="H15" s="30"/>
    </row>
    <row r="18" spans="1:15" x14ac:dyDescent="0.55000000000000004">
      <c r="B18" s="57" t="s">
        <v>157</v>
      </c>
      <c r="C18" s="58"/>
      <c r="D18" s="57" t="s">
        <v>169</v>
      </c>
      <c r="E18" s="58"/>
      <c r="F18" s="58"/>
      <c r="G18" s="57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7" t="s">
        <v>158</v>
      </c>
      <c r="H19" s="58"/>
      <c r="I19" s="58"/>
      <c r="J19" s="58"/>
      <c r="K19" s="58"/>
      <c r="L19" s="58"/>
      <c r="M19" s="58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8578528</v>
      </c>
      <c r="C21" s="28">
        <f t="shared" si="5"/>
        <v>448868</v>
      </c>
      <c r="D21" s="3"/>
      <c r="E21" s="3"/>
      <c r="F21" s="3"/>
      <c r="G21" s="3"/>
      <c r="H21" s="28">
        <f>D12</f>
        <v>12217</v>
      </c>
      <c r="I21" s="3"/>
      <c r="J21" s="28">
        <f>E12</f>
        <v>325</v>
      </c>
      <c r="K21" s="3"/>
      <c r="L21" s="3"/>
      <c r="M21" s="16">
        <f>F21</f>
        <v>0</v>
      </c>
      <c r="N21" s="28">
        <f t="shared" ref="N21:O23" si="6">F12</f>
        <v>427650</v>
      </c>
      <c r="O21" s="28">
        <f t="shared" si="6"/>
        <v>8715</v>
      </c>
    </row>
    <row r="22" spans="1:15" x14ac:dyDescent="0.55000000000000004">
      <c r="A22" s="26" t="s">
        <v>167</v>
      </c>
      <c r="B22" s="28">
        <f t="shared" si="5"/>
        <v>557940</v>
      </c>
      <c r="C22" s="28">
        <f t="shared" si="5"/>
        <v>2303</v>
      </c>
      <c r="D22" s="3"/>
      <c r="E22" s="3"/>
      <c r="F22" s="3"/>
      <c r="G22" s="3"/>
      <c r="H22" s="28">
        <f>D13</f>
        <v>68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2233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9137297</v>
      </c>
      <c r="C24" s="26">
        <f t="shared" si="7"/>
        <v>451186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12285</v>
      </c>
      <c r="I24" s="26">
        <f t="shared" si="7"/>
        <v>0</v>
      </c>
      <c r="J24" s="26">
        <f t="shared" si="7"/>
        <v>325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429898</v>
      </c>
      <c r="O24" s="26">
        <f t="shared" si="7"/>
        <v>8717</v>
      </c>
    </row>
    <row r="26" spans="1:15" x14ac:dyDescent="0.55000000000000004">
      <c r="E26" s="57" t="s">
        <v>279</v>
      </c>
      <c r="F26" s="58"/>
      <c r="G26" s="58"/>
      <c r="H26" s="58"/>
      <c r="I26" s="58"/>
      <c r="J26" s="58"/>
    </row>
    <row r="27" spans="1:15" x14ac:dyDescent="0.55000000000000004">
      <c r="E27" s="59" t="s">
        <v>281</v>
      </c>
      <c r="F27" s="59"/>
      <c r="G27" s="59"/>
      <c r="H27" s="59"/>
      <c r="I27" s="59"/>
      <c r="J27" s="59"/>
      <c r="K27" s="59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17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44272</v>
      </c>
      <c r="C5" s="31" t="s">
        <v>7</v>
      </c>
      <c r="D5" s="41">
        <f>IFERROR(INT(TRIM(SUBSTITUTE(VLOOKUP($A5&amp;"*",各都道府県の状況!$A:$I,D$3,FALSE), "※5", ""))), "")</f>
        <v>20086</v>
      </c>
      <c r="E5" s="41">
        <f>IFERROR(INT(TRIM(SUBSTITUTE(VLOOKUP($A5&amp;"*",各都道府県の状況!$A:$I,E$3,FALSE), "※5", ""))), "")</f>
        <v>416569</v>
      </c>
      <c r="F5" s="41">
        <f>IFERROR(INT(TRIM(SUBSTITUTE(VLOOKUP($A5&amp;"*",各都道府県の状況!$A:$I,F$3,FALSE), "※5", ""))), "")</f>
        <v>18756</v>
      </c>
      <c r="G5" s="41">
        <f>IFERROR(INT(TRIM(SUBSTITUTE(VLOOKUP($A5&amp;"*",各都道府県の状況!$A:$I,G$3,FALSE), "※5", ""))), "")</f>
        <v>719</v>
      </c>
      <c r="H5" s="41">
        <f>IFERROR(INT(TRIM(SUBSTITUTE(VLOOKUP($A5&amp;"*",各都道府県の状況!$A:$I,H$3,FALSE), "※5", ""))), "")</f>
        <v>626</v>
      </c>
      <c r="I5" s="41">
        <f>IFERROR(INT(TRIM(SUBSTITUTE(VLOOKUP($A5&amp;"*",各都道府県の状況!$A:$I,I$3,FALSE), "※5", ""))), "")</f>
        <v>6</v>
      </c>
      <c r="J5" s="2"/>
    </row>
    <row r="6" spans="1:10" x14ac:dyDescent="0.55000000000000004">
      <c r="A6" s="12" t="s">
        <v>182</v>
      </c>
      <c r="B6" s="13">
        <f t="shared" si="0"/>
        <v>44272</v>
      </c>
      <c r="C6" s="31" t="s">
        <v>11</v>
      </c>
      <c r="D6" s="41">
        <f>IFERROR(INT(TRIM(SUBSTITUTE(VLOOKUP($A6&amp;"*",各都道府県の状況!$A:$I,D$3,FALSE), "※5", ""))), "")</f>
        <v>881</v>
      </c>
      <c r="E6" s="41">
        <f>IFERROR(INT(TRIM(SUBSTITUTE(VLOOKUP($A6&amp;"*",各都道府県の状況!$A:$I,E$3,FALSE), "※5", ""))), "")</f>
        <v>22451</v>
      </c>
      <c r="F6" s="41">
        <f>IFERROR(INT(TRIM(SUBSTITUTE(VLOOKUP($A6&amp;"*",各都道府県の状況!$A:$I,F$3,FALSE), "※5", ""))), "")</f>
        <v>801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60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44272</v>
      </c>
      <c r="C7" s="31" t="s">
        <v>12</v>
      </c>
      <c r="D7" s="41">
        <f>IFERROR(INT(TRIM(SUBSTITUTE(VLOOKUP($A7&amp;"*",各都道府県の状況!$A:$I,D$3,FALSE), "※5", ""))), "")</f>
        <v>571</v>
      </c>
      <c r="E7" s="41">
        <f>IFERROR(INT(TRIM(SUBSTITUTE(VLOOKUP($A7&amp;"*",各都道府県の状況!$A:$I,E$3,FALSE), "※5", ""))), "")</f>
        <v>30545</v>
      </c>
      <c r="F7" s="41">
        <f>IFERROR(INT(TRIM(SUBSTITUTE(VLOOKUP($A7&amp;"*",各都道府県の状況!$A:$I,F$3,FALSE), "※5", ""))), "")</f>
        <v>525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16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44272</v>
      </c>
      <c r="C8" s="31" t="s">
        <v>13</v>
      </c>
      <c r="D8" s="41">
        <f>IFERROR(INT(TRIM(SUBSTITUTE(VLOOKUP($A8&amp;"*",各都道府県の状況!$A:$I,D$3,FALSE), "※5", ""))), "")</f>
        <v>4217</v>
      </c>
      <c r="E8" s="41">
        <f>IFERROR(INT(TRIM(SUBSTITUTE(VLOOKUP($A8&amp;"*",各都道府県の状況!$A:$I,E$3,FALSE), "※5", ""))), "")</f>
        <v>76531</v>
      </c>
      <c r="F8" s="41">
        <f>IFERROR(INT(TRIM(SUBSTITUTE(VLOOKUP($A8&amp;"*",各都道府県の状況!$A:$I,F$3,FALSE), "※5", ""))), "")</f>
        <v>3764</v>
      </c>
      <c r="G8" s="41">
        <f>IFERROR(INT(TRIM(SUBSTITUTE(VLOOKUP($A8&amp;"*",各都道府県の状況!$A:$I,G$3,FALSE), "※5", ""))), "")</f>
        <v>26</v>
      </c>
      <c r="H8" s="41">
        <f>IFERROR(INT(TRIM(SUBSTITUTE(VLOOKUP($A8&amp;"*",各都道府県の状況!$A:$I,H$3,FALSE), "※5", ""))), "")</f>
        <v>427</v>
      </c>
      <c r="I8" s="41">
        <f>IFERROR(INT(TRIM(SUBSTITUTE(VLOOKUP($A8&amp;"*",各都道府県の状況!$A:$I,I$3,FALSE), "※5", ""))), "")</f>
        <v>4</v>
      </c>
    </row>
    <row r="9" spans="1:10" ht="21" customHeight="1" x14ac:dyDescent="0.55000000000000004">
      <c r="A9" s="12" t="s">
        <v>185</v>
      </c>
      <c r="B9" s="13">
        <f t="shared" si="0"/>
        <v>44272</v>
      </c>
      <c r="C9" s="31" t="s">
        <v>14</v>
      </c>
      <c r="D9" s="41">
        <f>IFERROR(INT(TRIM(SUBSTITUTE(VLOOKUP($A9&amp;"*",各都道府県の状況!$A:$I,D$3,FALSE), "※5", ""))), "")</f>
        <v>272</v>
      </c>
      <c r="E9" s="41">
        <f>IFERROR(INT(TRIM(SUBSTITUTE(VLOOKUP($A9&amp;"*",各都道府県の状況!$A:$I,E$3,FALSE), "※5", ""))), "")</f>
        <v>7204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4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44272</v>
      </c>
      <c r="C10" s="31" t="s">
        <v>15</v>
      </c>
      <c r="D10" s="41">
        <f>IFERROR(INT(TRIM(SUBSTITUTE(VLOOKUP($A10&amp;"*",各都道府県の状況!$A:$I,D$3,FALSE), "※5", ""))), "")</f>
        <v>565</v>
      </c>
      <c r="E10" s="41">
        <f>IFERROR(INT(TRIM(SUBSTITUTE(VLOOKUP($A10&amp;"*",各都道府県の状況!$A:$I,E$3,FALSE), "※5", ""))), "")</f>
        <v>29801</v>
      </c>
      <c r="F10" s="41">
        <f>IFERROR(INT(TRIM(SUBSTITUTE(VLOOKUP($A10&amp;"*",各都道府県の状況!$A:$I,F$3,FALSE), "※5", ""))), "")</f>
        <v>526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24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44272</v>
      </c>
      <c r="C11" s="31" t="s">
        <v>16</v>
      </c>
      <c r="D11" s="41">
        <f>IFERROR(INT(TRIM(SUBSTITUTE(VLOOKUP($A11&amp;"*",各都道府県の状況!$A:$I,D$3,FALSE), "※5", ""))), "")</f>
        <v>2234</v>
      </c>
      <c r="E11" s="41">
        <f>IFERROR(INT(TRIM(SUBSTITUTE(VLOOKUP($A11&amp;"*",各都道府県の状況!$A:$I,E$3,FALSE), "※5", ""))), "")</f>
        <v>129241</v>
      </c>
      <c r="F11" s="41">
        <f>IFERROR(INT(TRIM(SUBSTITUTE(VLOOKUP($A11&amp;"*",各都道府県の状況!$A:$I,F$3,FALSE), "※5", ""))), "")</f>
        <v>1892</v>
      </c>
      <c r="G11" s="41">
        <f>IFERROR(INT(TRIM(SUBSTITUTE(VLOOKUP($A11&amp;"*",各都道府県の状況!$A:$I,G$3,FALSE), "※5", ""))), "")</f>
        <v>97</v>
      </c>
      <c r="H11" s="41">
        <f>IFERROR(INT(TRIM(SUBSTITUTE(VLOOKUP($A11&amp;"*",各都道府県の状況!$A:$I,H$3,FALSE), "※5", ""))), "")</f>
        <v>245</v>
      </c>
      <c r="I11" s="41">
        <f>IFERROR(INT(TRIM(SUBSTITUTE(VLOOKUP($A11&amp;"*",各都道府県の状況!$A:$I,I$3,FALSE), "※5", ""))), "")</f>
        <v>14</v>
      </c>
    </row>
    <row r="12" spans="1:10" x14ac:dyDescent="0.55000000000000004">
      <c r="A12" s="12" t="s">
        <v>188</v>
      </c>
      <c r="B12" s="13">
        <f t="shared" si="0"/>
        <v>44272</v>
      </c>
      <c r="C12" s="31" t="s">
        <v>17</v>
      </c>
      <c r="D12" s="41">
        <f>IFERROR(INT(TRIM(SUBSTITUTE(VLOOKUP($A12&amp;"*",各都道府県の状況!$A:$I,D$3,FALSE), "※5", ""))), "")</f>
        <v>6259</v>
      </c>
      <c r="E12" s="41">
        <f>IFERROR(INT(TRIM(SUBSTITUTE(VLOOKUP($A12&amp;"*",各都道府県の状況!$A:$I,E$3,FALSE), "※5", ""))), "")</f>
        <v>25356</v>
      </c>
      <c r="F12" s="41">
        <f>IFERROR(INT(TRIM(SUBSTITUTE(VLOOKUP($A12&amp;"*",各都道府県の状況!$A:$I,F$3,FALSE), "※5", ""))), "")</f>
        <v>5849</v>
      </c>
      <c r="G12" s="41">
        <f>IFERROR(INT(TRIM(SUBSTITUTE(VLOOKUP($A12&amp;"*",各都道府県の状況!$A:$I,G$3,FALSE), "※5", ""))), "")</f>
        <v>123</v>
      </c>
      <c r="H12" s="41">
        <f>IFERROR(INT(TRIM(SUBSTITUTE(VLOOKUP($A12&amp;"*",各都道府県の状況!$A:$I,H$3,FALSE), "※5", ""))), "")</f>
        <v>287</v>
      </c>
      <c r="I12" s="41">
        <f>IFERROR(INT(TRIM(SUBSTITUTE(VLOOKUP($A12&amp;"*",各都道府県の状況!$A:$I,I$3,FALSE), "※5", ""))), "")</f>
        <v>4</v>
      </c>
    </row>
    <row r="13" spans="1:10" x14ac:dyDescent="0.55000000000000004">
      <c r="A13" s="12" t="s">
        <v>189</v>
      </c>
      <c r="B13" s="13">
        <f t="shared" si="0"/>
        <v>44272</v>
      </c>
      <c r="C13" s="31" t="s">
        <v>18</v>
      </c>
      <c r="D13" s="41">
        <f>IFERROR(INT(TRIM(SUBSTITUTE(VLOOKUP($A13&amp;"*",各都道府県の状況!$A:$I,D$3,FALSE), "※5", ""))), "")</f>
        <v>4335</v>
      </c>
      <c r="E13" s="41">
        <f>IFERROR(INT(TRIM(SUBSTITUTE(VLOOKUP($A13&amp;"*",各都道府県の状況!$A:$I,E$3,FALSE), "※5", ""))), "")</f>
        <v>159998</v>
      </c>
      <c r="F13" s="41">
        <f>IFERROR(INT(TRIM(SUBSTITUTE(VLOOKUP($A13&amp;"*",各都道府県の状況!$A:$I,F$3,FALSE), "※5", ""))), "")</f>
        <v>4109</v>
      </c>
      <c r="G13" s="41">
        <f>IFERROR(INT(TRIM(SUBSTITUTE(VLOOKUP($A13&amp;"*",各都道府県の状況!$A:$I,G$3,FALSE), "※5", ""))), "")</f>
        <v>69</v>
      </c>
      <c r="H13" s="41">
        <f>IFERROR(INT(TRIM(SUBSTITUTE(VLOOKUP($A13&amp;"*",各都道府県の状況!$A:$I,H$3,FALSE), "※5", ""))), "")</f>
        <v>157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44272</v>
      </c>
      <c r="C14" s="31" t="s">
        <v>19</v>
      </c>
      <c r="D14" s="41">
        <f>IFERROR(INT(TRIM(SUBSTITUTE(VLOOKUP($A14&amp;"*",各都道府県の状況!$A:$I,D$3,FALSE), "※5", ""))), "")</f>
        <v>4742</v>
      </c>
      <c r="E14" s="41">
        <f>IFERROR(INT(TRIM(SUBSTITUTE(VLOOKUP($A14&amp;"*",各都道府県の状況!$A:$I,E$3,FALSE), "※5", ""))), "")</f>
        <v>103291</v>
      </c>
      <c r="F14" s="41">
        <f>IFERROR(INT(TRIM(SUBSTITUTE(VLOOKUP($A14&amp;"*",各都道府県の状況!$A:$I,F$3,FALSE), "※5", ""))), "")</f>
        <v>4506</v>
      </c>
      <c r="G14" s="41">
        <f>IFERROR(INT(TRIM(SUBSTITUTE(VLOOKUP($A14&amp;"*",各都道府県の状況!$A:$I,G$3,FALSE), "※5", ""))), "")</f>
        <v>93</v>
      </c>
      <c r="H14" s="41">
        <f>IFERROR(INT(TRIM(SUBSTITUTE(VLOOKUP($A14&amp;"*",各都道府県の状況!$A:$I,H$3,FALSE), "※5", ""))), "")</f>
        <v>143</v>
      </c>
      <c r="I14" s="41">
        <f>IFERROR(INT(TRIM(SUBSTITUTE(VLOOKUP($A14&amp;"*",各都道府県の状況!$A:$I,I$3,FALSE), "※5", ""))), "")</f>
        <v>2</v>
      </c>
    </row>
    <row r="15" spans="1:10" x14ac:dyDescent="0.55000000000000004">
      <c r="A15" s="12" t="s">
        <v>191</v>
      </c>
      <c r="B15" s="13">
        <f t="shared" si="0"/>
        <v>44272</v>
      </c>
      <c r="C15" s="31" t="s">
        <v>20</v>
      </c>
      <c r="D15" s="41">
        <f>IFERROR(INT(TRIM(SUBSTITUTE(VLOOKUP($A15&amp;"*",各都道府県の状況!$A:$I,D$3,FALSE), "※5", ""))), "")</f>
        <v>31203</v>
      </c>
      <c r="E15" s="41">
        <f>IFERROR(INT(TRIM(SUBSTITUTE(VLOOKUP($A15&amp;"*",各都道府県の状況!$A:$I,E$3,FALSE), "※5", ""))), "")</f>
        <v>602214</v>
      </c>
      <c r="F15" s="41">
        <f>IFERROR(INT(TRIM(SUBSTITUTE(VLOOKUP($A15&amp;"*",各都道府県の状況!$A:$I,F$3,FALSE), "※5", ""))), "")</f>
        <v>29073</v>
      </c>
      <c r="G15" s="41">
        <f>IFERROR(INT(TRIM(SUBSTITUTE(VLOOKUP($A15&amp;"*",各都道府県の状況!$A:$I,G$3,FALSE), "※5", ""))), "")</f>
        <v>676</v>
      </c>
      <c r="H15" s="41">
        <f>IFERROR(INT(TRIM(SUBSTITUTE(VLOOKUP($A15&amp;"*",各都道府県の状況!$A:$I,H$3,FALSE), "※5", ""))), "")</f>
        <v>1454</v>
      </c>
      <c r="I15" s="41">
        <f>IFERROR(INT(TRIM(SUBSTITUTE(VLOOKUP($A15&amp;"*",各都道府県の状況!$A:$I,I$3,FALSE), "※5", ""))), "")</f>
        <v>41</v>
      </c>
    </row>
    <row r="16" spans="1:10" x14ac:dyDescent="0.55000000000000004">
      <c r="A16" s="12" t="s">
        <v>192</v>
      </c>
      <c r="B16" s="13">
        <f t="shared" si="0"/>
        <v>44272</v>
      </c>
      <c r="C16" s="31" t="s">
        <v>21</v>
      </c>
      <c r="D16" s="41">
        <f>IFERROR(INT(TRIM(SUBSTITUTE(VLOOKUP($A16&amp;"*",各都道府県の状況!$A:$I,D$3,FALSE), "※5", ""))), "")</f>
        <v>28202</v>
      </c>
      <c r="E16" s="41">
        <f>IFERROR(INT(TRIM(SUBSTITUTE(VLOOKUP($A16&amp;"*",各都道府県の状況!$A:$I,E$3,FALSE), "※5", ""))), "")</f>
        <v>443159</v>
      </c>
      <c r="F16" s="41">
        <f>IFERROR(INT(TRIM(SUBSTITUTE(VLOOKUP($A16&amp;"*",各都道府県の状況!$A:$I,F$3,FALSE), "※5", ""))), "")</f>
        <v>26589</v>
      </c>
      <c r="G16" s="41">
        <f>IFERROR(INT(TRIM(SUBSTITUTE(VLOOKUP($A16&amp;"*",各都道府県の状況!$A:$I,G$3,FALSE), "※5", ""))), "")</f>
        <v>526</v>
      </c>
      <c r="H16" s="41">
        <f>IFERROR(INT(TRIM(SUBSTITUTE(VLOOKUP($A16&amp;"*",各都道府県の状況!$A:$I,H$3,FALSE), "※5", ""))), "")</f>
        <v>1087</v>
      </c>
      <c r="I16" s="41">
        <f>IFERROR(INT(TRIM(SUBSTITUTE(VLOOKUP($A16&amp;"*",各都道府県の状況!$A:$I,I$3,FALSE), "※5", ""))), "")</f>
        <v>20</v>
      </c>
    </row>
    <row r="17" spans="1:9" x14ac:dyDescent="0.55000000000000004">
      <c r="A17" s="12" t="s">
        <v>193</v>
      </c>
      <c r="B17" s="13">
        <f t="shared" si="0"/>
        <v>44272</v>
      </c>
      <c r="C17" s="31" t="s">
        <v>22</v>
      </c>
      <c r="D17" s="41">
        <f>IFERROR(INT(TRIM(SUBSTITUTE(VLOOKUP($A17&amp;"*",各都道府県の状況!$A:$I,D$3,FALSE), "※5", ""))), "")</f>
        <v>116293</v>
      </c>
      <c r="E17" s="41">
        <f>IFERROR(INT(TRIM(SUBSTITUTE(VLOOKUP($A17&amp;"*",各都道府県の状況!$A:$I,E$3,FALSE), "※5", ""))), "")</f>
        <v>1657779</v>
      </c>
      <c r="F17" s="41">
        <f>IFERROR(INT(TRIM(SUBSTITUTE(VLOOKUP($A17&amp;"*",各都道府県の状況!$A:$I,F$3,FALSE), "※5", ""))), "")</f>
        <v>111884</v>
      </c>
      <c r="G17" s="41">
        <f>IFERROR(INT(TRIM(SUBSTITUTE(VLOOKUP($A17&amp;"*",各都道府県の状況!$A:$I,G$3,FALSE), "※5", ""))), "")</f>
        <v>1612</v>
      </c>
      <c r="H17" s="41">
        <f>IFERROR(INT(TRIM(SUBSTITUTE(VLOOKUP($A17&amp;"*",各都道府県の状況!$A:$I,H$3,FALSE), "※5", ""))), "")</f>
        <v>2797</v>
      </c>
      <c r="I17" s="41">
        <f>IFERROR(INT(TRIM(SUBSTITUTE(VLOOKUP($A17&amp;"*",各都道府県の状況!$A:$I,I$3,FALSE), "※5", ""))), "")</f>
        <v>41</v>
      </c>
    </row>
    <row r="18" spans="1:9" x14ac:dyDescent="0.55000000000000004">
      <c r="A18" s="12" t="s">
        <v>194</v>
      </c>
      <c r="B18" s="13">
        <f t="shared" si="0"/>
        <v>44272</v>
      </c>
      <c r="C18" s="31" t="s">
        <v>23</v>
      </c>
      <c r="D18" s="41">
        <f>IFERROR(INT(TRIM(SUBSTITUTE(VLOOKUP($A18&amp;"*",各都道府県の状況!$A:$I,D$3,FALSE), "※5", ""))), "")</f>
        <v>46631</v>
      </c>
      <c r="E18" s="41">
        <f>IFERROR(INT(TRIM(SUBSTITUTE(VLOOKUP($A18&amp;"*",各都道府県の状況!$A:$I,E$3,FALSE), "※5", ""))), "")</f>
        <v>650261</v>
      </c>
      <c r="F18" s="41">
        <f>IFERROR(INT(TRIM(SUBSTITUTE(VLOOKUP($A18&amp;"*",各都道府県の状況!$A:$I,F$3,FALSE), "※5", ""))), "")</f>
        <v>44950</v>
      </c>
      <c r="G18" s="41">
        <f>IFERROR(INT(TRIM(SUBSTITUTE(VLOOKUP($A18&amp;"*",各都道府県の状況!$A:$I,G$3,FALSE), "※5", ""))), "")</f>
        <v>755</v>
      </c>
      <c r="H18" s="41">
        <f>IFERROR(INT(TRIM(SUBSTITUTE(VLOOKUP($A18&amp;"*",各都道府県の状況!$A:$I,H$3,FALSE), "※5", ""))), "")</f>
        <v>926</v>
      </c>
      <c r="I18" s="41">
        <f>IFERROR(INT(TRIM(SUBSTITUTE(VLOOKUP($A18&amp;"*",各都道府県の状況!$A:$I,I$3,FALSE), "※5", ""))), "")</f>
        <v>22</v>
      </c>
    </row>
    <row r="19" spans="1:9" x14ac:dyDescent="0.55000000000000004">
      <c r="A19" s="12" t="s">
        <v>195</v>
      </c>
      <c r="B19" s="13">
        <f t="shared" si="0"/>
        <v>44272</v>
      </c>
      <c r="C19" s="31" t="s">
        <v>24</v>
      </c>
      <c r="D19" s="41">
        <f>IFERROR(INT(TRIM(SUBSTITUTE(VLOOKUP($A19&amp;"*",各都道府県の状況!$A:$I,D$3,FALSE), "※5", ""))), "")</f>
        <v>1214</v>
      </c>
      <c r="E19" s="41">
        <f>IFERROR(INT(TRIM(SUBSTITUTE(VLOOKUP($A19&amp;"*",各都道府県の状況!$A:$I,E$3,FALSE), "※5", ""))), "")</f>
        <v>74205</v>
      </c>
      <c r="F19" s="41">
        <f>IFERROR(INT(TRIM(SUBSTITUTE(VLOOKUP($A19&amp;"*",各都道府県の状況!$A:$I,F$3,FALSE), "※5", ""))), "")</f>
        <v>1096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102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44272</v>
      </c>
      <c r="C20" s="31" t="s">
        <v>25</v>
      </c>
      <c r="D20" s="41">
        <f>IFERROR(INT(TRIM(SUBSTITUTE(VLOOKUP($A20&amp;"*",各都道府県の状況!$A:$I,D$3,FALSE), "※5", ""))), "")</f>
        <v>913</v>
      </c>
      <c r="E20" s="41">
        <f>IFERROR(INT(TRIM(SUBSTITUTE(VLOOKUP($A20&amp;"*",各都道府県の状況!$A:$I,E$3,FALSE), "※5", ""))), "")</f>
        <v>39386</v>
      </c>
      <c r="F20" s="41">
        <f>IFERROR(INT(TRIM(SUBSTITUTE(VLOOKUP($A20&amp;"*",各都道府県の状況!$A:$I,F$3,FALSE), "※5", ""))), "")</f>
        <v>877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8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44272</v>
      </c>
      <c r="C21" s="31" t="s">
        <v>26</v>
      </c>
      <c r="D21" s="41">
        <f>IFERROR(INT(TRIM(SUBSTITUTE(VLOOKUP($A21&amp;"*",各都道府県の状況!$A:$I,D$3,FALSE), "※5", ""))), "")</f>
        <v>1887</v>
      </c>
      <c r="E21" s="41">
        <f>IFERROR(INT(TRIM(SUBSTITUTE(VLOOKUP($A21&amp;"*",各都道府県の状況!$A:$I,E$3,FALSE), "※5", ""))), "")</f>
        <v>56514</v>
      </c>
      <c r="F21" s="41">
        <f>IFERROR(INT(TRIM(SUBSTITUTE(VLOOKUP($A21&amp;"*",各都道府県の状況!$A:$I,F$3,FALSE), "※5", ""))), "")</f>
        <v>1805</v>
      </c>
      <c r="G21" s="41">
        <f>IFERROR(INT(TRIM(SUBSTITUTE(VLOOKUP($A21&amp;"*",各都道府県の状況!$A:$I,G$3,FALSE), "※5", ""))), "")</f>
        <v>63</v>
      </c>
      <c r="H21" s="41">
        <f>IFERROR(INT(TRIM(SUBSTITUTE(VLOOKUP($A21&amp;"*",各都道府県の状況!$A:$I,H$3,FALSE), "※5", ""))), "")</f>
        <v>17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44272</v>
      </c>
      <c r="C22" s="31" t="s">
        <v>27</v>
      </c>
      <c r="D22" s="41">
        <f>IFERROR(INT(TRIM(SUBSTITUTE(VLOOKUP($A22&amp;"*",各都道府県の状況!$A:$I,D$3,FALSE), "※5", ""))), "")</f>
        <v>549</v>
      </c>
      <c r="E22" s="41">
        <f>IFERROR(INT(TRIM(SUBSTITUTE(VLOOKUP($A22&amp;"*",各都道府県の状況!$A:$I,E$3,FALSE), "※5", ""))), "")</f>
        <v>33779</v>
      </c>
      <c r="F22" s="41">
        <f>IFERROR(INT(TRIM(SUBSTITUTE(VLOOKUP($A22&amp;"*",各都道府県の状況!$A:$I,F$3,FALSE), "※5", ""))), "")</f>
        <v>521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3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44272</v>
      </c>
      <c r="C23" s="31" t="s">
        <v>28</v>
      </c>
      <c r="D23" s="41">
        <f>IFERROR(INT(TRIM(SUBSTITUTE(VLOOKUP($A23&amp;"*",各都道府県の状況!$A:$I,D$3,FALSE), "※5", ""))), "")</f>
        <v>954</v>
      </c>
      <c r="E23" s="41">
        <f>IFERROR(INT(TRIM(SUBSTITUTE(VLOOKUP($A23&amp;"*",各都道府県の状況!$A:$I,E$3,FALSE), "※5", ""))), "")</f>
        <v>28326</v>
      </c>
      <c r="F23" s="41">
        <f>IFERROR(INT(TRIM(SUBSTITUTE(VLOOKUP($A23&amp;"*",各都道府県の状況!$A:$I,F$3,FALSE), "※5", ""))), "")</f>
        <v>924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44272</v>
      </c>
      <c r="C24" s="31" t="s">
        <v>29</v>
      </c>
      <c r="D24" s="41">
        <f>IFERROR(INT(TRIM(SUBSTITUTE(VLOOKUP($A24&amp;"*",各都道府県の状況!$A:$I,D$3,FALSE), "※5", ""))), "")</f>
        <v>2464</v>
      </c>
      <c r="E24" s="41">
        <f>IFERROR(INT(TRIM(SUBSTITUTE(VLOOKUP($A24&amp;"*",各都道府県の状況!$A:$I,E$3,FALSE), "※5", ""))), "")</f>
        <v>107089</v>
      </c>
      <c r="F24" s="41">
        <f>IFERROR(INT(TRIM(SUBSTITUTE(VLOOKUP($A24&amp;"*",各都道府県の状況!$A:$I,F$3,FALSE), "※5", ""))), "")</f>
        <v>2372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78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44272</v>
      </c>
      <c r="C25" s="31" t="s">
        <v>30</v>
      </c>
      <c r="D25" s="41">
        <f>IFERROR(INT(TRIM(SUBSTITUTE(VLOOKUP($A25&amp;"*",各都道府県の状況!$A:$I,D$3,FALSE), "※5", ""))), "")</f>
        <v>4809</v>
      </c>
      <c r="E25" s="41">
        <f>IFERROR(INT(TRIM(SUBSTITUTE(VLOOKUP($A25&amp;"*",各都道府県の状況!$A:$I,E$3,FALSE), "※5", ""))), "")</f>
        <v>148880</v>
      </c>
      <c r="F25" s="41">
        <f>IFERROR(INT(TRIM(SUBSTITUTE(VLOOKUP($A25&amp;"*",各都道府県の状況!$A:$I,F$3,FALSE), "※5", ""))), "")</f>
        <v>4628</v>
      </c>
      <c r="G25" s="41">
        <f>IFERROR(INT(TRIM(SUBSTITUTE(VLOOKUP($A25&amp;"*",各都道府県の状況!$A:$I,G$3,FALSE), "※5", ""))), "")</f>
        <v>119</v>
      </c>
      <c r="H25" s="41">
        <f>IFERROR(INT(TRIM(SUBSTITUTE(VLOOKUP($A25&amp;"*",各都道府県の状況!$A:$I,H$3,FALSE), "※5", ""))), "")</f>
        <v>62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44272</v>
      </c>
      <c r="C26" s="31" t="s">
        <v>31</v>
      </c>
      <c r="D26" s="41">
        <f>IFERROR(INT(TRIM(SUBSTITUTE(VLOOKUP($A26&amp;"*",各都道府県の状況!$A:$I,D$3,FALSE), "※5", ""))), "")</f>
        <v>5438</v>
      </c>
      <c r="E26" s="41">
        <f>IFERROR(INT(TRIM(SUBSTITUTE(VLOOKUP($A26&amp;"*",各都道府県の状況!$A:$I,E$3,FALSE), "※5", ""))), "")</f>
        <v>225502</v>
      </c>
      <c r="F26" s="41">
        <f>IFERROR(INT(TRIM(SUBSTITUTE(VLOOKUP($A26&amp;"*",各都道府県の状況!$A:$I,F$3,FALSE), "※5", ""))), "")</f>
        <v>5150</v>
      </c>
      <c r="G26" s="41">
        <f>IFERROR(INT(TRIM(SUBSTITUTE(VLOOKUP($A26&amp;"*",各都道府県の状況!$A:$I,G$3,FALSE), "※5", ""))), "")</f>
        <v>107</v>
      </c>
      <c r="H26" s="41">
        <f>IFERROR(INT(TRIM(SUBSTITUTE(VLOOKUP($A26&amp;"*",各都道府県の状況!$A:$I,H$3,FALSE), "※5", ""))), "")</f>
        <v>181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44272</v>
      </c>
      <c r="C27" s="31" t="s">
        <v>32</v>
      </c>
      <c r="D27" s="41">
        <f>IFERROR(INT(TRIM(SUBSTITUTE(VLOOKUP($A27&amp;"*",各都道府県の状況!$A:$I,D$3,FALSE), "※5", ""))), "")</f>
        <v>26493</v>
      </c>
      <c r="E27" s="41">
        <f>IFERROR(INT(TRIM(SUBSTITUTE(VLOOKUP($A27&amp;"*",各都道府県の状況!$A:$I,E$3,FALSE), "※5", ""))), "")</f>
        <v>430495</v>
      </c>
      <c r="F27" s="41">
        <f>IFERROR(INT(TRIM(SUBSTITUTE(VLOOKUP($A27&amp;"*",各都道府県の状況!$A:$I,F$3,FALSE), "※5", ""))), "")</f>
        <v>25441</v>
      </c>
      <c r="G27" s="41">
        <f>IFERROR(INT(TRIM(SUBSTITUTE(VLOOKUP($A27&amp;"*",各都道府県の状況!$A:$I,G$3,FALSE), "※5", ""))), "")</f>
        <v>562</v>
      </c>
      <c r="H27" s="41">
        <f>IFERROR(INT(TRIM(SUBSTITUTE(VLOOKUP($A27&amp;"*",各都道府県の状況!$A:$I,H$3,FALSE), "※5", ""))), "")</f>
        <v>490</v>
      </c>
      <c r="I27" s="41">
        <f>IFERROR(INT(TRIM(SUBSTITUTE(VLOOKUP($A27&amp;"*",各都道府県の状況!$A:$I,I$3,FALSE), "※5", ""))), "")</f>
        <v>16</v>
      </c>
    </row>
    <row r="28" spans="1:9" x14ac:dyDescent="0.55000000000000004">
      <c r="A28" s="12" t="s">
        <v>204</v>
      </c>
      <c r="B28" s="13">
        <f t="shared" si="0"/>
        <v>44272</v>
      </c>
      <c r="C28" s="31" t="s">
        <v>33</v>
      </c>
      <c r="D28" s="41">
        <f>IFERROR(INT(TRIM(SUBSTITUTE(VLOOKUP($A28&amp;"*",各都道府県の状況!$A:$I,D$3,FALSE), "※5", ""))), "")</f>
        <v>2618</v>
      </c>
      <c r="E28" s="41">
        <f>IFERROR(INT(TRIM(SUBSTITUTE(VLOOKUP($A28&amp;"*",各都道府県の状況!$A:$I,E$3,FALSE), "※5", ""))), "")</f>
        <v>70180</v>
      </c>
      <c r="F28" s="41">
        <f>IFERROR(INT(TRIM(SUBSTITUTE(VLOOKUP($A28&amp;"*",各都道府県の状況!$A:$I,F$3,FALSE), "※5", ""))), "")</f>
        <v>2552</v>
      </c>
      <c r="G28" s="41">
        <f>IFERROR(INT(TRIM(SUBSTITUTE(VLOOKUP($A28&amp;"*",各都道府県の状況!$A:$I,G$3,FALSE), "※5", ""))), "")</f>
        <v>65</v>
      </c>
      <c r="H28" s="41">
        <f>IFERROR(INT(TRIM(SUBSTITUTE(VLOOKUP($A28&amp;"*",各都道府県の状況!$A:$I,H$3,FALSE), "※5", ""))), "")</f>
        <v>80</v>
      </c>
      <c r="I28" s="41">
        <f>IFERROR(INT(TRIM(SUBSTITUTE(VLOOKUP($A28&amp;"*",各都道府県の状況!$A:$I,I$3,FALSE), "※5", ""))), "")</f>
        <v>3</v>
      </c>
    </row>
    <row r="29" spans="1:9" x14ac:dyDescent="0.55000000000000004">
      <c r="A29" s="12" t="s">
        <v>205</v>
      </c>
      <c r="B29" s="13">
        <f t="shared" si="0"/>
        <v>44272</v>
      </c>
      <c r="C29" s="31" t="s">
        <v>34</v>
      </c>
      <c r="D29" s="41">
        <f>IFERROR(INT(TRIM(SUBSTITUTE(VLOOKUP($A29&amp;"*",各都道府県の状況!$A:$I,D$3,FALSE), "※5", ""))), "")</f>
        <v>2663</v>
      </c>
      <c r="E29" s="41">
        <f>IFERROR(INT(TRIM(SUBSTITUTE(VLOOKUP($A29&amp;"*",各都道府県の状況!$A:$I,E$3,FALSE), "※5", ""))), "")</f>
        <v>80644</v>
      </c>
      <c r="F29" s="41">
        <f>IFERROR(INT(TRIM(SUBSTITUTE(VLOOKUP($A29&amp;"*",各都道府県の状況!$A:$I,F$3,FALSE), "※5", ""))), "")</f>
        <v>2466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146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44272</v>
      </c>
      <c r="C30" s="31" t="s">
        <v>35</v>
      </c>
      <c r="D30" s="41">
        <f>IFERROR(INT(TRIM(SUBSTITUTE(VLOOKUP($A30&amp;"*",各都道府県の状況!$A:$I,D$3,FALSE), "※5", ""))), "")</f>
        <v>9211</v>
      </c>
      <c r="E30" s="41">
        <f>IFERROR(INT(TRIM(SUBSTITUTE(VLOOKUP($A30&amp;"*",各都道府県の状況!$A:$I,E$3,FALSE), "※5", ""))), "")</f>
        <v>166249</v>
      </c>
      <c r="F30" s="41">
        <f>IFERROR(INT(TRIM(SUBSTITUTE(VLOOKUP($A30&amp;"*",各都道府県の状況!$A:$I,F$3,FALSE), "※5", ""))), "")</f>
        <v>8947</v>
      </c>
      <c r="G30" s="41">
        <f>IFERROR(INT(TRIM(SUBSTITUTE(VLOOKUP($A30&amp;"*",各都道府県の状況!$A:$I,G$3,FALSE), "※5", ""))), "")</f>
        <v>164</v>
      </c>
      <c r="H30" s="41">
        <f>IFERROR(INT(TRIM(SUBSTITUTE(VLOOKUP($A30&amp;"*",各都道府県の状況!$A:$I,H$3,FALSE), "※5", ""))), "")</f>
        <v>103</v>
      </c>
      <c r="I30" s="41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44272</v>
      </c>
      <c r="C31" s="31" t="s">
        <v>36</v>
      </c>
      <c r="D31" s="41">
        <f>IFERROR(INT(TRIM(SUBSTITUTE(VLOOKUP($A31&amp;"*",各都道府県の状況!$A:$I,D$3,FALSE), "※5", ""))), "")</f>
        <v>48606</v>
      </c>
      <c r="E31" s="41">
        <f>IFERROR(INT(TRIM(SUBSTITUTE(VLOOKUP($A31&amp;"*",各都道府県の状況!$A:$I,E$3,FALSE), "※5", ""))), "")</f>
        <v>908557</v>
      </c>
      <c r="F31" s="41">
        <f>IFERROR(INT(TRIM(SUBSTITUTE(VLOOKUP($A31&amp;"*",各都道府県の状況!$A:$I,F$3,FALSE), "※5", ""))), "")</f>
        <v>45982</v>
      </c>
      <c r="G31" s="41">
        <f>IFERROR(INT(TRIM(SUBSTITUTE(VLOOKUP($A31&amp;"*",各都道府県の状況!$A:$I,G$3,FALSE), "※5", ""))), "")</f>
        <v>1160</v>
      </c>
      <c r="H31" s="41">
        <f>IFERROR(INT(TRIM(SUBSTITUTE(VLOOKUP($A31&amp;"*",各都道府県の状況!$A:$I,H$3,FALSE), "※5", ""))), "")</f>
        <v>1073</v>
      </c>
      <c r="I31" s="41">
        <f>IFERROR(INT(TRIM(SUBSTITUTE(VLOOKUP($A31&amp;"*",各都道府県の状況!$A:$I,I$3,FALSE), "※5", ""))), "")</f>
        <v>54</v>
      </c>
    </row>
    <row r="32" spans="1:9" x14ac:dyDescent="0.55000000000000004">
      <c r="A32" s="12" t="s">
        <v>208</v>
      </c>
      <c r="B32" s="13">
        <f t="shared" si="0"/>
        <v>44272</v>
      </c>
      <c r="C32" s="31" t="s">
        <v>37</v>
      </c>
      <c r="D32" s="41">
        <f>IFERROR(INT(TRIM(SUBSTITUTE(VLOOKUP($A32&amp;"*",各都道府県の状況!$A:$I,D$3,FALSE), "※5", ""))), "")</f>
        <v>18585</v>
      </c>
      <c r="E32" s="41">
        <f>IFERROR(INT(TRIM(SUBSTITUTE(VLOOKUP($A32&amp;"*",各都道府県の状況!$A:$I,E$3,FALSE), "※5", ""))), "")</f>
        <v>272873</v>
      </c>
      <c r="F32" s="41">
        <f>IFERROR(INT(TRIM(SUBSTITUTE(VLOOKUP($A32&amp;"*",各都道府県の状況!$A:$I,F$3,FALSE), "※5", ""))), "")</f>
        <v>17515</v>
      </c>
      <c r="G32" s="41">
        <f>IFERROR(INT(TRIM(SUBSTITUTE(VLOOKUP($A32&amp;"*",各都道府県の状況!$A:$I,G$3,FALSE), "※5", ""))), "")</f>
        <v>566</v>
      </c>
      <c r="H32" s="41">
        <f>IFERROR(INT(TRIM(SUBSTITUTE(VLOOKUP($A32&amp;"*",各都道府県の状況!$A:$I,H$3,FALSE), "※5", ""))), "")</f>
        <v>504</v>
      </c>
      <c r="I32" s="41">
        <f>IFERROR(INT(TRIM(SUBSTITUTE(VLOOKUP($A32&amp;"*",各都道府県の状況!$A:$I,I$3,FALSE), "※5", ""))), "")</f>
        <v>43</v>
      </c>
    </row>
    <row r="33" spans="1:9" x14ac:dyDescent="0.55000000000000004">
      <c r="A33" s="12" t="s">
        <v>209</v>
      </c>
      <c r="B33" s="13">
        <f t="shared" si="0"/>
        <v>44272</v>
      </c>
      <c r="C33" s="31" t="s">
        <v>38</v>
      </c>
      <c r="D33" s="41">
        <f>IFERROR(INT(TRIM(SUBSTITUTE(VLOOKUP($A33&amp;"*",各都道府県の状況!$A:$I,D$3,FALSE), "※5", ""))), "")</f>
        <v>3482</v>
      </c>
      <c r="E33" s="41">
        <f>IFERROR(INT(TRIM(SUBSTITUTE(VLOOKUP($A33&amp;"*",各都道府県の状況!$A:$I,E$3,FALSE), "※5", ""))), "")</f>
        <v>89328</v>
      </c>
      <c r="F33" s="41">
        <f>IFERROR(INT(TRIM(SUBSTITUTE(VLOOKUP($A33&amp;"*",各都道府県の状況!$A:$I,F$3,FALSE), "※5", ""))), "")</f>
        <v>3351</v>
      </c>
      <c r="G33" s="41">
        <f>IFERROR(INT(TRIM(SUBSTITUTE(VLOOKUP($A33&amp;"*",各都道府県の状況!$A:$I,G$3,FALSE), "※5", ""))), "")</f>
        <v>49</v>
      </c>
      <c r="H33" s="41">
        <f>IFERROR(INT(TRIM(SUBSTITUTE(VLOOKUP($A33&amp;"*",各都道府県の状況!$A:$I,H$3,FALSE), "※5", ""))), "")</f>
        <v>82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44272</v>
      </c>
      <c r="C34" s="31" t="s">
        <v>39</v>
      </c>
      <c r="D34" s="41">
        <f>IFERROR(INT(TRIM(SUBSTITUTE(VLOOKUP($A34&amp;"*",各都道府県の状況!$A:$I,D$3,FALSE), "※5", ""))), "")</f>
        <v>1187</v>
      </c>
      <c r="E34" s="41">
        <f>IFERROR(INT(TRIM(SUBSTITUTE(VLOOKUP($A34&amp;"*",各都道府県の状況!$A:$I,E$3,FALSE), "※5", ""))), "")</f>
        <v>25216</v>
      </c>
      <c r="F34" s="41">
        <f>IFERROR(INT(TRIM(SUBSTITUTE(VLOOKUP($A34&amp;"*",各都道府県の状況!$A:$I,F$3,FALSE), "※5", ""))), "")</f>
        <v>1125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19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44272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44430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44272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16686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44272</v>
      </c>
      <c r="C37" s="31" t="s">
        <v>42</v>
      </c>
      <c r="D37" s="41">
        <f>IFERROR(INT(TRIM(SUBSTITUTE(VLOOKUP($A37&amp;"*",各都道府県の状況!$A:$I,D$3,FALSE), "※5", ""))), "")</f>
        <v>2590</v>
      </c>
      <c r="E37" s="41">
        <f>IFERROR(INT(TRIM(SUBSTITUTE(VLOOKUP($A37&amp;"*",各都道府県の状況!$A:$I,E$3,FALSE), "※5", ""))), "")</f>
        <v>72624</v>
      </c>
      <c r="F37" s="41">
        <f>IFERROR(INT(TRIM(SUBSTITUTE(VLOOKUP($A37&amp;"*",各都道府県の状況!$A:$I,F$3,FALSE), "※5", ""))), "")</f>
        <v>2441</v>
      </c>
      <c r="G37" s="41">
        <f>IFERROR(INT(TRIM(SUBSTITUTE(VLOOKUP($A37&amp;"*",各都道府県の状況!$A:$I,G$3,FALSE), "※5", ""))), "")</f>
        <v>34</v>
      </c>
      <c r="H37" s="41">
        <f>IFERROR(INT(TRIM(SUBSTITUTE(VLOOKUP($A37&amp;"*",各都道府県の状況!$A:$I,H$3,FALSE), "※5", ""))), "")</f>
        <v>77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44272</v>
      </c>
      <c r="C38" s="31" t="s">
        <v>43</v>
      </c>
      <c r="D38" s="41">
        <f>IFERROR(INT(TRIM(SUBSTITUTE(VLOOKUP($A38&amp;"*",各都道府県の状況!$A:$I,D$3,FALSE), "※5", ""))), "")</f>
        <v>5067</v>
      </c>
      <c r="E38" s="41">
        <f>IFERROR(INT(TRIM(SUBSTITUTE(VLOOKUP($A38&amp;"*",各都道府県の状況!$A:$I,E$3,FALSE), "※5", ""))), "")</f>
        <v>172116</v>
      </c>
      <c r="F38" s="41">
        <f>IFERROR(INT(TRIM(SUBSTITUTE(VLOOKUP($A38&amp;"*",各都道府県の状況!$A:$I,F$3,FALSE), "※5", ""))), "")</f>
        <v>4928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36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44272</v>
      </c>
      <c r="C39" s="31" t="s">
        <v>44</v>
      </c>
      <c r="D39" s="41">
        <f>IFERROR(INT(TRIM(SUBSTITUTE(VLOOKUP($A39&amp;"*",各都道府県の状況!$A:$I,D$3,FALSE), "※5", ""))), "")</f>
        <v>1395</v>
      </c>
      <c r="E39" s="41">
        <f>IFERROR(INT(TRIM(SUBSTITUTE(VLOOKUP($A39&amp;"*",各都道府県の状況!$A:$I,E$3,FALSE), "※5", ""))), "")</f>
        <v>64978</v>
      </c>
      <c r="F39" s="41">
        <f>IFERROR(INT(TRIM(SUBSTITUTE(VLOOKUP($A39&amp;"*",各都道府県の状況!$A:$I,F$3,FALSE), "※5", ""))), "")</f>
        <v>1335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44272</v>
      </c>
      <c r="C40" s="31" t="s">
        <v>45</v>
      </c>
      <c r="D40" s="41">
        <f>IFERROR(INT(TRIM(SUBSTITUTE(VLOOKUP($A40&amp;"*",各都道府県の状況!$A:$I,D$3,FALSE), "※5", ""))), "")</f>
        <v>464</v>
      </c>
      <c r="E40" s="41">
        <f>IFERROR(INT(TRIM(SUBSTITUTE(VLOOKUP($A40&amp;"*",各都道府県の状況!$A:$I,E$3,FALSE), "※5", ""))), "")</f>
        <v>28768</v>
      </c>
      <c r="F40" s="41">
        <f>IFERROR(INT(TRIM(SUBSTITUTE(VLOOKUP($A40&amp;"*",各都道府県の状況!$A:$I,F$3,FALSE), "※5", ""))), "")</f>
        <v>431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15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44272</v>
      </c>
      <c r="C41" s="31" t="s">
        <v>46</v>
      </c>
      <c r="D41" s="41">
        <f>IFERROR(INT(TRIM(SUBSTITUTE(VLOOKUP($A41&amp;"*",各都道府県の状況!$A:$I,D$3,FALSE), "※5", ""))), "")</f>
        <v>772</v>
      </c>
      <c r="E41" s="41">
        <f>IFERROR(INT(TRIM(SUBSTITUTE(VLOOKUP($A41&amp;"*",各都道府県の状況!$A:$I,E$3,FALSE), "※5", ""))), "")</f>
        <v>47814</v>
      </c>
      <c r="F41" s="41">
        <f>IFERROR(INT(TRIM(SUBSTITUTE(VLOOKUP($A41&amp;"*",各都道府県の状況!$A:$I,F$3,FALSE), "※5", ""))), "")</f>
        <v>740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14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44272</v>
      </c>
      <c r="C42" s="31" t="s">
        <v>47</v>
      </c>
      <c r="D42" s="41">
        <f>IFERROR(INT(TRIM(SUBSTITUTE(VLOOKUP($A42&amp;"*",各都道府県の状況!$A:$I,D$3,FALSE), "※5", ""))), "")</f>
        <v>1076</v>
      </c>
      <c r="E42" s="41">
        <f>IFERROR(INT(TRIM(SUBSTITUTE(VLOOKUP($A42&amp;"*",各都道府県の状況!$A:$I,E$3,FALSE), "※5", ""))), "")</f>
        <v>35173</v>
      </c>
      <c r="F42" s="41">
        <f>IFERROR(INT(TRIM(SUBSTITUTE(VLOOKUP($A42&amp;"*",各都道府県の状況!$A:$I,F$3,FALSE), "※5", ""))), "")</f>
        <v>1035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17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44272</v>
      </c>
      <c r="C43" s="31" t="s">
        <v>48</v>
      </c>
      <c r="D43" s="41">
        <f>IFERROR(INT(TRIM(SUBSTITUTE(VLOOKUP($A43&amp;"*",各都道府県の状況!$A:$I,D$3,FALSE), "※5", ""))), "")</f>
        <v>910</v>
      </c>
      <c r="E43" s="41">
        <f>IFERROR(INT(TRIM(SUBSTITUTE(VLOOKUP($A43&amp;"*",各都道府県の状況!$A:$I,E$3,FALSE), "※5", ""))), "")</f>
        <v>7266</v>
      </c>
      <c r="F43" s="41">
        <f>IFERROR(INT(TRIM(SUBSTITUTE(VLOOKUP($A43&amp;"*",各都道府県の状況!$A:$I,F$3,FALSE), "※5", ""))), "")</f>
        <v>882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44272</v>
      </c>
      <c r="C44" s="31" t="s">
        <v>49</v>
      </c>
      <c r="D44" s="41">
        <f>IFERROR(INT(TRIM(SUBSTITUTE(VLOOKUP($A44&amp;"*",各都道府県の状況!$A:$I,D$3,FALSE), "※5", ""))), "")</f>
        <v>18551</v>
      </c>
      <c r="E44" s="41">
        <f>IFERROR(INT(TRIM(SUBSTITUTE(VLOOKUP($A44&amp;"*",各都道府県の状況!$A:$I,E$3,FALSE), "※5", ""))), "")</f>
        <v>479225</v>
      </c>
      <c r="F44" s="41">
        <f>IFERROR(INT(TRIM(SUBSTITUTE(VLOOKUP($A44&amp;"*",各都道府県の状況!$A:$I,F$3,FALSE), "※5", ""))), "")</f>
        <v>17841</v>
      </c>
      <c r="G44" s="41">
        <f>IFERROR(INT(TRIM(SUBSTITUTE(VLOOKUP($A44&amp;"*",各都道府県の状況!$A:$I,G$3,FALSE), "※5", ""))), "")</f>
        <v>319</v>
      </c>
      <c r="H44" s="41">
        <f>IFERROR(INT(TRIM(SUBSTITUTE(VLOOKUP($A44&amp;"*",各都道府県の状況!$A:$I,H$3,FALSE), "※5", ""))), "")</f>
        <v>391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221</v>
      </c>
      <c r="B45" s="13">
        <f t="shared" si="0"/>
        <v>44272</v>
      </c>
      <c r="C45" s="31" t="s">
        <v>50</v>
      </c>
      <c r="D45" s="41">
        <f>IFERROR(INT(TRIM(SUBSTITUTE(VLOOKUP($A45&amp;"*",各都道府県の状況!$A:$I,D$3,FALSE), "※5", ""))), "")</f>
        <v>1148</v>
      </c>
      <c r="E45" s="41">
        <f>IFERROR(INT(TRIM(SUBSTITUTE(VLOOKUP($A45&amp;"*",各都道府県の状況!$A:$I,E$3,FALSE), "※5", ""))), "")</f>
        <v>30370</v>
      </c>
      <c r="F45" s="41">
        <f>IFERROR(INT(TRIM(SUBSTITUTE(VLOOKUP($A45&amp;"*",各都道府県の状況!$A:$I,F$3,FALSE), "※5", ""))), "")</f>
        <v>1094</v>
      </c>
      <c r="G45" s="41">
        <f>IFERROR(INT(TRIM(SUBSTITUTE(VLOOKUP($A45&amp;"*",各都道府県の状況!$A:$I,G$3,FALSE), "※5", ""))), "")</f>
        <v>10</v>
      </c>
      <c r="H45" s="41">
        <f>IFERROR(INT(TRIM(SUBSTITUTE(VLOOKUP($A45&amp;"*",各都道府県の状況!$A:$I,H$3,FALSE), "※5", ""))), "")</f>
        <v>65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44272</v>
      </c>
      <c r="C46" s="31" t="s">
        <v>51</v>
      </c>
      <c r="D46" s="41">
        <f>IFERROR(INT(TRIM(SUBSTITUTE(VLOOKUP($A46&amp;"*",各都道府県の状況!$A:$I,D$3,FALSE), "※5", ""))), "")</f>
        <v>1614</v>
      </c>
      <c r="E46" s="41">
        <f>IFERROR(INT(TRIM(SUBSTITUTE(VLOOKUP($A46&amp;"*",各都道府県の状況!$A:$I,E$3,FALSE), "※5", ""))), "")</f>
        <v>72492</v>
      </c>
      <c r="F46" s="41">
        <f>IFERROR(INT(TRIM(SUBSTITUTE(VLOOKUP($A46&amp;"*",各都道府県の状況!$A:$I,F$3,FALSE), "※5", ""))), "")</f>
        <v>1575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1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44272</v>
      </c>
      <c r="C47" s="31" t="s">
        <v>52</v>
      </c>
      <c r="D47" s="41">
        <f>IFERROR(INT(TRIM(SUBSTITUTE(VLOOKUP($A47&amp;"*",各都道府県の状況!$A:$I,D$3,FALSE), "※5", ""))), "")</f>
        <v>3481</v>
      </c>
      <c r="E47" s="41">
        <f>IFERROR(INT(TRIM(SUBSTITUTE(VLOOKUP($A47&amp;"*",各都道府県の状況!$A:$I,E$3,FALSE), "※5", ""))), "")</f>
        <v>57468</v>
      </c>
      <c r="F47" s="41">
        <f>IFERROR(INT(TRIM(SUBSTITUTE(VLOOKUP($A47&amp;"*",各都道府県の状況!$A:$I,F$3,FALSE), "※5", ""))), "")</f>
        <v>3382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27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44272</v>
      </c>
      <c r="C48" s="31" t="s">
        <v>53</v>
      </c>
      <c r="D48" s="41">
        <f>IFERROR(INT(TRIM(SUBSTITUTE(VLOOKUP($A48&amp;"*",各都道府県の状況!$A:$I,D$3,FALSE), "※5", ""))), "")</f>
        <v>1299</v>
      </c>
      <c r="E48" s="41">
        <f>IFERROR(INT(TRIM(SUBSTITUTE(VLOOKUP($A48&amp;"*",各都道府県の状況!$A:$I,E$3,FALSE), "※5", ""))), "")</f>
        <v>86899</v>
      </c>
      <c r="F48" s="41">
        <f>IFERROR(INT(TRIM(SUBSTITUTE(VLOOKUP($A48&amp;"*",各都道府県の状況!$A:$I,F$3,FALSE), "※5", ""))), "")</f>
        <v>1268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44272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24805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44272</v>
      </c>
      <c r="C50" s="31" t="s">
        <v>55</v>
      </c>
      <c r="D50" s="41">
        <f>IFERROR(INT(TRIM(SUBSTITUTE(VLOOKUP($A50&amp;"*",各都道府県の状況!$A:$I,D$3,FALSE), "※5", ""))), "")</f>
        <v>1765</v>
      </c>
      <c r="E50" s="41">
        <f>IFERROR(INT(TRIM(SUBSTITUTE(VLOOKUP($A50&amp;"*",各都道府県の状況!$A:$I,E$3,FALSE), "※5", ""))), "")</f>
        <v>70174</v>
      </c>
      <c r="F50" s="41">
        <f>IFERROR(INT(TRIM(SUBSTITUTE(VLOOKUP($A50&amp;"*",各都道府県の状況!$A:$I,F$3,FALSE), "※5", ""))), "")</f>
        <v>1757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7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44272</v>
      </c>
      <c r="C51" s="31" t="s">
        <v>56</v>
      </c>
      <c r="D51" s="41">
        <f>IFERROR(INT(TRIM(SUBSTITUTE(VLOOKUP($A51&amp;"*",各都道府県の状況!$A:$I,D$3,FALSE), "※5", ""))), "")</f>
        <v>8575</v>
      </c>
      <c r="E51" s="41">
        <f>IFERROR(INT(TRIM(SUBSTITUTE(VLOOKUP($A51&amp;"*",各都道府県の状況!$A:$I,E$3,FALSE), "※5", ""))), "")</f>
        <v>155617</v>
      </c>
      <c r="F51" s="41">
        <f>IFERROR(INT(TRIM(SUBSTITUTE(VLOOKUP($A51&amp;"*",各都道府県の状況!$A:$I,F$3,FALSE), "※5", ""))), "")</f>
        <v>8141</v>
      </c>
      <c r="G51" s="41">
        <f>IFERROR(INT(TRIM(SUBSTITUTE(VLOOKUP($A51&amp;"*",各都道府県の状況!$A:$I,G$3,FALSE), "※5", ""))), "")</f>
        <v>123</v>
      </c>
      <c r="H51" s="41">
        <f>IFERROR(INT(TRIM(SUBSTITUTE(VLOOKUP($A51&amp;"*",各都道府県の状況!$A:$I,H$3,FALSE), "※5", ""))), "")</f>
        <v>317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20086</v>
      </c>
      <c r="D6" s="54">
        <v>416569</v>
      </c>
      <c r="E6" s="55">
        <v>626</v>
      </c>
      <c r="F6" s="55">
        <v>6</v>
      </c>
      <c r="G6" s="54">
        <v>18756</v>
      </c>
      <c r="H6" s="55">
        <v>719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881</v>
      </c>
      <c r="D7" s="54">
        <v>22451</v>
      </c>
      <c r="E7" s="55">
        <v>60</v>
      </c>
      <c r="F7" s="55">
        <v>0</v>
      </c>
      <c r="G7" s="55">
        <v>801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571</v>
      </c>
      <c r="D8" s="54">
        <v>30545</v>
      </c>
      <c r="E8" s="55">
        <v>16</v>
      </c>
      <c r="F8" s="55">
        <v>0</v>
      </c>
      <c r="G8" s="55">
        <v>525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4217</v>
      </c>
      <c r="D9" s="54">
        <v>76531</v>
      </c>
      <c r="E9" s="55">
        <v>427</v>
      </c>
      <c r="F9" s="55">
        <v>4</v>
      </c>
      <c r="G9" s="54">
        <v>3764</v>
      </c>
      <c r="H9" s="55">
        <v>26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272</v>
      </c>
      <c r="D10" s="54">
        <v>7204</v>
      </c>
      <c r="E10" s="55">
        <v>4</v>
      </c>
      <c r="F10" s="55">
        <v>0</v>
      </c>
      <c r="G10" s="55">
        <v>262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565</v>
      </c>
      <c r="D11" s="54">
        <v>29801</v>
      </c>
      <c r="E11" s="55">
        <v>24</v>
      </c>
      <c r="F11" s="55">
        <v>0</v>
      </c>
      <c r="G11" s="55">
        <v>526</v>
      </c>
      <c r="H11" s="55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2234</v>
      </c>
      <c r="D12" s="54">
        <v>129241</v>
      </c>
      <c r="E12" s="55">
        <v>245</v>
      </c>
      <c r="F12" s="55">
        <v>14</v>
      </c>
      <c r="G12" s="54">
        <v>1892</v>
      </c>
      <c r="H12" s="55">
        <v>97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6259</v>
      </c>
      <c r="D13" s="54">
        <v>25356</v>
      </c>
      <c r="E13" s="55">
        <v>287</v>
      </c>
      <c r="F13" s="55">
        <v>4</v>
      </c>
      <c r="G13" s="54">
        <v>5849</v>
      </c>
      <c r="H13" s="55">
        <v>123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4335</v>
      </c>
      <c r="D14" s="54">
        <v>159998</v>
      </c>
      <c r="E14" s="55">
        <v>157</v>
      </c>
      <c r="F14" s="55">
        <v>0</v>
      </c>
      <c r="G14" s="54">
        <v>4109</v>
      </c>
      <c r="H14" s="55">
        <v>69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4742</v>
      </c>
      <c r="D15" s="54">
        <v>103291</v>
      </c>
      <c r="E15" s="55">
        <v>143</v>
      </c>
      <c r="F15" s="55">
        <v>2</v>
      </c>
      <c r="G15" s="54">
        <v>4506</v>
      </c>
      <c r="H15" s="55">
        <v>93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31203</v>
      </c>
      <c r="D16" s="54">
        <v>602214</v>
      </c>
      <c r="E16" s="54">
        <v>1454</v>
      </c>
      <c r="F16" s="55">
        <v>41</v>
      </c>
      <c r="G16" s="54">
        <v>29073</v>
      </c>
      <c r="H16" s="55">
        <v>676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28202</v>
      </c>
      <c r="D17" s="54">
        <v>443159</v>
      </c>
      <c r="E17" s="54">
        <v>1087</v>
      </c>
      <c r="F17" s="55">
        <v>20</v>
      </c>
      <c r="G17" s="54">
        <v>26589</v>
      </c>
      <c r="H17" s="55">
        <v>526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116293</v>
      </c>
      <c r="D18" s="54">
        <v>1657779</v>
      </c>
      <c r="E18" s="54">
        <v>2797</v>
      </c>
      <c r="F18" s="55">
        <v>41</v>
      </c>
      <c r="G18" s="54">
        <v>111884</v>
      </c>
      <c r="H18" s="54">
        <v>1612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46631</v>
      </c>
      <c r="D19" s="54">
        <v>650261</v>
      </c>
      <c r="E19" s="55">
        <v>926</v>
      </c>
      <c r="F19" s="55">
        <v>22</v>
      </c>
      <c r="G19" s="54">
        <v>44950</v>
      </c>
      <c r="H19" s="55">
        <v>755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1214</v>
      </c>
      <c r="D20" s="54">
        <v>74205</v>
      </c>
      <c r="E20" s="55">
        <v>102</v>
      </c>
      <c r="F20" s="55">
        <v>1</v>
      </c>
      <c r="G20" s="54">
        <v>1096</v>
      </c>
      <c r="H20" s="55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913</v>
      </c>
      <c r="D21" s="54">
        <v>39386</v>
      </c>
      <c r="E21" s="55">
        <v>8</v>
      </c>
      <c r="F21" s="55">
        <v>2</v>
      </c>
      <c r="G21" s="55">
        <v>877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1887</v>
      </c>
      <c r="D22" s="54">
        <v>56514</v>
      </c>
      <c r="E22" s="55">
        <v>17</v>
      </c>
      <c r="F22" s="55">
        <v>2</v>
      </c>
      <c r="G22" s="54">
        <v>1805</v>
      </c>
      <c r="H22" s="55">
        <v>63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549</v>
      </c>
      <c r="D23" s="54">
        <v>33779</v>
      </c>
      <c r="E23" s="55">
        <v>3</v>
      </c>
      <c r="F23" s="55">
        <v>0</v>
      </c>
      <c r="G23" s="55">
        <v>521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954</v>
      </c>
      <c r="D24" s="54">
        <v>28326</v>
      </c>
      <c r="E24" s="55">
        <v>12</v>
      </c>
      <c r="F24" s="55">
        <v>0</v>
      </c>
      <c r="G24" s="55">
        <v>924</v>
      </c>
      <c r="H24" s="55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2464</v>
      </c>
      <c r="D25" s="54">
        <v>107089</v>
      </c>
      <c r="E25" s="55">
        <v>78</v>
      </c>
      <c r="F25" s="55">
        <v>0</v>
      </c>
      <c r="G25" s="54">
        <v>2372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4809</v>
      </c>
      <c r="D26" s="54">
        <v>148880</v>
      </c>
      <c r="E26" s="55">
        <v>62</v>
      </c>
      <c r="F26" s="55">
        <v>7</v>
      </c>
      <c r="G26" s="54">
        <v>4628</v>
      </c>
      <c r="H26" s="55">
        <v>119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5438</v>
      </c>
      <c r="D27" s="54">
        <v>225502</v>
      </c>
      <c r="E27" s="55">
        <v>181</v>
      </c>
      <c r="F27" s="55">
        <v>0</v>
      </c>
      <c r="G27" s="54">
        <v>5150</v>
      </c>
      <c r="H27" s="55">
        <v>107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26493</v>
      </c>
      <c r="D28" s="54">
        <v>430495</v>
      </c>
      <c r="E28" s="55">
        <v>490</v>
      </c>
      <c r="F28" s="55">
        <v>16</v>
      </c>
      <c r="G28" s="54">
        <v>25441</v>
      </c>
      <c r="H28" s="55">
        <v>562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2618</v>
      </c>
      <c r="D29" s="54">
        <v>70180</v>
      </c>
      <c r="E29" s="55">
        <v>80</v>
      </c>
      <c r="F29" s="55">
        <v>3</v>
      </c>
      <c r="G29" s="54">
        <v>2552</v>
      </c>
      <c r="H29" s="55">
        <v>65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2663</v>
      </c>
      <c r="D30" s="54">
        <v>80644</v>
      </c>
      <c r="E30" s="55">
        <v>146</v>
      </c>
      <c r="F30" s="55">
        <v>6</v>
      </c>
      <c r="G30" s="54">
        <v>2466</v>
      </c>
      <c r="H30" s="55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9211</v>
      </c>
      <c r="D31" s="54">
        <v>166249</v>
      </c>
      <c r="E31" s="55">
        <v>103</v>
      </c>
      <c r="F31" s="55">
        <v>3</v>
      </c>
      <c r="G31" s="54">
        <v>8947</v>
      </c>
      <c r="H31" s="55">
        <v>164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48606</v>
      </c>
      <c r="D32" s="54">
        <v>908557</v>
      </c>
      <c r="E32" s="54">
        <v>1073</v>
      </c>
      <c r="F32" s="55">
        <v>54</v>
      </c>
      <c r="G32" s="54">
        <v>45982</v>
      </c>
      <c r="H32" s="54">
        <v>1160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18585</v>
      </c>
      <c r="D33" s="54">
        <v>272873</v>
      </c>
      <c r="E33" s="55">
        <v>504</v>
      </c>
      <c r="F33" s="55">
        <v>43</v>
      </c>
      <c r="G33" s="54">
        <v>17515</v>
      </c>
      <c r="H33" s="55">
        <v>566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3482</v>
      </c>
      <c r="D34" s="54">
        <v>89328</v>
      </c>
      <c r="E34" s="55">
        <v>82</v>
      </c>
      <c r="F34" s="55">
        <v>5</v>
      </c>
      <c r="G34" s="54">
        <v>3351</v>
      </c>
      <c r="H34" s="55">
        <v>49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1187</v>
      </c>
      <c r="D35" s="54">
        <v>25216</v>
      </c>
      <c r="E35" s="55">
        <v>19</v>
      </c>
      <c r="F35" s="55">
        <v>2</v>
      </c>
      <c r="G35" s="54">
        <v>1125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210</v>
      </c>
      <c r="D36" s="54">
        <v>44430</v>
      </c>
      <c r="E36" s="55">
        <v>1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285</v>
      </c>
      <c r="D37" s="54">
        <v>16686</v>
      </c>
      <c r="E37" s="55">
        <v>1</v>
      </c>
      <c r="F37" s="55">
        <v>0</v>
      </c>
      <c r="G37" s="55">
        <v>284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2590</v>
      </c>
      <c r="D38" s="54">
        <v>72624</v>
      </c>
      <c r="E38" s="55">
        <v>77</v>
      </c>
      <c r="F38" s="55">
        <v>1</v>
      </c>
      <c r="G38" s="54">
        <v>2441</v>
      </c>
      <c r="H38" s="55">
        <v>34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5067</v>
      </c>
      <c r="D39" s="54">
        <v>172116</v>
      </c>
      <c r="E39" s="55">
        <v>36</v>
      </c>
      <c r="F39" s="55">
        <v>4</v>
      </c>
      <c r="G39" s="54">
        <v>4928</v>
      </c>
      <c r="H39" s="55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1395</v>
      </c>
      <c r="D40" s="54">
        <v>64978</v>
      </c>
      <c r="E40" s="55">
        <v>17</v>
      </c>
      <c r="F40" s="55">
        <v>0</v>
      </c>
      <c r="G40" s="54">
        <v>1335</v>
      </c>
      <c r="H40" s="55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464</v>
      </c>
      <c r="D41" s="54">
        <v>28768</v>
      </c>
      <c r="E41" s="55">
        <v>15</v>
      </c>
      <c r="F41" s="55">
        <v>1</v>
      </c>
      <c r="G41" s="55">
        <v>431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772</v>
      </c>
      <c r="D42" s="54">
        <v>47814</v>
      </c>
      <c r="E42" s="55">
        <v>14</v>
      </c>
      <c r="F42" s="55">
        <v>0</v>
      </c>
      <c r="G42" s="55">
        <v>740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1076</v>
      </c>
      <c r="D43" s="54">
        <v>35173</v>
      </c>
      <c r="E43" s="55">
        <v>17</v>
      </c>
      <c r="F43" s="55">
        <v>1</v>
      </c>
      <c r="G43" s="54">
        <v>1035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910</v>
      </c>
      <c r="D44" s="54">
        <v>7266</v>
      </c>
      <c r="E44" s="55">
        <v>9</v>
      </c>
      <c r="F44" s="55">
        <v>3</v>
      </c>
      <c r="G44" s="55">
        <v>882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18551</v>
      </c>
      <c r="D45" s="54">
        <v>479225</v>
      </c>
      <c r="E45" s="55">
        <v>391</v>
      </c>
      <c r="F45" s="55">
        <v>12</v>
      </c>
      <c r="G45" s="54">
        <v>17841</v>
      </c>
      <c r="H45" s="55">
        <v>319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1148</v>
      </c>
      <c r="D46" s="54">
        <v>30370</v>
      </c>
      <c r="E46" s="55">
        <v>65</v>
      </c>
      <c r="F46" s="55">
        <v>2</v>
      </c>
      <c r="G46" s="54">
        <v>1094</v>
      </c>
      <c r="H46" s="55">
        <v>10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1614</v>
      </c>
      <c r="D47" s="54">
        <v>72492</v>
      </c>
      <c r="E47" s="55">
        <v>1</v>
      </c>
      <c r="F47" s="55">
        <v>0</v>
      </c>
      <c r="G47" s="54">
        <v>1575</v>
      </c>
      <c r="H47" s="55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3481</v>
      </c>
      <c r="D48" s="54">
        <v>57468</v>
      </c>
      <c r="E48" s="55">
        <v>27</v>
      </c>
      <c r="F48" s="55">
        <v>0</v>
      </c>
      <c r="G48" s="54">
        <v>3382</v>
      </c>
      <c r="H48" s="55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1299</v>
      </c>
      <c r="D49" s="54">
        <v>86899</v>
      </c>
      <c r="E49" s="55">
        <v>9</v>
      </c>
      <c r="F49" s="55">
        <v>0</v>
      </c>
      <c r="G49" s="54">
        <v>1268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1953</v>
      </c>
      <c r="D50" s="54">
        <v>24805</v>
      </c>
      <c r="E50" s="55">
        <v>0</v>
      </c>
      <c r="F50" s="55">
        <v>0</v>
      </c>
      <c r="G50" s="54">
        <v>1924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1765</v>
      </c>
      <c r="D51" s="54">
        <v>70174</v>
      </c>
      <c r="E51" s="55">
        <v>7</v>
      </c>
      <c r="F51" s="55">
        <v>1</v>
      </c>
      <c r="G51" s="54">
        <v>1757</v>
      </c>
      <c r="H51" s="55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8575</v>
      </c>
      <c r="D52" s="54">
        <v>155617</v>
      </c>
      <c r="E52" s="55">
        <v>317</v>
      </c>
      <c r="F52" s="55">
        <v>2</v>
      </c>
      <c r="G52" s="54">
        <v>8141</v>
      </c>
      <c r="H52" s="55">
        <v>123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448868</v>
      </c>
      <c r="D54" s="54">
        <v>8578528</v>
      </c>
      <c r="E54" s="54">
        <v>12217</v>
      </c>
      <c r="F54" s="55">
        <v>325</v>
      </c>
      <c r="G54" s="54">
        <v>427650</v>
      </c>
      <c r="H54" s="54">
        <v>8715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2021-03-18T15:08:34Z</dcterms:modified>
</cp:coreProperties>
</file>