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2058DCFF-64B8-4BF5-A64B-86F406CF56B8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<sst xmlns="http://schemas.openxmlformats.org/spreadsheetml/2006/main" count="24244" uniqueCount="299">
  <si>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</si>
  <si>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</si>
  <si>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</si>
  <si>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</si>
  <si>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</si>
  <si>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</si>
  <si>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</si>
  <si>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</si>
  <si>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</si>
  <si>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</si>
  <si>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</si>
  <si>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</si>
  <si>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</si>
  <si>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</si>
  <si>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</si>
  <si>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</si>
  <si>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</si>
  <si>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</si>
  <si>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</si>
  <si>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</si>
  <si>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</si>
  <si>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</si>
  <si>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</si>
  <si>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</si>
  <si>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</si>
  <si>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</si>
  <si>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</si>
  <si>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</si>
  <si>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</si>
  <si>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</si>
  <si>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</si>
  <si>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</si>
  <si>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</si>
  <si>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</si>
  <si>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</si>
  <si>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</si>
  <si>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</si>
  <si>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</si>
  <si>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</si>
  <si>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</si>
  <si>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</si>
  <si>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</si>
  <si>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</si>
  <si>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</si>
  <si>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</si>
  <si>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</si>
  <si>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</si>
  <si>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</si>
  <si>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</si>
  <si>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</si>
  <si>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</si>
  <si>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</si>
  <si>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</si>
  <si>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</si>
  <si>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</si>
  <si>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</si>
  <si>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</si>
  <si>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</si>
  <si>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</si>
  <si>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</si>
  <si>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</si>
  <si>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</si>
  <si>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</si>
  <si>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</si>
  <si>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</si>
  <si>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</si>
  <si>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</si>
  <si>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</si>
  <si>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</si>
  <si>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</si>
  <si>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</si>
  <si>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</si>
  <si>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</si>
  <si>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</si>
  <si>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</si>
  <si>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</si>
  <si>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</si>
  <si>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</si>
  <si>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</si>
  <si>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</si>
  <si>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</si>
  <si>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</si>
  <si>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</si>
  <si>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</si>
  <si>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</si>
  <si>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</si>
  <si>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</si>
  <si>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</si>
  <si>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</si>
  <si>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</si>
  <si>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</si>
  <si>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</si>
  <si>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</si>
  <si>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</si>
  <si>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</si>
  <si>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</si>
  <si>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</si>
  <si>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</si>
  <si>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</si>
  <si>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</si>
  <si>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</si>
  <si>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</si>
  <si>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</si>
  <si>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</si>
  <si>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</si>
  <si>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</si>
  <si>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</si>
  <si>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</si>
  <si>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</si>
  <si>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</si>
  <si>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</si>
  <si>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</si>
  <si>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</si>
  <si>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</si>
  <si>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</si>
  <si>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</si>
  <si>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</si>
  <si>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</si>
  <si>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</si>
  <si>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</si>
  <si>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</si>
  <si>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</si>
  <si>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</si>
  <si>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</si>
  <si>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</si>
  <si>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</si>
  <si>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</si>
  <si>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</si>
  <si>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</si>
  <si>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</si>
  <si>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</si>
  <si>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</si>
  <si>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</si>
  <si>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</si>
  <si>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</si>
  <si>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</si>
  <si>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</si>
  <si>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</si>
  <si>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</si>
  <si>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</si>
  <si>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</si>
  <si>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</si>
  <si>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</si>
  <si>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</si>
  <si>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</si>
  <si>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</si>
  <si>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</si>
  <si>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</si>
  <si>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</si>
  <si>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</si>
  <si>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</si>
  <si>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</si>
  <si>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</si>
  <si>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</si>
  <si>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</si>
  <si>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</si>
  <si>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</si>
  <si>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</si>
  <si>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</si>
  <si>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</si>
  <si>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</si>
  <si>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</si>
  <si>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</si>
  <si>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</si>
  <si>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</si>
  <si>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</si>
  <si>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</si>
  <si>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</si>
  <si>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</si>
  <si>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</si>
  <si>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</si>
  <si>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</si>
  <si>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</si>
  <si>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</si>
  <si>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</si>
  <si>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</si>
  <si>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</si>
  <si>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</si>
  <si>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</si>
  <si>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</si>
  <si>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</si>
  <si>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</si>
  <si>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</si>
  <si>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</si>
  <si>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</si>
  <si>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</si>
  <si>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</si>
  <si>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</si>
  <si>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</si>
  <si>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</si>
  <si>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</si>
  <si>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</si>
  <si>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</si>
  <si>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</si>
  <si>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</si>
  <si>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</si>
  <si>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</si>
  <si>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</si>
  <si>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</si>
  <si>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</si>
  <si>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</si>
  <si>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</si>
  <si>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</si>
  <si>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</si>
  <si>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</si>
  <si>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</si>
  <si>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</si>
  <si>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</si>
  <si>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</si>
  <si>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</si>
  <si>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</si>
  <si>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</si>
  <si>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</si>
  <si>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</si>
  <si>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</si>
  <si>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</si>
  <si>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</si>
  <si>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</si>
  <si>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</si>
  <si>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</si>
  <si>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</si>
  <si>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</si>
  <si>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</si>
  <si>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</si>
  <si>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</si>
  <si>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</si>
  <si>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</si>
  <si>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</si>
  <si>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</si>
  <si>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</si>
  <si>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</si>
  <si>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</si>
  <si>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</si>
  <si>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</si>
  <si>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</si>
  <si>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</si>
  <si>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</si>
  <si>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</si>
  <si>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</si>
  <si>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</si>
  <si>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</si>
  <si>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</si>
  <si>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</si>
  <si>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</si>
  <si>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</si>
  <si>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</si>
  <si>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</si>
  <si>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</si>
  <si>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</si>
  <si>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</si>
  <si>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</si>
  <si>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</si>
  <si>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</si>
  <si>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</si>
  <si>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</si>
  <si>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</si>
  <si>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</si>
  <si>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</si>
  <si>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</si>
  <si>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</si>
  <si>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</si>
  <si>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</si>
  <si>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</si>
  <si>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</si>
  <si>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</si>
  <si>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</si>
  <si>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</si>
  <si>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</si>
  <si>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</si>
  <si>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</si>
  <si>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</si>
  <si>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</si>
  <si>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</si>
  <si>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</si>
  <si>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</si>
  <si>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</si>
  <si>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</si>
  <si>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</si>
  <si>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</si>
  <si>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</si>
  <si>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</si>
  <si>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</si>
  <si>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</si>
  <si>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</si>
  <si>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</si>
  <si>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</si>
  <si>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</si>
  <si>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</si>
  <si>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</si>
  <si>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</si>
  <si>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</si>
  <si>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</si>
  <si>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</si>
  <si>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</si>
  <si>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</si>
  <si>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</si>
  <si>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</si>
  <si>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</si>
  <si>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r>
      <rPr>
        <b/>
        <sz val="11"/>
        <rFont val="Meiryo UI"/>
        <family val="3"/>
      </rPr>
      <t>（人）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</si>
</sst>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 indent="3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08"/>
  <sheetViews>
    <sheetView workbookViewId="0">
      <pane ySplit="1" topLeftCell="A1201" activePane="bottomLeft" state="frozen"/>
      <selection activeCell="A17533" sqref="A17533"/>
      <selection pane="bottomLeft" activeCell="A17533" sqref="A17533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5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5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5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32"/>
  <sheetViews>
    <sheetView workbookViewId="0">
      <pane xSplit="1" ySplit="1" topLeftCell="B17525" activePane="bottomRight" state="frozen"/>
      <selection activeCell="C4" sqref="C4:H54"/>
      <selection pane="topRight" activeCell="C4" sqref="C4:H54"/>
      <selection pane="bottomLeft" activeCell="C4" sqref="C4:H54"/>
      <selection pane="bottomRight" activeCell="A17533" sqref="A17533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  <row r="17486" spans="1:8" x14ac:dyDescent="0.55000000000000004">
      <c r="A17486" s="34">
        <v>44280</v>
      </c>
      <c r="B17486" s="1" t="s">
        <v>7</v>
      </c>
      <c r="C17486">
        <v>20611</v>
      </c>
      <c r="D17486">
        <v>434522</v>
      </c>
      <c r="E17486" s="33">
        <v>19171</v>
      </c>
      <c r="F17486">
        <v>740</v>
      </c>
      <c r="G17486" s="33">
        <v>692</v>
      </c>
      <c r="H17486" s="33">
        <v>9</v>
      </c>
    </row>
    <row r="17487" spans="1:8" x14ac:dyDescent="0.55000000000000004">
      <c r="A17487" s="34">
        <v>44280</v>
      </c>
      <c r="B17487" s="1" t="s">
        <v>11</v>
      </c>
      <c r="C17487">
        <v>921</v>
      </c>
      <c r="D17487">
        <v>23933</v>
      </c>
      <c r="E17487" s="33">
        <v>845</v>
      </c>
      <c r="F17487">
        <v>20</v>
      </c>
      <c r="G17487" s="33">
        <v>56</v>
      </c>
      <c r="H17487" s="33">
        <v>1</v>
      </c>
    </row>
    <row r="17488" spans="1:8" x14ac:dyDescent="0.55000000000000004">
      <c r="A17488" s="34">
        <v>44280</v>
      </c>
      <c r="B17488" s="1" t="s">
        <v>12</v>
      </c>
      <c r="C17488">
        <v>596</v>
      </c>
      <c r="D17488">
        <v>42164</v>
      </c>
      <c r="E17488" s="33">
        <v>533</v>
      </c>
      <c r="F17488">
        <v>30</v>
      </c>
      <c r="G17488" s="33">
        <v>33</v>
      </c>
      <c r="H17488" s="33">
        <v>0</v>
      </c>
    </row>
    <row r="17489" spans="1:8" x14ac:dyDescent="0.55000000000000004">
      <c r="A17489" s="34">
        <v>44280</v>
      </c>
      <c r="B17489" s="1" t="s">
        <v>13</v>
      </c>
      <c r="C17489">
        <v>5120</v>
      </c>
      <c r="D17489">
        <v>83765</v>
      </c>
      <c r="E17489" s="33">
        <v>4052</v>
      </c>
      <c r="F17489">
        <v>27</v>
      </c>
      <c r="G17489" s="33">
        <v>1041</v>
      </c>
      <c r="H17489" s="33">
        <v>3</v>
      </c>
    </row>
    <row r="17490" spans="1:8" x14ac:dyDescent="0.55000000000000004">
      <c r="A17490" s="34">
        <v>44280</v>
      </c>
      <c r="B17490" s="1" t="s">
        <v>14</v>
      </c>
      <c r="C17490">
        <v>279</v>
      </c>
      <c r="D17490">
        <v>7416</v>
      </c>
      <c r="E17490" s="33">
        <v>263</v>
      </c>
      <c r="F17490">
        <v>6</v>
      </c>
      <c r="G17490" s="33">
        <v>10</v>
      </c>
      <c r="H17490" s="33">
        <v>0</v>
      </c>
    </row>
    <row r="17491" spans="1:8" x14ac:dyDescent="0.55000000000000004">
      <c r="A17491" s="34">
        <v>44280</v>
      </c>
      <c r="B17491" s="1" t="s">
        <v>15</v>
      </c>
      <c r="C17491">
        <v>752</v>
      </c>
      <c r="D17491">
        <v>32410</v>
      </c>
      <c r="E17491" s="33">
        <v>549</v>
      </c>
      <c r="F17491">
        <v>16</v>
      </c>
      <c r="G17491" s="33">
        <v>187</v>
      </c>
      <c r="H17491" s="33">
        <v>0</v>
      </c>
    </row>
    <row r="17492" spans="1:8" x14ac:dyDescent="0.55000000000000004">
      <c r="A17492" s="34">
        <v>44280</v>
      </c>
      <c r="B17492" s="1" t="s">
        <v>16</v>
      </c>
      <c r="C17492">
        <v>2387</v>
      </c>
      <c r="D17492">
        <v>139730</v>
      </c>
      <c r="E17492" s="33">
        <v>2010</v>
      </c>
      <c r="F17492">
        <v>108</v>
      </c>
      <c r="G17492" s="33">
        <v>269</v>
      </c>
      <c r="H17492" s="33">
        <v>11</v>
      </c>
    </row>
    <row r="17493" spans="1:8" x14ac:dyDescent="0.55000000000000004">
      <c r="A17493" s="34">
        <v>44280</v>
      </c>
      <c r="B17493" s="1" t="s">
        <v>17</v>
      </c>
      <c r="C17493">
        <v>6533</v>
      </c>
      <c r="D17493">
        <v>25917</v>
      </c>
      <c r="E17493" s="33">
        <v>6079</v>
      </c>
      <c r="F17493">
        <v>125</v>
      </c>
      <c r="G17493" s="33">
        <v>329</v>
      </c>
      <c r="H17493" s="33">
        <v>1</v>
      </c>
    </row>
    <row r="17494" spans="1:8" x14ac:dyDescent="0.55000000000000004">
      <c r="A17494" s="34">
        <v>44280</v>
      </c>
      <c r="B17494" s="1" t="s">
        <v>18</v>
      </c>
      <c r="C17494">
        <v>4474</v>
      </c>
      <c r="D17494">
        <v>168378</v>
      </c>
      <c r="E17494" s="33">
        <v>4271</v>
      </c>
      <c r="F17494">
        <v>70</v>
      </c>
      <c r="G17494" s="33">
        <v>133</v>
      </c>
      <c r="H17494" s="33">
        <v>0</v>
      </c>
    </row>
    <row r="17495" spans="1:8" x14ac:dyDescent="0.55000000000000004">
      <c r="A17495" s="34">
        <v>44280</v>
      </c>
      <c r="B17495" s="1" t="s">
        <v>19</v>
      </c>
      <c r="C17495">
        <v>4890</v>
      </c>
      <c r="D17495">
        <v>109704</v>
      </c>
      <c r="E17495" s="33">
        <v>4616</v>
      </c>
      <c r="F17495">
        <v>99</v>
      </c>
      <c r="G17495" s="33">
        <v>175</v>
      </c>
      <c r="H17495" s="33">
        <v>2</v>
      </c>
    </row>
    <row r="17496" spans="1:8" x14ac:dyDescent="0.55000000000000004">
      <c r="A17496" s="34">
        <v>44280</v>
      </c>
      <c r="B17496" s="1" t="s">
        <v>20</v>
      </c>
      <c r="C17496">
        <v>32094</v>
      </c>
      <c r="D17496">
        <v>627011</v>
      </c>
      <c r="E17496" s="33">
        <v>30074</v>
      </c>
      <c r="F17496">
        <v>691</v>
      </c>
      <c r="G17496" s="33">
        <v>1329</v>
      </c>
      <c r="H17496" s="33">
        <v>43</v>
      </c>
    </row>
    <row r="17497" spans="1:8" x14ac:dyDescent="0.55000000000000004">
      <c r="A17497" s="34">
        <v>44280</v>
      </c>
      <c r="B17497" s="1" t="s">
        <v>21</v>
      </c>
      <c r="C17497">
        <v>29014</v>
      </c>
      <c r="D17497">
        <v>467237</v>
      </c>
      <c r="E17497" s="33">
        <v>27449</v>
      </c>
      <c r="F17497">
        <v>554</v>
      </c>
      <c r="G17497" s="33">
        <v>1011</v>
      </c>
      <c r="H17497" s="33">
        <v>21</v>
      </c>
    </row>
    <row r="17498" spans="1:8" x14ac:dyDescent="0.55000000000000004">
      <c r="A17498" s="34">
        <v>44280</v>
      </c>
      <c r="B17498" s="1" t="s">
        <v>22</v>
      </c>
      <c r="C17498">
        <v>118855</v>
      </c>
      <c r="D17498">
        <v>1718024</v>
      </c>
      <c r="E17498" s="33">
        <v>114122</v>
      </c>
      <c r="F17498">
        <v>1674</v>
      </c>
      <c r="G17498" s="33">
        <v>3059</v>
      </c>
      <c r="H17498" s="33">
        <v>41</v>
      </c>
    </row>
    <row r="17499" spans="1:8" x14ac:dyDescent="0.55000000000000004">
      <c r="A17499" s="34">
        <v>44280</v>
      </c>
      <c r="B17499" s="1" t="s">
        <v>23</v>
      </c>
      <c r="C17499">
        <v>47462</v>
      </c>
      <c r="D17499">
        <v>674342</v>
      </c>
      <c r="E17499" s="33">
        <v>45727</v>
      </c>
      <c r="F17499">
        <v>775</v>
      </c>
      <c r="G17499" s="33">
        <v>960</v>
      </c>
      <c r="H17499" s="33">
        <v>20</v>
      </c>
    </row>
    <row r="17500" spans="1:8" x14ac:dyDescent="0.55000000000000004">
      <c r="A17500" s="34">
        <v>44280</v>
      </c>
      <c r="B17500" s="1" t="s">
        <v>24</v>
      </c>
      <c r="C17500">
        <v>1347</v>
      </c>
      <c r="D17500">
        <v>78441</v>
      </c>
      <c r="E17500" s="33">
        <v>1169</v>
      </c>
      <c r="F17500">
        <v>17</v>
      </c>
      <c r="G17500" s="33">
        <v>161</v>
      </c>
      <c r="H17500" s="33">
        <v>1</v>
      </c>
    </row>
    <row r="17501" spans="1:8" x14ac:dyDescent="0.55000000000000004">
      <c r="A17501" s="34">
        <v>44280</v>
      </c>
      <c r="B17501" s="1" t="s">
        <v>25</v>
      </c>
      <c r="C17501">
        <v>930</v>
      </c>
      <c r="D17501">
        <v>40768</v>
      </c>
      <c r="E17501" s="33">
        <v>883</v>
      </c>
      <c r="F17501">
        <v>28</v>
      </c>
      <c r="G17501" s="33">
        <v>19</v>
      </c>
      <c r="H17501" s="33">
        <v>1</v>
      </c>
    </row>
    <row r="17502" spans="1:8" x14ac:dyDescent="0.55000000000000004">
      <c r="A17502" s="34">
        <v>44280</v>
      </c>
      <c r="B17502" s="1" t="s">
        <v>26</v>
      </c>
      <c r="C17502">
        <v>1899</v>
      </c>
      <c r="D17502">
        <v>58826</v>
      </c>
      <c r="E17502" s="33">
        <v>1816</v>
      </c>
      <c r="F17502">
        <v>64</v>
      </c>
      <c r="G17502" s="33">
        <v>17</v>
      </c>
      <c r="H17502" s="33">
        <v>0</v>
      </c>
    </row>
    <row r="17503" spans="1:8" x14ac:dyDescent="0.55000000000000004">
      <c r="A17503" s="34">
        <v>44280</v>
      </c>
      <c r="B17503" s="1" t="s">
        <v>27</v>
      </c>
      <c r="C17503">
        <v>553</v>
      </c>
      <c r="D17503">
        <v>34673</v>
      </c>
      <c r="E17503" s="33">
        <v>521</v>
      </c>
      <c r="F17503">
        <v>25</v>
      </c>
      <c r="G17503" s="33">
        <v>7</v>
      </c>
      <c r="H17503" s="33">
        <v>0</v>
      </c>
    </row>
    <row r="17504" spans="1:8" x14ac:dyDescent="0.55000000000000004">
      <c r="A17504" s="34">
        <v>44280</v>
      </c>
      <c r="B17504" s="1" t="s">
        <v>28</v>
      </c>
      <c r="C17504">
        <v>956</v>
      </c>
      <c r="D17504">
        <v>29599</v>
      </c>
      <c r="E17504" s="33">
        <v>936</v>
      </c>
      <c r="F17504">
        <v>18</v>
      </c>
      <c r="G17504" s="33">
        <v>2</v>
      </c>
      <c r="H17504" s="33">
        <v>0</v>
      </c>
    </row>
    <row r="17505" spans="1:8" x14ac:dyDescent="0.55000000000000004">
      <c r="A17505" s="34">
        <v>44280</v>
      </c>
      <c r="B17505" s="1" t="s">
        <v>29</v>
      </c>
      <c r="C17505">
        <v>2614</v>
      </c>
      <c r="D17505">
        <v>111781</v>
      </c>
      <c r="E17505" s="33">
        <v>2452</v>
      </c>
      <c r="F17505">
        <v>41</v>
      </c>
      <c r="G17505" s="33">
        <v>139</v>
      </c>
      <c r="H17505" s="33">
        <v>0</v>
      </c>
    </row>
    <row r="17506" spans="1:8" x14ac:dyDescent="0.55000000000000004">
      <c r="A17506" s="34">
        <v>44280</v>
      </c>
      <c r="B17506" s="1" t="s">
        <v>30</v>
      </c>
      <c r="C17506">
        <v>4875</v>
      </c>
      <c r="D17506">
        <v>154175</v>
      </c>
      <c r="E17506" s="33">
        <v>4661</v>
      </c>
      <c r="F17506">
        <v>123</v>
      </c>
      <c r="G17506" s="33">
        <v>91</v>
      </c>
      <c r="H17506" s="33">
        <v>2</v>
      </c>
    </row>
    <row r="17507" spans="1:8" x14ac:dyDescent="0.55000000000000004">
      <c r="A17507" s="34">
        <v>44280</v>
      </c>
      <c r="B17507" s="1" t="s">
        <v>31</v>
      </c>
      <c r="C17507">
        <v>5558</v>
      </c>
      <c r="D17507">
        <v>237667</v>
      </c>
      <c r="E17507" s="33">
        <v>5244</v>
      </c>
      <c r="F17507">
        <v>115</v>
      </c>
      <c r="G17507" s="33">
        <v>199</v>
      </c>
      <c r="H17507" s="33">
        <v>1</v>
      </c>
    </row>
    <row r="17508" spans="1:8" x14ac:dyDescent="0.55000000000000004">
      <c r="A17508" s="34">
        <v>44280</v>
      </c>
      <c r="B17508" s="1" t="s">
        <v>32</v>
      </c>
      <c r="C17508">
        <v>26883</v>
      </c>
      <c r="D17508">
        <v>449089</v>
      </c>
      <c r="E17508" s="33">
        <v>25812</v>
      </c>
      <c r="F17508">
        <v>572</v>
      </c>
      <c r="G17508" s="33">
        <v>499</v>
      </c>
      <c r="H17508" s="33">
        <v>11</v>
      </c>
    </row>
    <row r="17509" spans="1:8" x14ac:dyDescent="0.55000000000000004">
      <c r="A17509" s="34">
        <v>44280</v>
      </c>
      <c r="B17509" s="1" t="s">
        <v>33</v>
      </c>
      <c r="C17509">
        <v>2669</v>
      </c>
      <c r="D17509">
        <v>73145</v>
      </c>
      <c r="E17509" s="33">
        <v>2600</v>
      </c>
      <c r="F17509">
        <v>68</v>
      </c>
      <c r="G17509" s="33">
        <v>81</v>
      </c>
      <c r="H17509" s="33">
        <v>4</v>
      </c>
    </row>
    <row r="17510" spans="1:8" x14ac:dyDescent="0.55000000000000004">
      <c r="A17510" s="34">
        <v>44280</v>
      </c>
      <c r="B17510" s="1" t="s">
        <v>34</v>
      </c>
      <c r="C17510">
        <v>2720</v>
      </c>
      <c r="D17510">
        <v>84114</v>
      </c>
      <c r="E17510" s="33">
        <v>2581</v>
      </c>
      <c r="F17510">
        <v>54</v>
      </c>
      <c r="G17510" s="33">
        <v>85</v>
      </c>
      <c r="H17510" s="33">
        <v>3</v>
      </c>
    </row>
    <row r="17511" spans="1:8" x14ac:dyDescent="0.55000000000000004">
      <c r="A17511" s="34">
        <v>44280</v>
      </c>
      <c r="B17511" s="1" t="s">
        <v>35</v>
      </c>
      <c r="C17511">
        <v>9313</v>
      </c>
      <c r="D17511">
        <v>172097</v>
      </c>
      <c r="E17511" s="33">
        <v>9022</v>
      </c>
      <c r="F17511">
        <v>167</v>
      </c>
      <c r="G17511" s="33">
        <v>129</v>
      </c>
      <c r="H17511" s="33">
        <v>2</v>
      </c>
    </row>
    <row r="17512" spans="1:8" x14ac:dyDescent="0.55000000000000004">
      <c r="A17512" s="34">
        <v>44280</v>
      </c>
      <c r="B17512" s="1" t="s">
        <v>36</v>
      </c>
      <c r="C17512">
        <v>49948</v>
      </c>
      <c r="D17512">
        <v>981902</v>
      </c>
      <c r="E17512" s="33">
        <v>46751</v>
      </c>
      <c r="F17512">
        <v>1172</v>
      </c>
      <c r="G17512" s="33">
        <v>1624</v>
      </c>
      <c r="H17512" s="33">
        <v>61</v>
      </c>
    </row>
    <row r="17513" spans="1:8" x14ac:dyDescent="0.55000000000000004">
      <c r="A17513" s="34">
        <v>44280</v>
      </c>
      <c r="B17513" s="1" t="s">
        <v>37</v>
      </c>
      <c r="C17513">
        <v>19130</v>
      </c>
      <c r="D17513">
        <v>285482</v>
      </c>
      <c r="E17513" s="33">
        <v>17781</v>
      </c>
      <c r="F17513">
        <v>583</v>
      </c>
      <c r="G17513" s="33">
        <v>766</v>
      </c>
      <c r="H17513" s="33">
        <v>53</v>
      </c>
    </row>
    <row r="17514" spans="1:8" x14ac:dyDescent="0.55000000000000004">
      <c r="A17514" s="34">
        <v>44280</v>
      </c>
      <c r="B17514" s="1" t="s">
        <v>38</v>
      </c>
      <c r="C17514">
        <v>3575</v>
      </c>
      <c r="D17514">
        <v>93334</v>
      </c>
      <c r="E17514" s="33">
        <v>3396</v>
      </c>
      <c r="F17514">
        <v>51</v>
      </c>
      <c r="G17514" s="33">
        <v>128</v>
      </c>
      <c r="H17514" s="33">
        <v>5</v>
      </c>
    </row>
    <row r="17515" spans="1:8" x14ac:dyDescent="0.55000000000000004">
      <c r="A17515" s="34">
        <v>44280</v>
      </c>
      <c r="B17515" s="1" t="s">
        <v>39</v>
      </c>
      <c r="C17515">
        <v>1228</v>
      </c>
      <c r="D17515">
        <v>25895</v>
      </c>
      <c r="E17515" s="33">
        <v>1139</v>
      </c>
      <c r="F17515">
        <v>18</v>
      </c>
      <c r="G17515" s="33">
        <v>47</v>
      </c>
      <c r="H17515" s="33">
        <v>2</v>
      </c>
    </row>
    <row r="17516" spans="1:8" x14ac:dyDescent="0.55000000000000004">
      <c r="A17516" s="34">
        <v>44280</v>
      </c>
      <c r="B17516" s="1" t="s">
        <v>40</v>
      </c>
      <c r="C17516">
        <v>211</v>
      </c>
      <c r="D17516">
        <v>45990</v>
      </c>
      <c r="E17516" s="33">
        <v>205</v>
      </c>
      <c r="F17516">
        <v>2</v>
      </c>
      <c r="G17516" s="33">
        <v>1</v>
      </c>
      <c r="H17516" s="33">
        <v>0</v>
      </c>
    </row>
    <row r="17517" spans="1:8" x14ac:dyDescent="0.55000000000000004">
      <c r="A17517" s="34">
        <v>44280</v>
      </c>
      <c r="B17517" s="1" t="s">
        <v>41</v>
      </c>
      <c r="C17517">
        <v>285</v>
      </c>
      <c r="D17517">
        <v>17590</v>
      </c>
      <c r="E17517" s="33">
        <v>285</v>
      </c>
      <c r="F17517">
        <v>0</v>
      </c>
      <c r="G17517" s="33">
        <v>0</v>
      </c>
      <c r="H17517" s="33">
        <v>0</v>
      </c>
    </row>
    <row r="17518" spans="1:8" x14ac:dyDescent="0.55000000000000004">
      <c r="A17518" s="34">
        <v>44280</v>
      </c>
      <c r="B17518" s="1" t="s">
        <v>42</v>
      </c>
      <c r="C17518">
        <v>2637</v>
      </c>
      <c r="D17518">
        <v>75671</v>
      </c>
      <c r="E17518" s="33">
        <v>2479</v>
      </c>
      <c r="F17518">
        <v>35</v>
      </c>
      <c r="G17518" s="33">
        <v>76</v>
      </c>
      <c r="H17518" s="33">
        <v>6</v>
      </c>
    </row>
    <row r="17519" spans="1:8" x14ac:dyDescent="0.55000000000000004">
      <c r="A17519" s="34">
        <v>44280</v>
      </c>
      <c r="B17519" s="1" t="s">
        <v>43</v>
      </c>
      <c r="C17519">
        <v>5096</v>
      </c>
      <c r="D17519">
        <v>176621</v>
      </c>
      <c r="E17519" s="33">
        <v>4952</v>
      </c>
      <c r="F17519">
        <v>106</v>
      </c>
      <c r="G17519" s="33">
        <v>34</v>
      </c>
      <c r="H17519" s="33">
        <v>0</v>
      </c>
    </row>
    <row r="17520" spans="1:8" x14ac:dyDescent="0.55000000000000004">
      <c r="A17520" s="34">
        <v>44280</v>
      </c>
      <c r="B17520" s="1" t="s">
        <v>44</v>
      </c>
      <c r="C17520">
        <v>1403</v>
      </c>
      <c r="D17520">
        <v>66920</v>
      </c>
      <c r="E17520" s="33">
        <v>1345</v>
      </c>
      <c r="F17520">
        <v>43</v>
      </c>
      <c r="G17520" s="33">
        <v>15</v>
      </c>
      <c r="H17520" s="33">
        <v>0</v>
      </c>
    </row>
    <row r="17521" spans="1:8" x14ac:dyDescent="0.55000000000000004">
      <c r="A17521" s="34">
        <v>44280</v>
      </c>
      <c r="B17521" s="1" t="s">
        <v>45</v>
      </c>
      <c r="C17521">
        <v>498</v>
      </c>
      <c r="D17521">
        <v>30114</v>
      </c>
      <c r="E17521" s="33">
        <v>440</v>
      </c>
      <c r="F17521">
        <v>18</v>
      </c>
      <c r="G17521" s="33">
        <v>40</v>
      </c>
      <c r="H17521" s="33">
        <v>1</v>
      </c>
    </row>
    <row r="17522" spans="1:8" x14ac:dyDescent="0.55000000000000004">
      <c r="A17522" s="34">
        <v>44280</v>
      </c>
      <c r="B17522" s="1" t="s">
        <v>46</v>
      </c>
      <c r="C17522">
        <v>780</v>
      </c>
      <c r="D17522">
        <v>49506</v>
      </c>
      <c r="E17522" s="33">
        <v>746</v>
      </c>
      <c r="F17522">
        <v>18</v>
      </c>
      <c r="G17522" s="33">
        <v>16</v>
      </c>
      <c r="H17522" s="33">
        <v>1</v>
      </c>
    </row>
    <row r="17523" spans="1:8" x14ac:dyDescent="0.55000000000000004">
      <c r="A17523" s="34">
        <v>44280</v>
      </c>
      <c r="B17523" s="1" t="s">
        <v>47</v>
      </c>
      <c r="C17523">
        <v>1193</v>
      </c>
      <c r="D17523">
        <v>36665</v>
      </c>
      <c r="E17523" s="33">
        <v>1046</v>
      </c>
      <c r="F17523">
        <v>24</v>
      </c>
      <c r="G17523" s="33">
        <v>123</v>
      </c>
      <c r="H17523" s="33">
        <v>0</v>
      </c>
    </row>
    <row r="17524" spans="1:8" x14ac:dyDescent="0.55000000000000004">
      <c r="A17524" s="34">
        <v>44280</v>
      </c>
      <c r="B17524" s="1" t="s">
        <v>48</v>
      </c>
      <c r="C17524">
        <v>914</v>
      </c>
      <c r="D17524">
        <v>7424</v>
      </c>
      <c r="E17524" s="33">
        <v>884</v>
      </c>
      <c r="F17524">
        <v>19</v>
      </c>
      <c r="G17524" s="33">
        <v>11</v>
      </c>
      <c r="H17524" s="33">
        <v>3</v>
      </c>
    </row>
    <row r="17525" spans="1:8" x14ac:dyDescent="0.55000000000000004">
      <c r="A17525" s="34">
        <v>44280</v>
      </c>
      <c r="B17525" s="1" t="s">
        <v>49</v>
      </c>
      <c r="C17525">
        <v>18825</v>
      </c>
      <c r="D17525">
        <v>496109</v>
      </c>
      <c r="E17525" s="33">
        <v>18105</v>
      </c>
      <c r="F17525">
        <v>328</v>
      </c>
      <c r="G17525" s="33">
        <v>392</v>
      </c>
      <c r="H17525" s="33">
        <v>8</v>
      </c>
    </row>
    <row r="17526" spans="1:8" x14ac:dyDescent="0.55000000000000004">
      <c r="A17526" s="34">
        <v>44280</v>
      </c>
      <c r="B17526" s="1" t="s">
        <v>50</v>
      </c>
      <c r="C17526">
        <v>1164</v>
      </c>
      <c r="D17526">
        <v>31372</v>
      </c>
      <c r="E17526" s="33">
        <v>1140</v>
      </c>
      <c r="F17526">
        <v>11</v>
      </c>
      <c r="G17526" s="33">
        <v>34</v>
      </c>
      <c r="H17526" s="33">
        <v>2</v>
      </c>
    </row>
    <row r="17527" spans="1:8" x14ac:dyDescent="0.55000000000000004">
      <c r="A17527" s="34">
        <v>44280</v>
      </c>
      <c r="B17527" s="1" t="s">
        <v>51</v>
      </c>
      <c r="C17527">
        <v>1622</v>
      </c>
      <c r="D17527">
        <v>74887</v>
      </c>
      <c r="E17527" s="33">
        <v>1576</v>
      </c>
      <c r="F17527">
        <v>38</v>
      </c>
      <c r="G17527" s="33">
        <v>10</v>
      </c>
      <c r="H17527" s="33">
        <v>0</v>
      </c>
    </row>
    <row r="17528" spans="1:8" x14ac:dyDescent="0.55000000000000004">
      <c r="A17528" s="34">
        <v>44280</v>
      </c>
      <c r="B17528" s="1" t="s">
        <v>52</v>
      </c>
      <c r="C17528">
        <v>3494</v>
      </c>
      <c r="D17528">
        <v>57733</v>
      </c>
      <c r="E17528" s="33">
        <v>3398</v>
      </c>
      <c r="F17528">
        <v>74</v>
      </c>
      <c r="G17528" s="33">
        <v>22</v>
      </c>
      <c r="H17528" s="33">
        <v>1</v>
      </c>
    </row>
    <row r="17529" spans="1:8" x14ac:dyDescent="0.55000000000000004">
      <c r="A17529" s="34">
        <v>44280</v>
      </c>
      <c r="B17529" s="1" t="s">
        <v>53</v>
      </c>
      <c r="C17529">
        <v>1302</v>
      </c>
      <c r="D17529">
        <v>90030</v>
      </c>
      <c r="E17529" s="33">
        <v>1273</v>
      </c>
      <c r="F17529">
        <v>22</v>
      </c>
      <c r="G17529" s="33">
        <v>7</v>
      </c>
      <c r="H17529" s="33">
        <v>0</v>
      </c>
    </row>
    <row r="17530" spans="1:8" x14ac:dyDescent="0.55000000000000004">
      <c r="A17530" s="34">
        <v>44280</v>
      </c>
      <c r="B17530" s="1" t="s">
        <v>54</v>
      </c>
      <c r="C17530">
        <v>1953</v>
      </c>
      <c r="D17530">
        <v>24807</v>
      </c>
      <c r="E17530" s="33">
        <v>1924</v>
      </c>
      <c r="F17530">
        <v>22</v>
      </c>
      <c r="G17530" s="33">
        <v>0</v>
      </c>
      <c r="H17530" s="33">
        <v>0</v>
      </c>
    </row>
    <row r="17531" spans="1:8" x14ac:dyDescent="0.55000000000000004">
      <c r="A17531" s="34">
        <v>44280</v>
      </c>
      <c r="B17531" s="1" t="s">
        <v>55</v>
      </c>
      <c r="C17531">
        <v>1778</v>
      </c>
      <c r="D17531">
        <v>71639</v>
      </c>
      <c r="E17531" s="33">
        <v>1760</v>
      </c>
      <c r="F17531">
        <v>28</v>
      </c>
      <c r="G17531" s="33">
        <v>16</v>
      </c>
      <c r="H17531" s="33">
        <v>0</v>
      </c>
    </row>
    <row r="17532" spans="1:8" x14ac:dyDescent="0.55000000000000004">
      <c r="A17532" s="34">
        <v>44280</v>
      </c>
      <c r="B17532" s="1" t="s">
        <v>56</v>
      </c>
      <c r="C17532">
        <v>8988</v>
      </c>
      <c r="D17532">
        <v>160567</v>
      </c>
      <c r="E17532" s="33">
        <v>8372</v>
      </c>
      <c r="F17532">
        <v>126</v>
      </c>
      <c r="G17532" s="33">
        <v>496</v>
      </c>
      <c r="H17532" s="33">
        <v>3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8" t="s">
        <v>146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44281</v>
      </c>
      <c r="B3" s="26" t="s">
        <v>153</v>
      </c>
      <c r="C3" s="26">
        <f>IF(C21="", "", C21)</f>
        <v>460478</v>
      </c>
      <c r="D3" s="26">
        <f>IF(B21="", "", B21)</f>
        <v>8979186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14571</v>
      </c>
      <c r="I3" s="26" t="str">
        <f t="shared" si="1"/>
        <v/>
      </c>
      <c r="J3" s="26">
        <f t="shared" si="1"/>
        <v>323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436604</v>
      </c>
      <c r="N3" s="26">
        <f t="shared" si="2"/>
        <v>8965</v>
      </c>
      <c r="O3" s="26">
        <f t="shared" ref="O3:P5" si="3">I12</f>
        <v>43993</v>
      </c>
      <c r="P3" s="51">
        <f t="shared" si="3"/>
        <v>3754</v>
      </c>
    </row>
    <row r="4" spans="1:17" x14ac:dyDescent="0.55000000000000004">
      <c r="A4" s="38">
        <f>DATE($A$9, $B$9, $C$9)</f>
        <v>44281</v>
      </c>
      <c r="B4" s="26" t="s">
        <v>154</v>
      </c>
      <c r="C4" s="26">
        <f>IF(C22="", "", C22)</f>
        <v>2347</v>
      </c>
      <c r="D4" s="26">
        <f>IF(B22="", "", B22)</f>
        <v>575034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85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2260</v>
      </c>
      <c r="N4" s="26">
        <f t="shared" si="2"/>
        <v>2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44281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8" t="s">
        <v>290</v>
      </c>
      <c r="B8" s="58"/>
      <c r="C8" s="58"/>
      <c r="D8" s="58"/>
      <c r="E8" s="58"/>
      <c r="F8" s="58"/>
      <c r="G8" s="58"/>
      <c r="I8" s="57" t="s">
        <v>283</v>
      </c>
      <c r="J8" s="57"/>
      <c r="K8" s="57"/>
      <c r="L8" s="57"/>
      <c r="M8" s="57"/>
      <c r="N8" s="57"/>
      <c r="O8" s="57"/>
      <c r="P8" s="57"/>
      <c r="Q8" s="57"/>
    </row>
    <row r="9" spans="1:17" x14ac:dyDescent="0.55000000000000004">
      <c r="A9" s="4">
        <v>2021</v>
      </c>
      <c r="B9" s="4">
        <v>3</v>
      </c>
      <c r="C9" s="4">
        <v>26</v>
      </c>
      <c r="I9" s="58" t="s">
        <v>284</v>
      </c>
      <c r="J9" s="58"/>
    </row>
    <row r="10" spans="1:17" x14ac:dyDescent="0.55000000000000004">
      <c r="B10" s="58" t="s">
        <v>157</v>
      </c>
      <c r="C10" s="58"/>
      <c r="D10" s="58" t="s">
        <v>158</v>
      </c>
      <c r="E10" s="58"/>
      <c r="F10" s="58" t="s">
        <v>159</v>
      </c>
      <c r="G10" s="58" t="s">
        <v>160</v>
      </c>
      <c r="H10" s="58" t="s">
        <v>161</v>
      </c>
      <c r="I10" s="58" t="s">
        <v>289</v>
      </c>
      <c r="J10" s="58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8"/>
      <c r="G11" s="58"/>
      <c r="H11" s="59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8979186</v>
      </c>
      <c r="C12" s="4">
        <v>460478</v>
      </c>
      <c r="D12" s="4">
        <v>14571</v>
      </c>
      <c r="E12" s="4">
        <v>323</v>
      </c>
      <c r="F12" s="4">
        <v>436604</v>
      </c>
      <c r="G12" s="4">
        <v>8965</v>
      </c>
      <c r="H12" s="3"/>
      <c r="I12" s="4">
        <v>43993</v>
      </c>
      <c r="J12" s="4">
        <v>3754</v>
      </c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575034</v>
      </c>
      <c r="C13" s="4">
        <v>2347</v>
      </c>
      <c r="D13" s="4">
        <v>85</v>
      </c>
      <c r="E13" s="4">
        <v>0</v>
      </c>
      <c r="F13" s="4">
        <v>2260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9555049</v>
      </c>
      <c r="C15" s="29">
        <f t="shared" si="4"/>
        <v>462840</v>
      </c>
      <c r="D15" s="29">
        <f t="shared" si="4"/>
        <v>14656</v>
      </c>
      <c r="E15" s="29">
        <f t="shared" si="4"/>
        <v>323</v>
      </c>
      <c r="F15" s="29">
        <f t="shared" si="4"/>
        <v>438879</v>
      </c>
      <c r="G15" s="29">
        <f t="shared" si="4"/>
        <v>8967</v>
      </c>
      <c r="H15" s="30"/>
    </row>
    <row r="18" spans="1:15" x14ac:dyDescent="0.55000000000000004">
      <c r="B18" s="58" t="s">
        <v>157</v>
      </c>
      <c r="C18" s="59"/>
      <c r="D18" s="58" t="s">
        <v>169</v>
      </c>
      <c r="E18" s="59"/>
      <c r="F18" s="59"/>
      <c r="G18" s="58" t="s">
        <v>170</v>
      </c>
      <c r="H18" s="59"/>
      <c r="I18" s="59"/>
      <c r="J18" s="59"/>
      <c r="K18" s="59"/>
      <c r="L18" s="59"/>
      <c r="M18" s="59"/>
      <c r="N18" s="59"/>
      <c r="O18" s="59"/>
    </row>
    <row r="19" spans="1:15" x14ac:dyDescent="0.55000000000000004">
      <c r="B19" s="59"/>
      <c r="C19" s="59"/>
      <c r="D19" s="59"/>
      <c r="E19" s="59"/>
      <c r="F19" s="59"/>
      <c r="G19" s="58" t="s">
        <v>158</v>
      </c>
      <c r="H19" s="59"/>
      <c r="I19" s="59"/>
      <c r="J19" s="59"/>
      <c r="K19" s="59"/>
      <c r="L19" s="59"/>
      <c r="M19" s="59"/>
      <c r="N19" s="58" t="s">
        <v>159</v>
      </c>
      <c r="O19" s="58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9"/>
      <c r="O20" s="59"/>
    </row>
    <row r="21" spans="1:15" x14ac:dyDescent="0.55000000000000004">
      <c r="A21" s="26" t="s">
        <v>166</v>
      </c>
      <c r="B21" s="28">
        <f t="shared" ref="B21:C23" si="5">B12</f>
        <v>8979186</v>
      </c>
      <c r="C21" s="28">
        <f t="shared" si="5"/>
        <v>460478</v>
      </c>
      <c r="D21" s="3"/>
      <c r="E21" s="3"/>
      <c r="F21" s="3"/>
      <c r="G21" s="3"/>
      <c r="H21" s="28">
        <f>D12</f>
        <v>14571</v>
      </c>
      <c r="I21" s="3"/>
      <c r="J21" s="28">
        <f>E12</f>
        <v>323</v>
      </c>
      <c r="K21" s="3"/>
      <c r="L21" s="3"/>
      <c r="M21" s="16">
        <f>F21</f>
        <v>0</v>
      </c>
      <c r="N21" s="28">
        <f t="shared" ref="N21:O23" si="6">F12</f>
        <v>436604</v>
      </c>
      <c r="O21" s="28">
        <f t="shared" si="6"/>
        <v>8965</v>
      </c>
    </row>
    <row r="22" spans="1:15" x14ac:dyDescent="0.55000000000000004">
      <c r="A22" s="26" t="s">
        <v>167</v>
      </c>
      <c r="B22" s="28">
        <f t="shared" si="5"/>
        <v>575034</v>
      </c>
      <c r="C22" s="28">
        <f t="shared" si="5"/>
        <v>2347</v>
      </c>
      <c r="D22" s="3"/>
      <c r="E22" s="3"/>
      <c r="F22" s="3"/>
      <c r="G22" s="3"/>
      <c r="H22" s="28">
        <f>D13</f>
        <v>85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2260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9555049</v>
      </c>
      <c r="C24" s="26">
        <f t="shared" si="7"/>
        <v>462840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14656</v>
      </c>
      <c r="I24" s="26">
        <f t="shared" si="7"/>
        <v>0</v>
      </c>
      <c r="J24" s="26">
        <f t="shared" si="7"/>
        <v>323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438879</v>
      </c>
      <c r="O24" s="26">
        <f t="shared" si="7"/>
        <v>8967</v>
      </c>
    </row>
    <row r="26" spans="1:15" x14ac:dyDescent="0.55000000000000004">
      <c r="E26" s="58" t="s">
        <v>279</v>
      </c>
      <c r="F26" s="59"/>
      <c r="G26" s="59"/>
      <c r="H26" s="59"/>
      <c r="I26" s="59"/>
      <c r="J26" s="59"/>
    </row>
    <row r="27" spans="1:15" x14ac:dyDescent="0.55000000000000004">
      <c r="E27" s="57" t="s">
        <v>281</v>
      </c>
      <c r="F27" s="57"/>
      <c r="G27" s="57"/>
      <c r="H27" s="57"/>
      <c r="I27" s="57"/>
      <c r="J27" s="57"/>
      <c r="K27" s="57"/>
    </row>
  </sheetData>
  <mergeCells count="19">
    <mergeCell ref="D10:E10"/>
    <mergeCell ref="F10:F11"/>
    <mergeCell ref="G10:G11"/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8" t="s">
        <v>177</v>
      </c>
      <c r="B1" s="58"/>
      <c r="C1" s="58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25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44280</v>
      </c>
      <c r="C5" s="31" t="s">
        <v>7</v>
      </c>
      <c r="D5" s="41">
        <f>IFERROR(INT(TRIM(SUBSTITUTE(VLOOKUP($A5&amp;"*",各都道府県の状況!$A:$I,D$3,FALSE), "※5", ""))), "")</f>
        <v>20611</v>
      </c>
      <c r="E5" s="41">
        <f>IFERROR(INT(TRIM(SUBSTITUTE(VLOOKUP($A5&amp;"*",各都道府県の状況!$A:$I,E$3,FALSE), "※5", ""))), "")</f>
        <v>434522</v>
      </c>
      <c r="F5" s="41">
        <f>IFERROR(INT(TRIM(SUBSTITUTE(VLOOKUP($A5&amp;"*",各都道府県の状況!$A:$I,F$3,FALSE), "※5", ""))), "")</f>
        <v>19171</v>
      </c>
      <c r="G5" s="41">
        <f>IFERROR(INT(TRIM(SUBSTITUTE(VLOOKUP($A5&amp;"*",各都道府県の状況!$A:$I,G$3,FALSE), "※5", ""))), "")</f>
        <v>740</v>
      </c>
      <c r="H5" s="41">
        <f>IFERROR(INT(TRIM(SUBSTITUTE(VLOOKUP($A5&amp;"*",各都道府県の状況!$A:$I,H$3,FALSE), "※5", ""))), "")</f>
        <v>692</v>
      </c>
      <c r="I5" s="41">
        <f>IFERROR(INT(TRIM(SUBSTITUTE(VLOOKUP($A5&amp;"*",各都道府県の状況!$A:$I,I$3,FALSE), "※5", ""))), "")</f>
        <v>9</v>
      </c>
      <c r="J5" s="2"/>
    </row>
    <row r="6" spans="1:10" x14ac:dyDescent="0.55000000000000004">
      <c r="A6" s="12" t="s">
        <v>182</v>
      </c>
      <c r="B6" s="13">
        <f t="shared" si="0"/>
        <v>44280</v>
      </c>
      <c r="C6" s="31" t="s">
        <v>11</v>
      </c>
      <c r="D6" s="41">
        <f>IFERROR(INT(TRIM(SUBSTITUTE(VLOOKUP($A6&amp;"*",各都道府県の状況!$A:$I,D$3,FALSE), "※5", ""))), "")</f>
        <v>921</v>
      </c>
      <c r="E6" s="41">
        <f>IFERROR(INT(TRIM(SUBSTITUTE(VLOOKUP($A6&amp;"*",各都道府県の状況!$A:$I,E$3,FALSE), "※5", ""))), "")</f>
        <v>23933</v>
      </c>
      <c r="F6" s="41">
        <f>IFERROR(INT(TRIM(SUBSTITUTE(VLOOKUP($A6&amp;"*",各都道府県の状況!$A:$I,F$3,FALSE), "※5", ""))), "")</f>
        <v>845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56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44280</v>
      </c>
      <c r="C7" s="31" t="s">
        <v>12</v>
      </c>
      <c r="D7" s="41">
        <f>IFERROR(INT(TRIM(SUBSTITUTE(VLOOKUP($A7&amp;"*",各都道府県の状況!$A:$I,D$3,FALSE), "※5", ""))), "")</f>
        <v>596</v>
      </c>
      <c r="E7" s="41">
        <f>IFERROR(INT(TRIM(SUBSTITUTE(VLOOKUP($A7&amp;"*",各都道府県の状況!$A:$I,E$3,FALSE), "※5", ""))), "")</f>
        <v>42164</v>
      </c>
      <c r="F7" s="41">
        <f>IFERROR(INT(TRIM(SUBSTITUTE(VLOOKUP($A7&amp;"*",各都道府県の状況!$A:$I,F$3,FALSE), "※5", ""))), "")</f>
        <v>533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33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44280</v>
      </c>
      <c r="C8" s="31" t="s">
        <v>13</v>
      </c>
      <c r="D8" s="41">
        <f>IFERROR(INT(TRIM(SUBSTITUTE(VLOOKUP($A8&amp;"*",各都道府県の状況!$A:$I,D$3,FALSE), "※5", ""))), "")</f>
        <v>5120</v>
      </c>
      <c r="E8" s="41">
        <f>IFERROR(INT(TRIM(SUBSTITUTE(VLOOKUP($A8&amp;"*",各都道府県の状況!$A:$I,E$3,FALSE), "※5", ""))), "")</f>
        <v>83765</v>
      </c>
      <c r="F8" s="41">
        <f>IFERROR(INT(TRIM(SUBSTITUTE(VLOOKUP($A8&amp;"*",各都道府県の状況!$A:$I,F$3,FALSE), "※5", ""))), "")</f>
        <v>4052</v>
      </c>
      <c r="G8" s="41">
        <f>IFERROR(INT(TRIM(SUBSTITUTE(VLOOKUP($A8&amp;"*",各都道府県の状況!$A:$I,G$3,FALSE), "※5", ""))), "")</f>
        <v>27</v>
      </c>
      <c r="H8" s="41">
        <f>IFERROR(INT(TRIM(SUBSTITUTE(VLOOKUP($A8&amp;"*",各都道府県の状況!$A:$I,H$3,FALSE), "※5", ""))), "")</f>
        <v>1041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44280</v>
      </c>
      <c r="C9" s="31" t="s">
        <v>14</v>
      </c>
      <c r="D9" s="41">
        <f>IFERROR(INT(TRIM(SUBSTITUTE(VLOOKUP($A9&amp;"*",各都道府県の状況!$A:$I,D$3,FALSE), "※5", ""))), "")</f>
        <v>279</v>
      </c>
      <c r="E9" s="41">
        <f>IFERROR(INT(TRIM(SUBSTITUTE(VLOOKUP($A9&amp;"*",各都道府県の状況!$A:$I,E$3,FALSE), "※5", ""))), "")</f>
        <v>7416</v>
      </c>
      <c r="F9" s="41">
        <f>IFERROR(INT(TRIM(SUBSTITUTE(VLOOKUP($A9&amp;"*",各都道府県の状況!$A:$I,F$3,FALSE), "※5", ""))), "")</f>
        <v>263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10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44280</v>
      </c>
      <c r="C10" s="31" t="s">
        <v>15</v>
      </c>
      <c r="D10" s="41">
        <f>IFERROR(INT(TRIM(SUBSTITUTE(VLOOKUP($A10&amp;"*",各都道府県の状況!$A:$I,D$3,FALSE), "※5", ""))), "")</f>
        <v>752</v>
      </c>
      <c r="E10" s="41">
        <f>IFERROR(INT(TRIM(SUBSTITUTE(VLOOKUP($A10&amp;"*",各都道府県の状況!$A:$I,E$3,FALSE), "※5", ""))), "")</f>
        <v>32410</v>
      </c>
      <c r="F10" s="41">
        <f>IFERROR(INT(TRIM(SUBSTITUTE(VLOOKUP($A10&amp;"*",各都道府県の状況!$A:$I,F$3,FALSE), "※5", ""))), "")</f>
        <v>549</v>
      </c>
      <c r="G10" s="41">
        <f>IFERROR(INT(TRIM(SUBSTITUTE(VLOOKUP($A10&amp;"*",各都道府県の状況!$A:$I,G$3,FALSE), "※5", ""))), "")</f>
        <v>16</v>
      </c>
      <c r="H10" s="41">
        <f>IFERROR(INT(TRIM(SUBSTITUTE(VLOOKUP($A10&amp;"*",各都道府県の状況!$A:$I,H$3,FALSE), "※5", ""))), "")</f>
        <v>187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44280</v>
      </c>
      <c r="C11" s="31" t="s">
        <v>16</v>
      </c>
      <c r="D11" s="41">
        <f>IFERROR(INT(TRIM(SUBSTITUTE(VLOOKUP($A11&amp;"*",各都道府県の状況!$A:$I,D$3,FALSE), "※5", ""))), "")</f>
        <v>2387</v>
      </c>
      <c r="E11" s="41">
        <f>IFERROR(INT(TRIM(SUBSTITUTE(VLOOKUP($A11&amp;"*",各都道府県の状況!$A:$I,E$3,FALSE), "※5", ""))), "")</f>
        <v>139730</v>
      </c>
      <c r="F11" s="41">
        <f>IFERROR(INT(TRIM(SUBSTITUTE(VLOOKUP($A11&amp;"*",各都道府県の状況!$A:$I,F$3,FALSE), "※5", ""))), "")</f>
        <v>2010</v>
      </c>
      <c r="G11" s="41">
        <f>IFERROR(INT(TRIM(SUBSTITUTE(VLOOKUP($A11&amp;"*",各都道府県の状況!$A:$I,G$3,FALSE), "※5", ""))), "")</f>
        <v>108</v>
      </c>
      <c r="H11" s="41">
        <f>IFERROR(INT(TRIM(SUBSTITUTE(VLOOKUP($A11&amp;"*",各都道府県の状況!$A:$I,H$3,FALSE), "※5", ""))), "")</f>
        <v>269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44280</v>
      </c>
      <c r="C12" s="31" t="s">
        <v>17</v>
      </c>
      <c r="D12" s="41">
        <f>IFERROR(INT(TRIM(SUBSTITUTE(VLOOKUP($A12&amp;"*",各都道府県の状況!$A:$I,D$3,FALSE), "※5", ""))), "")</f>
        <v>6533</v>
      </c>
      <c r="E12" s="41">
        <f>IFERROR(INT(TRIM(SUBSTITUTE(VLOOKUP($A12&amp;"*",各都道府県の状況!$A:$I,E$3,FALSE), "※5", ""))), "")</f>
        <v>25917</v>
      </c>
      <c r="F12" s="41">
        <f>IFERROR(INT(TRIM(SUBSTITUTE(VLOOKUP($A12&amp;"*",各都道府県の状況!$A:$I,F$3,FALSE), "※5", ""))), "")</f>
        <v>6079</v>
      </c>
      <c r="G12" s="41">
        <f>IFERROR(INT(TRIM(SUBSTITUTE(VLOOKUP($A12&amp;"*",各都道府県の状況!$A:$I,G$3,FALSE), "※5", ""))), "")</f>
        <v>125</v>
      </c>
      <c r="H12" s="41">
        <f>IFERROR(INT(TRIM(SUBSTITUTE(VLOOKUP($A12&amp;"*",各都道府県の状況!$A:$I,H$3,FALSE), "※5", ""))), "")</f>
        <v>329</v>
      </c>
      <c r="I12" s="41">
        <f>IFERROR(INT(TRIM(SUBSTITUTE(VLOOKUP($A12&amp;"*",各都道府県の状況!$A:$I,I$3,FALSE), "※5", ""))), "")</f>
        <v>1</v>
      </c>
    </row>
    <row r="13" spans="1:10" x14ac:dyDescent="0.55000000000000004">
      <c r="A13" s="12" t="s">
        <v>189</v>
      </c>
      <c r="B13" s="13">
        <f t="shared" si="0"/>
        <v>44280</v>
      </c>
      <c r="C13" s="31" t="s">
        <v>18</v>
      </c>
      <c r="D13" s="41">
        <f>IFERROR(INT(TRIM(SUBSTITUTE(VLOOKUP($A13&amp;"*",各都道府県の状況!$A:$I,D$3,FALSE), "※5", ""))), "")</f>
        <v>4474</v>
      </c>
      <c r="E13" s="41">
        <f>IFERROR(INT(TRIM(SUBSTITUTE(VLOOKUP($A13&amp;"*",各都道府県の状況!$A:$I,E$3,FALSE), "※5", ""))), "")</f>
        <v>168378</v>
      </c>
      <c r="F13" s="41">
        <f>IFERROR(INT(TRIM(SUBSTITUTE(VLOOKUP($A13&amp;"*",各都道府県の状況!$A:$I,F$3,FALSE), "※5", ""))), "")</f>
        <v>4271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133</v>
      </c>
      <c r="I13" s="41">
        <f>IFERROR(INT(TRIM(SUBSTITUTE(VLOOKUP($A13&amp;"*",各都道府県の状況!$A:$I,I$3,FALSE), "※5", ""))), "")</f>
        <v>0</v>
      </c>
    </row>
    <row r="14" spans="1:10" x14ac:dyDescent="0.55000000000000004">
      <c r="A14" s="12" t="s">
        <v>190</v>
      </c>
      <c r="B14" s="13">
        <f t="shared" si="0"/>
        <v>44280</v>
      </c>
      <c r="C14" s="31" t="s">
        <v>19</v>
      </c>
      <c r="D14" s="41">
        <f>IFERROR(INT(TRIM(SUBSTITUTE(VLOOKUP($A14&amp;"*",各都道府県の状況!$A:$I,D$3,FALSE), "※5", ""))), "")</f>
        <v>4890</v>
      </c>
      <c r="E14" s="41">
        <f>IFERROR(INT(TRIM(SUBSTITUTE(VLOOKUP($A14&amp;"*",各都道府県の状況!$A:$I,E$3,FALSE), "※5", ""))), "")</f>
        <v>109704</v>
      </c>
      <c r="F14" s="41">
        <f>IFERROR(INT(TRIM(SUBSTITUTE(VLOOKUP($A14&amp;"*",各都道府県の状況!$A:$I,F$3,FALSE), "※5", ""))), "")</f>
        <v>4616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175</v>
      </c>
      <c r="I14" s="41">
        <f>IFERROR(INT(TRIM(SUBSTITUTE(VLOOKUP($A14&amp;"*",各都道府県の状況!$A:$I,I$3,FALSE), "※5", ""))), "")</f>
        <v>2</v>
      </c>
    </row>
    <row r="15" spans="1:10" x14ac:dyDescent="0.55000000000000004">
      <c r="A15" s="12" t="s">
        <v>191</v>
      </c>
      <c r="B15" s="13">
        <f t="shared" si="0"/>
        <v>44280</v>
      </c>
      <c r="C15" s="31" t="s">
        <v>20</v>
      </c>
      <c r="D15" s="41">
        <f>IFERROR(INT(TRIM(SUBSTITUTE(VLOOKUP($A15&amp;"*",各都道府県の状況!$A:$I,D$3,FALSE), "※5", ""))), "")</f>
        <v>32094</v>
      </c>
      <c r="E15" s="41">
        <f>IFERROR(INT(TRIM(SUBSTITUTE(VLOOKUP($A15&amp;"*",各都道府県の状況!$A:$I,E$3,FALSE), "※5", ""))), "")</f>
        <v>627011</v>
      </c>
      <c r="F15" s="41">
        <f>IFERROR(INT(TRIM(SUBSTITUTE(VLOOKUP($A15&amp;"*",各都道府県の状況!$A:$I,F$3,FALSE), "※5", ""))), "")</f>
        <v>30074</v>
      </c>
      <c r="G15" s="41">
        <f>IFERROR(INT(TRIM(SUBSTITUTE(VLOOKUP($A15&amp;"*",各都道府県の状況!$A:$I,G$3,FALSE), "※5", ""))), "")</f>
        <v>691</v>
      </c>
      <c r="H15" s="41">
        <f>IFERROR(INT(TRIM(SUBSTITUTE(VLOOKUP($A15&amp;"*",各都道府県の状況!$A:$I,H$3,FALSE), "※5", ""))), "")</f>
        <v>1329</v>
      </c>
      <c r="I15" s="41">
        <f>IFERROR(INT(TRIM(SUBSTITUTE(VLOOKUP($A15&amp;"*",各都道府県の状況!$A:$I,I$3,FALSE), "※5", ""))), "")</f>
        <v>43</v>
      </c>
    </row>
    <row r="16" spans="1:10" x14ac:dyDescent="0.55000000000000004">
      <c r="A16" s="12" t="s">
        <v>192</v>
      </c>
      <c r="B16" s="13">
        <f t="shared" si="0"/>
        <v>44280</v>
      </c>
      <c r="C16" s="31" t="s">
        <v>21</v>
      </c>
      <c r="D16" s="41">
        <f>IFERROR(INT(TRIM(SUBSTITUTE(VLOOKUP($A16&amp;"*",各都道府県の状況!$A:$I,D$3,FALSE), "※5", ""))), "")</f>
        <v>29014</v>
      </c>
      <c r="E16" s="41">
        <f>IFERROR(INT(TRIM(SUBSTITUTE(VLOOKUP($A16&amp;"*",各都道府県の状況!$A:$I,E$3,FALSE), "※5", ""))), "")</f>
        <v>467237</v>
      </c>
      <c r="F16" s="41">
        <f>IFERROR(INT(TRIM(SUBSTITUTE(VLOOKUP($A16&amp;"*",各都道府県の状況!$A:$I,F$3,FALSE), "※5", ""))), "")</f>
        <v>27449</v>
      </c>
      <c r="G16" s="41">
        <f>IFERROR(INT(TRIM(SUBSTITUTE(VLOOKUP($A16&amp;"*",各都道府県の状況!$A:$I,G$3,FALSE), "※5", ""))), "")</f>
        <v>554</v>
      </c>
      <c r="H16" s="41">
        <f>IFERROR(INT(TRIM(SUBSTITUTE(VLOOKUP($A16&amp;"*",各都道府県の状況!$A:$I,H$3,FALSE), "※5", ""))), "")</f>
        <v>1011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44280</v>
      </c>
      <c r="C17" s="31" t="s">
        <v>22</v>
      </c>
      <c r="D17" s="41">
        <f>IFERROR(INT(TRIM(SUBSTITUTE(VLOOKUP($A17&amp;"*",各都道府県の状況!$A:$I,D$3,FALSE), "※5", ""))), "")</f>
        <v>118855</v>
      </c>
      <c r="E17" s="41">
        <f>IFERROR(INT(TRIM(SUBSTITUTE(VLOOKUP($A17&amp;"*",各都道府県の状況!$A:$I,E$3,FALSE), "※5", ""))), "")</f>
        <v>1718024</v>
      </c>
      <c r="F17" s="41">
        <f>IFERROR(INT(TRIM(SUBSTITUTE(VLOOKUP($A17&amp;"*",各都道府県の状況!$A:$I,F$3,FALSE), "※5", ""))), "")</f>
        <v>114122</v>
      </c>
      <c r="G17" s="41">
        <f>IFERROR(INT(TRIM(SUBSTITUTE(VLOOKUP($A17&amp;"*",各都道府県の状況!$A:$I,G$3,FALSE), "※5", ""))), "")</f>
        <v>1674</v>
      </c>
      <c r="H17" s="41">
        <f>IFERROR(INT(TRIM(SUBSTITUTE(VLOOKUP($A17&amp;"*",各都道府県の状況!$A:$I,H$3,FALSE), "※5", ""))), "")</f>
        <v>3059</v>
      </c>
      <c r="I17" s="41">
        <f>IFERROR(INT(TRIM(SUBSTITUTE(VLOOKUP($A17&amp;"*",各都道府県の状況!$A:$I,I$3,FALSE), "※5", ""))), "")</f>
        <v>41</v>
      </c>
    </row>
    <row r="18" spans="1:9" x14ac:dyDescent="0.55000000000000004">
      <c r="A18" s="12" t="s">
        <v>194</v>
      </c>
      <c r="B18" s="13">
        <f t="shared" si="0"/>
        <v>44280</v>
      </c>
      <c r="C18" s="31" t="s">
        <v>23</v>
      </c>
      <c r="D18" s="41">
        <f>IFERROR(INT(TRIM(SUBSTITUTE(VLOOKUP($A18&amp;"*",各都道府県の状況!$A:$I,D$3,FALSE), "※5", ""))), "")</f>
        <v>47462</v>
      </c>
      <c r="E18" s="41">
        <f>IFERROR(INT(TRIM(SUBSTITUTE(VLOOKUP($A18&amp;"*",各都道府県の状況!$A:$I,E$3,FALSE), "※5", ""))), "")</f>
        <v>674342</v>
      </c>
      <c r="F18" s="41">
        <f>IFERROR(INT(TRIM(SUBSTITUTE(VLOOKUP($A18&amp;"*",各都道府県の状況!$A:$I,F$3,FALSE), "※5", ""))), "")</f>
        <v>45727</v>
      </c>
      <c r="G18" s="41">
        <f>IFERROR(INT(TRIM(SUBSTITUTE(VLOOKUP($A18&amp;"*",各都道府県の状況!$A:$I,G$3,FALSE), "※5", ""))), "")</f>
        <v>775</v>
      </c>
      <c r="H18" s="41">
        <f>IFERROR(INT(TRIM(SUBSTITUTE(VLOOKUP($A18&amp;"*",各都道府県の状況!$A:$I,H$3,FALSE), "※5", ""))), "")</f>
        <v>960</v>
      </c>
      <c r="I18" s="41">
        <f>IFERROR(INT(TRIM(SUBSTITUTE(VLOOKUP($A18&amp;"*",各都道府県の状況!$A:$I,I$3,FALSE), "※5", ""))), "")</f>
        <v>20</v>
      </c>
    </row>
    <row r="19" spans="1:9" x14ac:dyDescent="0.55000000000000004">
      <c r="A19" s="12" t="s">
        <v>195</v>
      </c>
      <c r="B19" s="13">
        <f t="shared" si="0"/>
        <v>44280</v>
      </c>
      <c r="C19" s="31" t="s">
        <v>24</v>
      </c>
      <c r="D19" s="41">
        <f>IFERROR(INT(TRIM(SUBSTITUTE(VLOOKUP($A19&amp;"*",各都道府県の状況!$A:$I,D$3,FALSE), "※5", ""))), "")</f>
        <v>1347</v>
      </c>
      <c r="E19" s="41">
        <f>IFERROR(INT(TRIM(SUBSTITUTE(VLOOKUP($A19&amp;"*",各都道府県の状況!$A:$I,E$3,FALSE), "※5", ""))), "")</f>
        <v>78441</v>
      </c>
      <c r="F19" s="41">
        <f>IFERROR(INT(TRIM(SUBSTITUTE(VLOOKUP($A19&amp;"*",各都道府県の状況!$A:$I,F$3,FALSE), "※5", ""))), "")</f>
        <v>1169</v>
      </c>
      <c r="G19" s="41">
        <f>IFERROR(INT(TRIM(SUBSTITUTE(VLOOKUP($A19&amp;"*",各都道府県の状況!$A:$I,G$3,FALSE), "※5", ""))), "")</f>
        <v>17</v>
      </c>
      <c r="H19" s="41">
        <f>IFERROR(INT(TRIM(SUBSTITUTE(VLOOKUP($A19&amp;"*",各都道府県の状況!$A:$I,H$3,FALSE), "※5", ""))), "")</f>
        <v>161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44280</v>
      </c>
      <c r="C20" s="31" t="s">
        <v>25</v>
      </c>
      <c r="D20" s="41">
        <f>IFERROR(INT(TRIM(SUBSTITUTE(VLOOKUP($A20&amp;"*",各都道府県の状況!$A:$I,D$3,FALSE), "※5", ""))), "")</f>
        <v>930</v>
      </c>
      <c r="E20" s="41">
        <f>IFERROR(INT(TRIM(SUBSTITUTE(VLOOKUP($A20&amp;"*",各都道府県の状況!$A:$I,E$3,FALSE), "※5", ""))), "")</f>
        <v>40768</v>
      </c>
      <c r="F20" s="41">
        <f>IFERROR(INT(TRIM(SUBSTITUTE(VLOOKUP($A20&amp;"*",各都道府県の状況!$A:$I,F$3,FALSE), "※5", ""))), "")</f>
        <v>883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19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44280</v>
      </c>
      <c r="C21" s="31" t="s">
        <v>26</v>
      </c>
      <c r="D21" s="41">
        <f>IFERROR(INT(TRIM(SUBSTITUTE(VLOOKUP($A21&amp;"*",各都道府県の状況!$A:$I,D$3,FALSE), "※5", ""))), "")</f>
        <v>1899</v>
      </c>
      <c r="E21" s="41">
        <f>IFERROR(INT(TRIM(SUBSTITUTE(VLOOKUP($A21&amp;"*",各都道府県の状況!$A:$I,E$3,FALSE), "※5", ""))), "")</f>
        <v>58826</v>
      </c>
      <c r="F21" s="41">
        <f>IFERROR(INT(TRIM(SUBSTITUTE(VLOOKUP($A21&amp;"*",各都道府県の状況!$A:$I,F$3,FALSE), "※5", ""))), "")</f>
        <v>1816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17</v>
      </c>
      <c r="I21" s="41">
        <f>IFERROR(INT(TRIM(SUBSTITUTE(VLOOKUP($A21&amp;"*",各都道府県の状況!$A:$I,I$3,FALSE), "※5", ""))), "")</f>
        <v>0</v>
      </c>
    </row>
    <row r="22" spans="1:9" x14ac:dyDescent="0.55000000000000004">
      <c r="A22" s="12" t="s">
        <v>198</v>
      </c>
      <c r="B22" s="13">
        <f t="shared" si="0"/>
        <v>44280</v>
      </c>
      <c r="C22" s="31" t="s">
        <v>27</v>
      </c>
      <c r="D22" s="41">
        <f>IFERROR(INT(TRIM(SUBSTITUTE(VLOOKUP($A22&amp;"*",各都道府県の状況!$A:$I,D$3,FALSE), "※5", ""))), "")</f>
        <v>553</v>
      </c>
      <c r="E22" s="41">
        <f>IFERROR(INT(TRIM(SUBSTITUTE(VLOOKUP($A22&amp;"*",各都道府県の状況!$A:$I,E$3,FALSE), "※5", ""))), "")</f>
        <v>34673</v>
      </c>
      <c r="F22" s="41">
        <f>IFERROR(INT(TRIM(SUBSTITUTE(VLOOKUP($A22&amp;"*",各都道府県の状況!$A:$I,F$3,FALSE), "※5", ""))), "")</f>
        <v>521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7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44280</v>
      </c>
      <c r="C23" s="31" t="s">
        <v>28</v>
      </c>
      <c r="D23" s="41">
        <f>IFERROR(INT(TRIM(SUBSTITUTE(VLOOKUP($A23&amp;"*",各都道府県の状況!$A:$I,D$3,FALSE), "※5", ""))), "")</f>
        <v>956</v>
      </c>
      <c r="E23" s="41">
        <f>IFERROR(INT(TRIM(SUBSTITUTE(VLOOKUP($A23&amp;"*",各都道府県の状況!$A:$I,E$3,FALSE), "※5", ""))), "")</f>
        <v>29599</v>
      </c>
      <c r="F23" s="41">
        <f>IFERROR(INT(TRIM(SUBSTITUTE(VLOOKUP($A23&amp;"*",各都道府県の状況!$A:$I,F$3,FALSE), "※5", ""))), "")</f>
        <v>936</v>
      </c>
      <c r="G23" s="41">
        <f>IFERROR(INT(TRIM(SUBSTITUTE(VLOOKUP($A23&amp;"*",各都道府県の状況!$A:$I,G$3,FALSE), "※5", ""))), "")</f>
        <v>18</v>
      </c>
      <c r="H23" s="41">
        <f>IFERROR(INT(TRIM(SUBSTITUTE(VLOOKUP($A23&amp;"*",各都道府県の状況!$A:$I,H$3,FALSE), "※5", ""))), "")</f>
        <v>2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44280</v>
      </c>
      <c r="C24" s="31" t="s">
        <v>29</v>
      </c>
      <c r="D24" s="41">
        <f>IFERROR(INT(TRIM(SUBSTITUTE(VLOOKUP($A24&amp;"*",各都道府県の状況!$A:$I,D$3,FALSE), "※5", ""))), "")</f>
        <v>2614</v>
      </c>
      <c r="E24" s="41">
        <f>IFERROR(INT(TRIM(SUBSTITUTE(VLOOKUP($A24&amp;"*",各都道府県の状況!$A:$I,E$3,FALSE), "※5", ""))), "")</f>
        <v>111781</v>
      </c>
      <c r="F24" s="41">
        <f>IFERROR(INT(TRIM(SUBSTITUTE(VLOOKUP($A24&amp;"*",各都道府県の状況!$A:$I,F$3,FALSE), "※5", ""))), "")</f>
        <v>2452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139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44280</v>
      </c>
      <c r="C25" s="31" t="s">
        <v>30</v>
      </c>
      <c r="D25" s="41">
        <f>IFERROR(INT(TRIM(SUBSTITUTE(VLOOKUP($A25&amp;"*",各都道府県の状況!$A:$I,D$3,FALSE), "※5", ""))), "")</f>
        <v>4875</v>
      </c>
      <c r="E25" s="41">
        <f>IFERROR(INT(TRIM(SUBSTITUTE(VLOOKUP($A25&amp;"*",各都道府県の状況!$A:$I,E$3,FALSE), "※5", ""))), "")</f>
        <v>154175</v>
      </c>
      <c r="F25" s="41">
        <f>IFERROR(INT(TRIM(SUBSTITUTE(VLOOKUP($A25&amp;"*",各都道府県の状況!$A:$I,F$3,FALSE), "※5", ""))), "")</f>
        <v>4661</v>
      </c>
      <c r="G25" s="41">
        <f>IFERROR(INT(TRIM(SUBSTITUTE(VLOOKUP($A25&amp;"*",各都道府県の状況!$A:$I,G$3,FALSE), "※5", ""))), "")</f>
        <v>123</v>
      </c>
      <c r="H25" s="41">
        <f>IFERROR(INT(TRIM(SUBSTITUTE(VLOOKUP($A25&amp;"*",各都道府県の状況!$A:$I,H$3,FALSE), "※5", ""))), "")</f>
        <v>91</v>
      </c>
      <c r="I25" s="41">
        <f>IFERROR(INT(TRIM(SUBSTITUTE(VLOOKUP($A25&amp;"*",各都道府県の状況!$A:$I,I$3,FALSE), "※5", ""))), "")</f>
        <v>2</v>
      </c>
    </row>
    <row r="26" spans="1:9" x14ac:dyDescent="0.55000000000000004">
      <c r="A26" s="12" t="s">
        <v>202</v>
      </c>
      <c r="B26" s="13">
        <f t="shared" si="0"/>
        <v>44280</v>
      </c>
      <c r="C26" s="31" t="s">
        <v>31</v>
      </c>
      <c r="D26" s="41">
        <f>IFERROR(INT(TRIM(SUBSTITUTE(VLOOKUP($A26&amp;"*",各都道府県の状況!$A:$I,D$3,FALSE), "※5", ""))), "")</f>
        <v>5558</v>
      </c>
      <c r="E26" s="41">
        <f>IFERROR(INT(TRIM(SUBSTITUTE(VLOOKUP($A26&amp;"*",各都道府県の状況!$A:$I,E$3,FALSE), "※5", ""))), "")</f>
        <v>237667</v>
      </c>
      <c r="F26" s="41">
        <f>IFERROR(INT(TRIM(SUBSTITUTE(VLOOKUP($A26&amp;"*",各都道府県の状況!$A:$I,F$3,FALSE), "※5", ""))), "")</f>
        <v>5244</v>
      </c>
      <c r="G26" s="41">
        <f>IFERROR(INT(TRIM(SUBSTITUTE(VLOOKUP($A26&amp;"*",各都道府県の状況!$A:$I,G$3,FALSE), "※5", ""))), "")</f>
        <v>115</v>
      </c>
      <c r="H26" s="41">
        <f>IFERROR(INT(TRIM(SUBSTITUTE(VLOOKUP($A26&amp;"*",各都道府県の状況!$A:$I,H$3,FALSE), "※5", ""))), "")</f>
        <v>199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44280</v>
      </c>
      <c r="C27" s="31" t="s">
        <v>32</v>
      </c>
      <c r="D27" s="41">
        <f>IFERROR(INT(TRIM(SUBSTITUTE(VLOOKUP($A27&amp;"*",各都道府県の状況!$A:$I,D$3,FALSE), "※5", ""))), "")</f>
        <v>26883</v>
      </c>
      <c r="E27" s="41">
        <f>IFERROR(INT(TRIM(SUBSTITUTE(VLOOKUP($A27&amp;"*",各都道府県の状況!$A:$I,E$3,FALSE), "※5", ""))), "")</f>
        <v>449089</v>
      </c>
      <c r="F27" s="41">
        <f>IFERROR(INT(TRIM(SUBSTITUTE(VLOOKUP($A27&amp;"*",各都道府県の状況!$A:$I,F$3,FALSE), "※5", ""))), "")</f>
        <v>25812</v>
      </c>
      <c r="G27" s="41">
        <f>IFERROR(INT(TRIM(SUBSTITUTE(VLOOKUP($A27&amp;"*",各都道府県の状況!$A:$I,G$3,FALSE), "※5", ""))), "")</f>
        <v>572</v>
      </c>
      <c r="H27" s="41">
        <f>IFERROR(INT(TRIM(SUBSTITUTE(VLOOKUP($A27&amp;"*",各都道府県の状況!$A:$I,H$3,FALSE), "※5", ""))), "")</f>
        <v>499</v>
      </c>
      <c r="I27" s="41">
        <f>IFERROR(INT(TRIM(SUBSTITUTE(VLOOKUP($A27&amp;"*",各都道府県の状況!$A:$I,I$3,FALSE), "※5", ""))), "")</f>
        <v>11</v>
      </c>
    </row>
    <row r="28" spans="1:9" x14ac:dyDescent="0.55000000000000004">
      <c r="A28" s="12" t="s">
        <v>204</v>
      </c>
      <c r="B28" s="13">
        <f t="shared" si="0"/>
        <v>44280</v>
      </c>
      <c r="C28" s="31" t="s">
        <v>33</v>
      </c>
      <c r="D28" s="41">
        <f>IFERROR(INT(TRIM(SUBSTITUTE(VLOOKUP($A28&amp;"*",各都道府県の状況!$A:$I,D$3,FALSE), "※5", ""))), "")</f>
        <v>2669</v>
      </c>
      <c r="E28" s="41">
        <f>IFERROR(INT(TRIM(SUBSTITUTE(VLOOKUP($A28&amp;"*",各都道府県の状況!$A:$I,E$3,FALSE), "※5", ""))), "")</f>
        <v>73145</v>
      </c>
      <c r="F28" s="41">
        <f>IFERROR(INT(TRIM(SUBSTITUTE(VLOOKUP($A28&amp;"*",各都道府県の状況!$A:$I,F$3,FALSE), "※5", ""))), "")</f>
        <v>2600</v>
      </c>
      <c r="G28" s="41">
        <f>IFERROR(INT(TRIM(SUBSTITUTE(VLOOKUP($A28&amp;"*",各都道府県の状況!$A:$I,G$3,FALSE), "※5", ""))), "")</f>
        <v>68</v>
      </c>
      <c r="H28" s="41">
        <f>IFERROR(INT(TRIM(SUBSTITUTE(VLOOKUP($A28&amp;"*",各都道府県の状況!$A:$I,H$3,FALSE), "※5", ""))), "")</f>
        <v>81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44280</v>
      </c>
      <c r="C29" s="31" t="s">
        <v>34</v>
      </c>
      <c r="D29" s="41">
        <f>IFERROR(INT(TRIM(SUBSTITUTE(VLOOKUP($A29&amp;"*",各都道府県の状況!$A:$I,D$3,FALSE), "※5", ""))), "")</f>
        <v>2720</v>
      </c>
      <c r="E29" s="41">
        <f>IFERROR(INT(TRIM(SUBSTITUTE(VLOOKUP($A29&amp;"*",各都道府県の状況!$A:$I,E$3,FALSE), "※5", ""))), "")</f>
        <v>84114</v>
      </c>
      <c r="F29" s="41">
        <f>IFERROR(INT(TRIM(SUBSTITUTE(VLOOKUP($A29&amp;"*",各都道府県の状況!$A:$I,F$3,FALSE), "※5", ""))), "")</f>
        <v>2581</v>
      </c>
      <c r="G29" s="41">
        <f>IFERROR(INT(TRIM(SUBSTITUTE(VLOOKUP($A29&amp;"*",各都道府県の状況!$A:$I,G$3,FALSE), "※5", ""))), "")</f>
        <v>54</v>
      </c>
      <c r="H29" s="41">
        <f>IFERROR(INT(TRIM(SUBSTITUTE(VLOOKUP($A29&amp;"*",各都道府県の状況!$A:$I,H$3,FALSE), "※5", ""))), "")</f>
        <v>85</v>
      </c>
      <c r="I29" s="41">
        <f>IFERROR(INT(TRIM(SUBSTITUTE(VLOOKUP($A29&amp;"*",各都道府県の状況!$A:$I,I$3,FALSE), "※5", ""))), "")</f>
        <v>3</v>
      </c>
    </row>
    <row r="30" spans="1:9" x14ac:dyDescent="0.55000000000000004">
      <c r="A30" s="12" t="s">
        <v>206</v>
      </c>
      <c r="B30" s="13">
        <f t="shared" si="0"/>
        <v>44280</v>
      </c>
      <c r="C30" s="31" t="s">
        <v>35</v>
      </c>
      <c r="D30" s="41">
        <f>IFERROR(INT(TRIM(SUBSTITUTE(VLOOKUP($A30&amp;"*",各都道府県の状況!$A:$I,D$3,FALSE), "※5", ""))), "")</f>
        <v>9313</v>
      </c>
      <c r="E30" s="41">
        <f>IFERROR(INT(TRIM(SUBSTITUTE(VLOOKUP($A30&amp;"*",各都道府県の状況!$A:$I,E$3,FALSE), "※5", ""))), "")</f>
        <v>172097</v>
      </c>
      <c r="F30" s="41">
        <f>IFERROR(INT(TRIM(SUBSTITUTE(VLOOKUP($A30&amp;"*",各都道府県の状況!$A:$I,F$3,FALSE), "※5", ""))), "")</f>
        <v>9022</v>
      </c>
      <c r="G30" s="41">
        <f>IFERROR(INT(TRIM(SUBSTITUTE(VLOOKUP($A30&amp;"*",各都道府県の状況!$A:$I,G$3,FALSE), "※5", ""))), "")</f>
        <v>167</v>
      </c>
      <c r="H30" s="41">
        <f>IFERROR(INT(TRIM(SUBSTITUTE(VLOOKUP($A30&amp;"*",各都道府県の状況!$A:$I,H$3,FALSE), "※5", ""))), "")</f>
        <v>129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44280</v>
      </c>
      <c r="C31" s="31" t="s">
        <v>36</v>
      </c>
      <c r="D31" s="41">
        <f>IFERROR(INT(TRIM(SUBSTITUTE(VLOOKUP($A31&amp;"*",各都道府県の状況!$A:$I,D$3,FALSE), "※5", ""))), "")</f>
        <v>49948</v>
      </c>
      <c r="E31" s="41">
        <f>IFERROR(INT(TRIM(SUBSTITUTE(VLOOKUP($A31&amp;"*",各都道府県の状況!$A:$I,E$3,FALSE), "※5", ""))), "")</f>
        <v>981902</v>
      </c>
      <c r="F31" s="41">
        <f>IFERROR(INT(TRIM(SUBSTITUTE(VLOOKUP($A31&amp;"*",各都道府県の状況!$A:$I,F$3,FALSE), "※5", ""))), "")</f>
        <v>46751</v>
      </c>
      <c r="G31" s="41">
        <f>IFERROR(INT(TRIM(SUBSTITUTE(VLOOKUP($A31&amp;"*",各都道府県の状況!$A:$I,G$3,FALSE), "※5", ""))), "")</f>
        <v>1172</v>
      </c>
      <c r="H31" s="41">
        <f>IFERROR(INT(TRIM(SUBSTITUTE(VLOOKUP($A31&amp;"*",各都道府県の状況!$A:$I,H$3,FALSE), "※5", ""))), "")</f>
        <v>1624</v>
      </c>
      <c r="I31" s="41">
        <f>IFERROR(INT(TRIM(SUBSTITUTE(VLOOKUP($A31&amp;"*",各都道府県の状況!$A:$I,I$3,FALSE), "※5", ""))), "")</f>
        <v>61</v>
      </c>
    </row>
    <row r="32" spans="1:9" x14ac:dyDescent="0.55000000000000004">
      <c r="A32" s="12" t="s">
        <v>208</v>
      </c>
      <c r="B32" s="13">
        <f t="shared" si="0"/>
        <v>44280</v>
      </c>
      <c r="C32" s="31" t="s">
        <v>37</v>
      </c>
      <c r="D32" s="41">
        <f>IFERROR(INT(TRIM(SUBSTITUTE(VLOOKUP($A32&amp;"*",各都道府県の状況!$A:$I,D$3,FALSE), "※5", ""))), "")</f>
        <v>19130</v>
      </c>
      <c r="E32" s="41">
        <f>IFERROR(INT(TRIM(SUBSTITUTE(VLOOKUP($A32&amp;"*",各都道府県の状況!$A:$I,E$3,FALSE), "※5", ""))), "")</f>
        <v>285482</v>
      </c>
      <c r="F32" s="41">
        <f>IFERROR(INT(TRIM(SUBSTITUTE(VLOOKUP($A32&amp;"*",各都道府県の状況!$A:$I,F$3,FALSE), "※5", ""))), "")</f>
        <v>17781</v>
      </c>
      <c r="G32" s="41">
        <f>IFERROR(INT(TRIM(SUBSTITUTE(VLOOKUP($A32&amp;"*",各都道府県の状況!$A:$I,G$3,FALSE), "※5", ""))), "")</f>
        <v>583</v>
      </c>
      <c r="H32" s="41">
        <f>IFERROR(INT(TRIM(SUBSTITUTE(VLOOKUP($A32&amp;"*",各都道府県の状況!$A:$I,H$3,FALSE), "※5", ""))), "")</f>
        <v>766</v>
      </c>
      <c r="I32" s="41">
        <f>IFERROR(INT(TRIM(SUBSTITUTE(VLOOKUP($A32&amp;"*",各都道府県の状況!$A:$I,I$3,FALSE), "※5", ""))), "")</f>
        <v>53</v>
      </c>
    </row>
    <row r="33" spans="1:9" x14ac:dyDescent="0.55000000000000004">
      <c r="A33" s="12" t="s">
        <v>209</v>
      </c>
      <c r="B33" s="13">
        <f t="shared" si="0"/>
        <v>44280</v>
      </c>
      <c r="C33" s="31" t="s">
        <v>38</v>
      </c>
      <c r="D33" s="41">
        <f>IFERROR(INT(TRIM(SUBSTITUTE(VLOOKUP($A33&amp;"*",各都道府県の状況!$A:$I,D$3,FALSE), "※5", ""))), "")</f>
        <v>3575</v>
      </c>
      <c r="E33" s="41">
        <f>IFERROR(INT(TRIM(SUBSTITUTE(VLOOKUP($A33&amp;"*",各都道府県の状況!$A:$I,E$3,FALSE), "※5", ""))), "")</f>
        <v>93334</v>
      </c>
      <c r="F33" s="41">
        <f>IFERROR(INT(TRIM(SUBSTITUTE(VLOOKUP($A33&amp;"*",各都道府県の状況!$A:$I,F$3,FALSE), "※5", ""))), "")</f>
        <v>3396</v>
      </c>
      <c r="G33" s="41">
        <f>IFERROR(INT(TRIM(SUBSTITUTE(VLOOKUP($A33&amp;"*",各都道府県の状況!$A:$I,G$3,FALSE), "※5", ""))), "")</f>
        <v>51</v>
      </c>
      <c r="H33" s="41">
        <f>IFERROR(INT(TRIM(SUBSTITUTE(VLOOKUP($A33&amp;"*",各都道府県の状況!$A:$I,H$3,FALSE), "※5", ""))), "")</f>
        <v>128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44280</v>
      </c>
      <c r="C34" s="31" t="s">
        <v>39</v>
      </c>
      <c r="D34" s="41">
        <f>IFERROR(INT(TRIM(SUBSTITUTE(VLOOKUP($A34&amp;"*",各都道府県の状況!$A:$I,D$3,FALSE), "※5", ""))), "")</f>
        <v>1228</v>
      </c>
      <c r="E34" s="41">
        <f>IFERROR(INT(TRIM(SUBSTITUTE(VLOOKUP($A34&amp;"*",各都道府県の状況!$A:$I,E$3,FALSE), "※5", ""))), "")</f>
        <v>25895</v>
      </c>
      <c r="F34" s="41">
        <f>IFERROR(INT(TRIM(SUBSTITUTE(VLOOKUP($A34&amp;"*",各都道府県の状況!$A:$I,F$3,FALSE), "※5", ""))), "")</f>
        <v>1139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47</v>
      </c>
      <c r="I34" s="41">
        <f>IFERROR(INT(TRIM(SUBSTITUTE(VLOOKUP($A34&amp;"*",各都道府県の状況!$A:$I,I$3,FALSE), "※5", ""))), "")</f>
        <v>2</v>
      </c>
    </row>
    <row r="35" spans="1:9" x14ac:dyDescent="0.55000000000000004">
      <c r="A35" s="12" t="s">
        <v>211</v>
      </c>
      <c r="B35" s="13">
        <f t="shared" si="0"/>
        <v>44280</v>
      </c>
      <c r="C35" s="31" t="s">
        <v>40</v>
      </c>
      <c r="D35" s="41">
        <f>IFERROR(INT(TRIM(SUBSTITUTE(VLOOKUP($A35&amp;"*",各都道府県の状況!$A:$I,D$3,FALSE), "※5", ""))), "")</f>
        <v>211</v>
      </c>
      <c r="E35" s="41">
        <f>IFERROR(INT(TRIM(SUBSTITUTE(VLOOKUP($A35&amp;"*",各都道府県の状況!$A:$I,E$3,FALSE), "※5", ""))), "")</f>
        <v>45990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1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44280</v>
      </c>
      <c r="C36" s="31" t="s">
        <v>41</v>
      </c>
      <c r="D36" s="41">
        <f>IFERROR(INT(TRIM(SUBSTITUTE(VLOOKUP($A36&amp;"*",各都道府県の状況!$A:$I,D$3,FALSE), "※5", ""))), "")</f>
        <v>285</v>
      </c>
      <c r="E36" s="41">
        <f>IFERROR(INT(TRIM(SUBSTITUTE(VLOOKUP($A36&amp;"*",各都道府県の状況!$A:$I,E$3,FALSE), "※5", ""))), "")</f>
        <v>17590</v>
      </c>
      <c r="F36" s="41">
        <f>IFERROR(INT(TRIM(SUBSTITUTE(VLOOKUP($A36&amp;"*",各都道府県の状況!$A:$I,F$3,FALSE), "※5", ""))), "")</f>
        <v>285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0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44280</v>
      </c>
      <c r="C37" s="31" t="s">
        <v>42</v>
      </c>
      <c r="D37" s="41">
        <f>IFERROR(INT(TRIM(SUBSTITUTE(VLOOKUP($A37&amp;"*",各都道府県の状況!$A:$I,D$3,FALSE), "※5", ""))), "")</f>
        <v>2637</v>
      </c>
      <c r="E37" s="41">
        <f>IFERROR(INT(TRIM(SUBSTITUTE(VLOOKUP($A37&amp;"*",各都道府県の状況!$A:$I,E$3,FALSE), "※5", ""))), "")</f>
        <v>75671</v>
      </c>
      <c r="F37" s="41">
        <f>IFERROR(INT(TRIM(SUBSTITUTE(VLOOKUP($A37&amp;"*",各都道府県の状況!$A:$I,F$3,FALSE), "※5", ""))), "")</f>
        <v>2479</v>
      </c>
      <c r="G37" s="41">
        <f>IFERROR(INT(TRIM(SUBSTITUTE(VLOOKUP($A37&amp;"*",各都道府県の状況!$A:$I,G$3,FALSE), "※5", ""))), "")</f>
        <v>35</v>
      </c>
      <c r="H37" s="41">
        <f>IFERROR(INT(TRIM(SUBSTITUTE(VLOOKUP($A37&amp;"*",各都道府県の状況!$A:$I,H$3,FALSE), "※5", ""))), "")</f>
        <v>76</v>
      </c>
      <c r="I37" s="41">
        <f>IFERROR(INT(TRIM(SUBSTITUTE(VLOOKUP($A37&amp;"*",各都道府県の状況!$A:$I,I$3,FALSE), "※5", ""))), "")</f>
        <v>6</v>
      </c>
    </row>
    <row r="38" spans="1:9" x14ac:dyDescent="0.55000000000000004">
      <c r="A38" s="12" t="s">
        <v>214</v>
      </c>
      <c r="B38" s="13">
        <f t="shared" si="0"/>
        <v>44280</v>
      </c>
      <c r="C38" s="31" t="s">
        <v>43</v>
      </c>
      <c r="D38" s="41">
        <f>IFERROR(INT(TRIM(SUBSTITUTE(VLOOKUP($A38&amp;"*",各都道府県の状況!$A:$I,D$3,FALSE), "※5", ""))), "")</f>
        <v>5096</v>
      </c>
      <c r="E38" s="41">
        <f>IFERROR(INT(TRIM(SUBSTITUTE(VLOOKUP($A38&amp;"*",各都道府県の状況!$A:$I,E$3,FALSE), "※5", ""))), "")</f>
        <v>176621</v>
      </c>
      <c r="F38" s="41">
        <f>IFERROR(INT(TRIM(SUBSTITUTE(VLOOKUP($A38&amp;"*",各都道府県の状況!$A:$I,F$3,FALSE), "※5", ""))), "")</f>
        <v>4952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34</v>
      </c>
      <c r="I38" s="41">
        <f>IFERROR(INT(TRIM(SUBSTITUTE(VLOOKUP($A38&amp;"*",各都道府県の状況!$A:$I,I$3,FALSE), "※5", ""))), "")</f>
        <v>0</v>
      </c>
    </row>
    <row r="39" spans="1:9" x14ac:dyDescent="0.55000000000000004">
      <c r="A39" s="12" t="s">
        <v>215</v>
      </c>
      <c r="B39" s="13">
        <f t="shared" si="0"/>
        <v>44280</v>
      </c>
      <c r="C39" s="31" t="s">
        <v>44</v>
      </c>
      <c r="D39" s="41">
        <f>IFERROR(INT(TRIM(SUBSTITUTE(VLOOKUP($A39&amp;"*",各都道府県の状況!$A:$I,D$3,FALSE), "※5", ""))), "")</f>
        <v>1403</v>
      </c>
      <c r="E39" s="41">
        <f>IFERROR(INT(TRIM(SUBSTITUTE(VLOOKUP($A39&amp;"*",各都道府県の状況!$A:$I,E$3,FALSE), "※5", ""))), "")</f>
        <v>66920</v>
      </c>
      <c r="F39" s="41">
        <f>IFERROR(INT(TRIM(SUBSTITUTE(VLOOKUP($A39&amp;"*",各都道府県の状況!$A:$I,F$3,FALSE), "※5", ""))), "")</f>
        <v>1345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15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44280</v>
      </c>
      <c r="C40" s="31" t="s">
        <v>45</v>
      </c>
      <c r="D40" s="41">
        <f>IFERROR(INT(TRIM(SUBSTITUTE(VLOOKUP($A40&amp;"*",各都道府県の状況!$A:$I,D$3,FALSE), "※5", ""))), "")</f>
        <v>498</v>
      </c>
      <c r="E40" s="41">
        <f>IFERROR(INT(TRIM(SUBSTITUTE(VLOOKUP($A40&amp;"*",各都道府県の状況!$A:$I,E$3,FALSE), "※5", ""))), "")</f>
        <v>30114</v>
      </c>
      <c r="F40" s="41">
        <f>IFERROR(INT(TRIM(SUBSTITUTE(VLOOKUP($A40&amp;"*",各都道府県の状況!$A:$I,F$3,FALSE), "※5", ""))), "")</f>
        <v>440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40</v>
      </c>
      <c r="I40" s="41">
        <f>IFERROR(INT(TRIM(SUBSTITUTE(VLOOKUP($A40&amp;"*",各都道府県の状況!$A:$I,I$3,FALSE), "※5", ""))), "")</f>
        <v>1</v>
      </c>
    </row>
    <row r="41" spans="1:9" x14ac:dyDescent="0.55000000000000004">
      <c r="A41" s="12" t="s">
        <v>217</v>
      </c>
      <c r="B41" s="13">
        <f t="shared" si="0"/>
        <v>44280</v>
      </c>
      <c r="C41" s="31" t="s">
        <v>46</v>
      </c>
      <c r="D41" s="41">
        <f>IFERROR(INT(TRIM(SUBSTITUTE(VLOOKUP($A41&amp;"*",各都道府県の状況!$A:$I,D$3,FALSE), "※5", ""))), "")</f>
        <v>780</v>
      </c>
      <c r="E41" s="41">
        <f>IFERROR(INT(TRIM(SUBSTITUTE(VLOOKUP($A41&amp;"*",各都道府県の状況!$A:$I,E$3,FALSE), "※5", ""))), "")</f>
        <v>49506</v>
      </c>
      <c r="F41" s="41">
        <f>IFERROR(INT(TRIM(SUBSTITUTE(VLOOKUP($A41&amp;"*",各都道府県の状況!$A:$I,F$3,FALSE), "※5", ""))), "")</f>
        <v>746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16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44280</v>
      </c>
      <c r="C42" s="31" t="s">
        <v>47</v>
      </c>
      <c r="D42" s="41">
        <f>IFERROR(INT(TRIM(SUBSTITUTE(VLOOKUP($A42&amp;"*",各都道府県の状況!$A:$I,D$3,FALSE), "※5", ""))), "")</f>
        <v>1193</v>
      </c>
      <c r="E42" s="41">
        <f>IFERROR(INT(TRIM(SUBSTITUTE(VLOOKUP($A42&amp;"*",各都道府県の状況!$A:$I,E$3,FALSE), "※5", ""))), "")</f>
        <v>36665</v>
      </c>
      <c r="F42" s="41">
        <f>IFERROR(INT(TRIM(SUBSTITUTE(VLOOKUP($A42&amp;"*",各都道府県の状況!$A:$I,F$3,FALSE), "※5", ""))), "")</f>
        <v>1046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123</v>
      </c>
      <c r="I42" s="41">
        <f>IFERROR(INT(TRIM(SUBSTITUTE(VLOOKUP($A42&amp;"*",各都道府県の状況!$A:$I,I$3,FALSE), "※5", ""))), "")</f>
        <v>0</v>
      </c>
    </row>
    <row r="43" spans="1:9" x14ac:dyDescent="0.55000000000000004">
      <c r="A43" s="12" t="s">
        <v>219</v>
      </c>
      <c r="B43" s="13">
        <f t="shared" si="0"/>
        <v>44280</v>
      </c>
      <c r="C43" s="31" t="s">
        <v>48</v>
      </c>
      <c r="D43" s="41">
        <f>IFERROR(INT(TRIM(SUBSTITUTE(VLOOKUP($A43&amp;"*",各都道府県の状況!$A:$I,D$3,FALSE), "※5", ""))), "")</f>
        <v>914</v>
      </c>
      <c r="E43" s="41">
        <f>IFERROR(INT(TRIM(SUBSTITUTE(VLOOKUP($A43&amp;"*",各都道府県の状況!$A:$I,E$3,FALSE), "※5", ""))), "")</f>
        <v>7424</v>
      </c>
      <c r="F43" s="41">
        <f>IFERROR(INT(TRIM(SUBSTITUTE(VLOOKUP($A43&amp;"*",各都道府県の状況!$A:$I,F$3,FALSE), "※5", ""))), "")</f>
        <v>884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11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44280</v>
      </c>
      <c r="C44" s="31" t="s">
        <v>49</v>
      </c>
      <c r="D44" s="41">
        <f>IFERROR(INT(TRIM(SUBSTITUTE(VLOOKUP($A44&amp;"*",各都道府県の状況!$A:$I,D$3,FALSE), "※5", ""))), "")</f>
        <v>18825</v>
      </c>
      <c r="E44" s="41">
        <f>IFERROR(INT(TRIM(SUBSTITUTE(VLOOKUP($A44&amp;"*",各都道府県の状況!$A:$I,E$3,FALSE), "※5", ""))), "")</f>
        <v>496109</v>
      </c>
      <c r="F44" s="41">
        <f>IFERROR(INT(TRIM(SUBSTITUTE(VLOOKUP($A44&amp;"*",各都道府県の状況!$A:$I,F$3,FALSE), "※5", ""))), "")</f>
        <v>18105</v>
      </c>
      <c r="G44" s="41">
        <f>IFERROR(INT(TRIM(SUBSTITUTE(VLOOKUP($A44&amp;"*",各都道府県の状況!$A:$I,G$3,FALSE), "※5", ""))), "")</f>
        <v>328</v>
      </c>
      <c r="H44" s="41">
        <f>IFERROR(INT(TRIM(SUBSTITUTE(VLOOKUP($A44&amp;"*",各都道府県の状況!$A:$I,H$3,FALSE), "※5", ""))), "")</f>
        <v>392</v>
      </c>
      <c r="I44" s="41">
        <f>IFERROR(INT(TRIM(SUBSTITUTE(VLOOKUP($A44&amp;"*",各都道府県の状況!$A:$I,I$3,FALSE), "※5", ""))), "")</f>
        <v>8</v>
      </c>
    </row>
    <row r="45" spans="1:9" x14ac:dyDescent="0.55000000000000004">
      <c r="A45" s="12" t="s">
        <v>221</v>
      </c>
      <c r="B45" s="13">
        <f t="shared" si="0"/>
        <v>44280</v>
      </c>
      <c r="C45" s="31" t="s">
        <v>50</v>
      </c>
      <c r="D45" s="41">
        <f>IFERROR(INT(TRIM(SUBSTITUTE(VLOOKUP($A45&amp;"*",各都道府県の状況!$A:$I,D$3,FALSE), "※5", ""))), "")</f>
        <v>1164</v>
      </c>
      <c r="E45" s="41">
        <f>IFERROR(INT(TRIM(SUBSTITUTE(VLOOKUP($A45&amp;"*",各都道府県の状況!$A:$I,E$3,FALSE), "※5", ""))), "")</f>
        <v>31372</v>
      </c>
      <c r="F45" s="41">
        <f>IFERROR(INT(TRIM(SUBSTITUTE(VLOOKUP($A45&amp;"*",各都道府県の状況!$A:$I,F$3,FALSE), "※5", ""))), "")</f>
        <v>1140</v>
      </c>
      <c r="G45" s="41">
        <f>IFERROR(INT(TRIM(SUBSTITUTE(VLOOKUP($A45&amp;"*",各都道府県の状況!$A:$I,G$3,FALSE), "※5", ""))), "")</f>
        <v>11</v>
      </c>
      <c r="H45" s="41">
        <f>IFERROR(INT(TRIM(SUBSTITUTE(VLOOKUP($A45&amp;"*",各都道府県の状況!$A:$I,H$3,FALSE), "※5", ""))), "")</f>
        <v>34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44280</v>
      </c>
      <c r="C46" s="31" t="s">
        <v>51</v>
      </c>
      <c r="D46" s="41">
        <f>IFERROR(INT(TRIM(SUBSTITUTE(VLOOKUP($A46&amp;"*",各都道府県の状況!$A:$I,D$3,FALSE), "※5", ""))), "")</f>
        <v>1622</v>
      </c>
      <c r="E46" s="41">
        <f>IFERROR(INT(TRIM(SUBSTITUTE(VLOOKUP($A46&amp;"*",各都道府県の状況!$A:$I,E$3,FALSE), "※5", ""))), "")</f>
        <v>74887</v>
      </c>
      <c r="F46" s="41">
        <f>IFERROR(INT(TRIM(SUBSTITUTE(VLOOKUP($A46&amp;"*",各都道府県の状況!$A:$I,F$3,FALSE), "※5", ""))), "")</f>
        <v>1576</v>
      </c>
      <c r="G46" s="41">
        <f>IFERROR(INT(TRIM(SUBSTITUTE(VLOOKUP($A46&amp;"*",各都道府県の状況!$A:$I,G$3,FALSE), "※5", ""))), "")</f>
        <v>38</v>
      </c>
      <c r="H46" s="41">
        <f>IFERROR(INT(TRIM(SUBSTITUTE(VLOOKUP($A46&amp;"*",各都道府県の状況!$A:$I,H$3,FALSE), "※5", ""))), "")</f>
        <v>10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44280</v>
      </c>
      <c r="C47" s="31" t="s">
        <v>52</v>
      </c>
      <c r="D47" s="41">
        <f>IFERROR(INT(TRIM(SUBSTITUTE(VLOOKUP($A47&amp;"*",各都道府県の状況!$A:$I,D$3,FALSE), "※5", ""))), "")</f>
        <v>3494</v>
      </c>
      <c r="E47" s="41">
        <f>IFERROR(INT(TRIM(SUBSTITUTE(VLOOKUP($A47&amp;"*",各都道府県の状況!$A:$I,E$3,FALSE), "※5", ""))), "")</f>
        <v>57733</v>
      </c>
      <c r="F47" s="41">
        <f>IFERROR(INT(TRIM(SUBSTITUTE(VLOOKUP($A47&amp;"*",各都道府県の状況!$A:$I,F$3,FALSE), "※5", ""))), "")</f>
        <v>3398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22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44280</v>
      </c>
      <c r="C48" s="31" t="s">
        <v>53</v>
      </c>
      <c r="D48" s="41">
        <f>IFERROR(INT(TRIM(SUBSTITUTE(VLOOKUP($A48&amp;"*",各都道府県の状況!$A:$I,D$3,FALSE), "※5", ""))), "")</f>
        <v>1302</v>
      </c>
      <c r="E48" s="41">
        <f>IFERROR(INT(TRIM(SUBSTITUTE(VLOOKUP($A48&amp;"*",各都道府県の状況!$A:$I,E$3,FALSE), "※5", ""))), "")</f>
        <v>90030</v>
      </c>
      <c r="F48" s="41">
        <f>IFERROR(INT(TRIM(SUBSTITUTE(VLOOKUP($A48&amp;"*",各都道府県の状況!$A:$I,F$3,FALSE), "※5", ""))), "")</f>
        <v>1273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7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44280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24807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44280</v>
      </c>
      <c r="C50" s="31" t="s">
        <v>55</v>
      </c>
      <c r="D50" s="41">
        <f>IFERROR(INT(TRIM(SUBSTITUTE(VLOOKUP($A50&amp;"*",各都道府県の状況!$A:$I,D$3,FALSE), "※5", ""))), "")</f>
        <v>1778</v>
      </c>
      <c r="E50" s="41">
        <f>IFERROR(INT(TRIM(SUBSTITUTE(VLOOKUP($A50&amp;"*",各都道府県の状況!$A:$I,E$3,FALSE), "※5", ""))), "")</f>
        <v>71639</v>
      </c>
      <c r="F50" s="41">
        <f>IFERROR(INT(TRIM(SUBSTITUTE(VLOOKUP($A50&amp;"*",各都道府県の状況!$A:$I,F$3,FALSE), "※5", ""))), "")</f>
        <v>1760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16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44280</v>
      </c>
      <c r="C51" s="31" t="s">
        <v>56</v>
      </c>
      <c r="D51" s="41">
        <f>IFERROR(INT(TRIM(SUBSTITUTE(VLOOKUP($A51&amp;"*",各都道府県の状況!$A:$I,D$3,FALSE), "※5", ""))), "")</f>
        <v>8988</v>
      </c>
      <c r="E51" s="41">
        <f>IFERROR(INT(TRIM(SUBSTITUTE(VLOOKUP($A51&amp;"*",各都道府県の状況!$A:$I,E$3,FALSE), "※5", ""))), "")</f>
        <v>160567</v>
      </c>
      <c r="F51" s="41">
        <f>IFERROR(INT(TRIM(SUBSTITUTE(VLOOKUP($A51&amp;"*",各都道府県の状況!$A:$I,F$3,FALSE), "※5", ""))), "")</f>
        <v>8372</v>
      </c>
      <c r="G51" s="41">
        <f>IFERROR(INT(TRIM(SUBSTITUTE(VLOOKUP($A51&amp;"*",各都道府県の状況!$A:$I,G$3,FALSE), "※5", ""))), "")</f>
        <v>126</v>
      </c>
      <c r="H51" s="41">
        <f>IFERROR(INT(TRIM(SUBSTITUTE(VLOOKUP($A51&amp;"*",各都道府県の状況!$A:$I,H$3,FALSE), "※5", ""))), "")</f>
        <v>496</v>
      </c>
      <c r="I51" s="41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6" t="s">
        <v>298</v>
      </c>
      <c r="F5" s="52" t="s">
        <v>296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20611</v>
      </c>
      <c r="D6" s="53">
        <v>434522</v>
      </c>
      <c r="E6" s="54">
        <v>692</v>
      </c>
      <c r="F6" s="54">
        <v>9</v>
      </c>
      <c r="G6" s="53">
        <v>19171</v>
      </c>
      <c r="H6" s="54">
        <v>740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921</v>
      </c>
      <c r="D7" s="53">
        <v>23933</v>
      </c>
      <c r="E7" s="54">
        <v>56</v>
      </c>
      <c r="F7" s="54">
        <v>1</v>
      </c>
      <c r="G7" s="54">
        <v>845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596</v>
      </c>
      <c r="D8" s="53">
        <v>42164</v>
      </c>
      <c r="E8" s="54">
        <v>33</v>
      </c>
      <c r="F8" s="54">
        <v>0</v>
      </c>
      <c r="G8" s="54">
        <v>533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5120</v>
      </c>
      <c r="D9" s="53">
        <v>83765</v>
      </c>
      <c r="E9" s="53">
        <v>1041</v>
      </c>
      <c r="F9" s="54">
        <v>3</v>
      </c>
      <c r="G9" s="53">
        <v>4052</v>
      </c>
      <c r="H9" s="54">
        <v>27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279</v>
      </c>
      <c r="D10" s="53">
        <v>7416</v>
      </c>
      <c r="E10" s="54">
        <v>10</v>
      </c>
      <c r="F10" s="54">
        <v>0</v>
      </c>
      <c r="G10" s="54">
        <v>263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752</v>
      </c>
      <c r="D11" s="53">
        <v>32410</v>
      </c>
      <c r="E11" s="54">
        <v>187</v>
      </c>
      <c r="F11" s="54">
        <v>0</v>
      </c>
      <c r="G11" s="54">
        <v>549</v>
      </c>
      <c r="H11" s="54">
        <v>16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2387</v>
      </c>
      <c r="D12" s="53">
        <v>139730</v>
      </c>
      <c r="E12" s="54">
        <v>269</v>
      </c>
      <c r="F12" s="54">
        <v>11</v>
      </c>
      <c r="G12" s="53">
        <v>2010</v>
      </c>
      <c r="H12" s="54">
        <v>108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6533</v>
      </c>
      <c r="D13" s="53">
        <v>25917</v>
      </c>
      <c r="E13" s="54">
        <v>329</v>
      </c>
      <c r="F13" s="54">
        <v>1</v>
      </c>
      <c r="G13" s="53">
        <v>6079</v>
      </c>
      <c r="H13" s="54">
        <v>125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4474</v>
      </c>
      <c r="D14" s="53">
        <v>168378</v>
      </c>
      <c r="E14" s="54">
        <v>133</v>
      </c>
      <c r="F14" s="54">
        <v>0</v>
      </c>
      <c r="G14" s="53">
        <v>4271</v>
      </c>
      <c r="H14" s="5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4890</v>
      </c>
      <c r="D15" s="53">
        <v>109704</v>
      </c>
      <c r="E15" s="54">
        <v>175</v>
      </c>
      <c r="F15" s="54">
        <v>2</v>
      </c>
      <c r="G15" s="53">
        <v>4616</v>
      </c>
      <c r="H15" s="54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32094</v>
      </c>
      <c r="D16" s="53">
        <v>627011</v>
      </c>
      <c r="E16" s="53">
        <v>1329</v>
      </c>
      <c r="F16" s="54">
        <v>43</v>
      </c>
      <c r="G16" s="53">
        <v>30074</v>
      </c>
      <c r="H16" s="54">
        <v>691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29014</v>
      </c>
      <c r="D17" s="53">
        <v>467237</v>
      </c>
      <c r="E17" s="53">
        <v>1011</v>
      </c>
      <c r="F17" s="54">
        <v>21</v>
      </c>
      <c r="G17" s="53">
        <v>27449</v>
      </c>
      <c r="H17" s="54">
        <v>554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118855</v>
      </c>
      <c r="D18" s="53">
        <v>1718024</v>
      </c>
      <c r="E18" s="53">
        <v>3059</v>
      </c>
      <c r="F18" s="54">
        <v>41</v>
      </c>
      <c r="G18" s="53">
        <v>114122</v>
      </c>
      <c r="H18" s="53">
        <v>1674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47462</v>
      </c>
      <c r="D19" s="53">
        <v>674342</v>
      </c>
      <c r="E19" s="54">
        <v>960</v>
      </c>
      <c r="F19" s="54">
        <v>20</v>
      </c>
      <c r="G19" s="53">
        <v>45727</v>
      </c>
      <c r="H19" s="54">
        <v>775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1347</v>
      </c>
      <c r="D20" s="53">
        <v>78441</v>
      </c>
      <c r="E20" s="54">
        <v>161</v>
      </c>
      <c r="F20" s="54">
        <v>1</v>
      </c>
      <c r="G20" s="53">
        <v>1169</v>
      </c>
      <c r="H20" s="54">
        <v>17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930</v>
      </c>
      <c r="D21" s="53">
        <v>40768</v>
      </c>
      <c r="E21" s="54">
        <v>19</v>
      </c>
      <c r="F21" s="54">
        <v>1</v>
      </c>
      <c r="G21" s="54">
        <v>883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1899</v>
      </c>
      <c r="D22" s="53">
        <v>58826</v>
      </c>
      <c r="E22" s="54">
        <v>17</v>
      </c>
      <c r="F22" s="54">
        <v>0</v>
      </c>
      <c r="G22" s="53">
        <v>1816</v>
      </c>
      <c r="H22" s="54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553</v>
      </c>
      <c r="D23" s="53">
        <v>34673</v>
      </c>
      <c r="E23" s="54">
        <v>7</v>
      </c>
      <c r="F23" s="54">
        <v>0</v>
      </c>
      <c r="G23" s="54">
        <v>521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956</v>
      </c>
      <c r="D24" s="53">
        <v>29599</v>
      </c>
      <c r="E24" s="54">
        <v>2</v>
      </c>
      <c r="F24" s="54">
        <v>0</v>
      </c>
      <c r="G24" s="54">
        <v>936</v>
      </c>
      <c r="H24" s="54">
        <v>18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2614</v>
      </c>
      <c r="D25" s="53">
        <v>111781</v>
      </c>
      <c r="E25" s="54">
        <v>139</v>
      </c>
      <c r="F25" s="54">
        <v>0</v>
      </c>
      <c r="G25" s="53">
        <v>2452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4875</v>
      </c>
      <c r="D26" s="53">
        <v>154175</v>
      </c>
      <c r="E26" s="54">
        <v>91</v>
      </c>
      <c r="F26" s="54">
        <v>2</v>
      </c>
      <c r="G26" s="53">
        <v>4661</v>
      </c>
      <c r="H26" s="54">
        <v>123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5558</v>
      </c>
      <c r="D27" s="53">
        <v>237667</v>
      </c>
      <c r="E27" s="54">
        <v>199</v>
      </c>
      <c r="F27" s="54">
        <v>1</v>
      </c>
      <c r="G27" s="53">
        <v>5244</v>
      </c>
      <c r="H27" s="54">
        <v>115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26883</v>
      </c>
      <c r="D28" s="53">
        <v>449089</v>
      </c>
      <c r="E28" s="54">
        <v>499</v>
      </c>
      <c r="F28" s="54">
        <v>11</v>
      </c>
      <c r="G28" s="53">
        <v>25812</v>
      </c>
      <c r="H28" s="54">
        <v>572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2669</v>
      </c>
      <c r="D29" s="53">
        <v>73145</v>
      </c>
      <c r="E29" s="54">
        <v>81</v>
      </c>
      <c r="F29" s="54">
        <v>4</v>
      </c>
      <c r="G29" s="53">
        <v>2600</v>
      </c>
      <c r="H29" s="54">
        <v>68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2720</v>
      </c>
      <c r="D30" s="53">
        <v>84114</v>
      </c>
      <c r="E30" s="54">
        <v>85</v>
      </c>
      <c r="F30" s="54">
        <v>3</v>
      </c>
      <c r="G30" s="53">
        <v>2581</v>
      </c>
      <c r="H30" s="54">
        <v>54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9313</v>
      </c>
      <c r="D31" s="53">
        <v>172097</v>
      </c>
      <c r="E31" s="54">
        <v>129</v>
      </c>
      <c r="F31" s="54">
        <v>2</v>
      </c>
      <c r="G31" s="53">
        <v>9022</v>
      </c>
      <c r="H31" s="54">
        <v>167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49948</v>
      </c>
      <c r="D32" s="53">
        <v>981902</v>
      </c>
      <c r="E32" s="53">
        <v>1624</v>
      </c>
      <c r="F32" s="54">
        <v>61</v>
      </c>
      <c r="G32" s="53">
        <v>46751</v>
      </c>
      <c r="H32" s="53">
        <v>1172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19130</v>
      </c>
      <c r="D33" s="53">
        <v>285482</v>
      </c>
      <c r="E33" s="54">
        <v>766</v>
      </c>
      <c r="F33" s="54">
        <v>53</v>
      </c>
      <c r="G33" s="53">
        <v>17781</v>
      </c>
      <c r="H33" s="54">
        <v>583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3575</v>
      </c>
      <c r="D34" s="53">
        <v>93334</v>
      </c>
      <c r="E34" s="54">
        <v>128</v>
      </c>
      <c r="F34" s="54">
        <v>5</v>
      </c>
      <c r="G34" s="53">
        <v>3396</v>
      </c>
      <c r="H34" s="54">
        <v>51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1228</v>
      </c>
      <c r="D35" s="53">
        <v>25895</v>
      </c>
      <c r="E35" s="54">
        <v>47</v>
      </c>
      <c r="F35" s="54">
        <v>2</v>
      </c>
      <c r="G35" s="53">
        <v>1139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211</v>
      </c>
      <c r="D36" s="53">
        <v>45990</v>
      </c>
      <c r="E36" s="54">
        <v>1</v>
      </c>
      <c r="F36" s="54">
        <v>0</v>
      </c>
      <c r="G36" s="54">
        <v>205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285</v>
      </c>
      <c r="D37" s="53">
        <v>17590</v>
      </c>
      <c r="E37" s="54">
        <v>0</v>
      </c>
      <c r="F37" s="54">
        <v>0</v>
      </c>
      <c r="G37" s="54">
        <v>285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2637</v>
      </c>
      <c r="D38" s="53">
        <v>75671</v>
      </c>
      <c r="E38" s="54">
        <v>76</v>
      </c>
      <c r="F38" s="54">
        <v>6</v>
      </c>
      <c r="G38" s="53">
        <v>2479</v>
      </c>
      <c r="H38" s="54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5096</v>
      </c>
      <c r="D39" s="53">
        <v>176621</v>
      </c>
      <c r="E39" s="54">
        <v>34</v>
      </c>
      <c r="F39" s="54">
        <v>0</v>
      </c>
      <c r="G39" s="53">
        <v>4952</v>
      </c>
      <c r="H39" s="54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1403</v>
      </c>
      <c r="D40" s="53">
        <v>66920</v>
      </c>
      <c r="E40" s="54">
        <v>15</v>
      </c>
      <c r="F40" s="54">
        <v>0</v>
      </c>
      <c r="G40" s="53">
        <v>1345</v>
      </c>
      <c r="H40" s="5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498</v>
      </c>
      <c r="D41" s="53">
        <v>30114</v>
      </c>
      <c r="E41" s="54">
        <v>40</v>
      </c>
      <c r="F41" s="54">
        <v>1</v>
      </c>
      <c r="G41" s="54">
        <v>440</v>
      </c>
      <c r="H41" s="5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780</v>
      </c>
      <c r="D42" s="53">
        <v>49506</v>
      </c>
      <c r="E42" s="54">
        <v>16</v>
      </c>
      <c r="F42" s="54">
        <v>1</v>
      </c>
      <c r="G42" s="54">
        <v>746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1193</v>
      </c>
      <c r="D43" s="53">
        <v>36665</v>
      </c>
      <c r="E43" s="54">
        <v>123</v>
      </c>
      <c r="F43" s="54">
        <v>0</v>
      </c>
      <c r="G43" s="53">
        <v>1046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914</v>
      </c>
      <c r="D44" s="53">
        <v>7424</v>
      </c>
      <c r="E44" s="54">
        <v>11</v>
      </c>
      <c r="F44" s="54">
        <v>3</v>
      </c>
      <c r="G44" s="54">
        <v>884</v>
      </c>
      <c r="H44" s="5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18825</v>
      </c>
      <c r="D45" s="53">
        <v>496109</v>
      </c>
      <c r="E45" s="54">
        <v>392</v>
      </c>
      <c r="F45" s="54">
        <v>8</v>
      </c>
      <c r="G45" s="53">
        <v>18105</v>
      </c>
      <c r="H45" s="54">
        <v>328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1164</v>
      </c>
      <c r="D46" s="53">
        <v>31372</v>
      </c>
      <c r="E46" s="54">
        <v>34</v>
      </c>
      <c r="F46" s="54">
        <v>2</v>
      </c>
      <c r="G46" s="53">
        <v>1140</v>
      </c>
      <c r="H46" s="54">
        <v>11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1622</v>
      </c>
      <c r="D47" s="53">
        <v>74887</v>
      </c>
      <c r="E47" s="54">
        <v>10</v>
      </c>
      <c r="F47" s="54">
        <v>0</v>
      </c>
      <c r="G47" s="53">
        <v>1576</v>
      </c>
      <c r="H47" s="54">
        <v>38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3494</v>
      </c>
      <c r="D48" s="53">
        <v>57733</v>
      </c>
      <c r="E48" s="54">
        <v>22</v>
      </c>
      <c r="F48" s="54">
        <v>1</v>
      </c>
      <c r="G48" s="53">
        <v>3398</v>
      </c>
      <c r="H48" s="5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1302</v>
      </c>
      <c r="D49" s="53">
        <v>90030</v>
      </c>
      <c r="E49" s="54">
        <v>7</v>
      </c>
      <c r="F49" s="54">
        <v>0</v>
      </c>
      <c r="G49" s="53">
        <v>1273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24807</v>
      </c>
      <c r="E50" s="54">
        <v>0</v>
      </c>
      <c r="F50" s="54">
        <v>0</v>
      </c>
      <c r="G50" s="53">
        <v>1924</v>
      </c>
      <c r="H50" s="5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1778</v>
      </c>
      <c r="D51" s="53">
        <v>71639</v>
      </c>
      <c r="E51" s="54">
        <v>16</v>
      </c>
      <c r="F51" s="54">
        <v>0</v>
      </c>
      <c r="G51" s="53">
        <v>1760</v>
      </c>
      <c r="H51" s="5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8988</v>
      </c>
      <c r="D52" s="53">
        <v>160567</v>
      </c>
      <c r="E52" s="54">
        <v>496</v>
      </c>
      <c r="F52" s="54">
        <v>3</v>
      </c>
      <c r="G52" s="53">
        <v>8372</v>
      </c>
      <c r="H52" s="54">
        <v>126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297</v>
      </c>
      <c r="E53" s="54">
        <v>0</v>
      </c>
      <c r="F53" s="55" t="s">
        <v>297</v>
      </c>
      <c r="G53" s="54">
        <v>149</v>
      </c>
      <c r="H53" s="55" t="s">
        <v>297</v>
      </c>
      <c r="I53" s="25"/>
    </row>
    <row r="54" spans="1:9" ht="12" customHeight="1" x14ac:dyDescent="0.55000000000000004">
      <c r="B54" s="21" t="s">
        <v>164</v>
      </c>
      <c r="C54" s="53">
        <v>460478</v>
      </c>
      <c r="D54" s="53">
        <v>8979186</v>
      </c>
      <c r="E54" s="53">
        <v>14571</v>
      </c>
      <c r="F54" s="54">
        <v>323</v>
      </c>
      <c r="G54" s="53">
        <v>436604</v>
      </c>
      <c r="H54" s="53">
        <v>8965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2021-03-26T13:38:03Z</dcterms:modified>
</cp:coreProperties>
</file>