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A47E10EE-2AE4-43E5-A7B7-6FBAB2B3176B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<sst xmlns="http://schemas.openxmlformats.org/spreadsheetml/2006/main" count="20414" uniqueCount="290">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</sst>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0" applyFont="1" applyFill="1" applyAlignment="1">
      <alignment vertical="center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37"/>
  <sheetViews>
    <sheetView topLeftCell="A1025" workbookViewId="0">
      <selection activeCell="A14854" sqref="A14854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853"/>
  <sheetViews>
    <sheetView workbookViewId="0">
      <pane xSplit="1" ySplit="1" topLeftCell="B14846" activePane="bottomRight" state="frozen"/>
      <selection activeCell="A14854" sqref="A14854"/>
      <selection pane="topRight" activeCell="A14854" sqref="A14854"/>
      <selection pane="bottomLeft" activeCell="A14854" sqref="A14854"/>
      <selection pane="bottomRight" activeCell="A14854" sqref="A14854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44224</v>
      </c>
      <c r="B3" s="26" t="s">
        <v>153</v>
      </c>
      <c r="C3" s="26">
        <f>IF(C21="", "", C21)</f>
        <v>373460</v>
      </c>
      <c r="D3" s="26">
        <f>IF(B21="", "", B21)</f>
        <v>6165475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55515</v>
      </c>
      <c r="I3" s="26" t="str">
        <f t="shared" si="1"/>
        <v/>
      </c>
      <c r="J3" s="26">
        <f t="shared" si="1"/>
        <v>1032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312385</v>
      </c>
      <c r="N3" s="26">
        <f t="shared" si="2"/>
        <v>5360</v>
      </c>
    </row>
    <row r="4" spans="1:15" x14ac:dyDescent="0.55000000000000004">
      <c r="A4" s="38">
        <f>DATE($C$9, $D$9, $E$9)</f>
        <v>44224</v>
      </c>
      <c r="B4" s="26" t="s">
        <v>154</v>
      </c>
      <c r="C4" s="26">
        <f>IF(C22="", "", C22)</f>
        <v>2132</v>
      </c>
      <c r="D4" s="26">
        <f>IF(B22="", "", B22)</f>
        <v>474662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97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2034</v>
      </c>
      <c r="N4" s="26">
        <f t="shared" si="2"/>
        <v>1</v>
      </c>
    </row>
    <row r="5" spans="1:15" x14ac:dyDescent="0.55000000000000004">
      <c r="A5" s="38">
        <f>DATE($C$9, $D$9, $E$9)</f>
        <v>44224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B8" s="53" t="s">
        <v>281</v>
      </c>
      <c r="C8" s="53"/>
      <c r="D8" s="53"/>
      <c r="E8" s="53"/>
      <c r="F8" s="53"/>
      <c r="G8" s="53"/>
      <c r="H8" s="53"/>
      <c r="J8" s="71"/>
      <c r="K8" s="71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28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6165475</v>
      </c>
      <c r="F12" s="4">
        <v>373460</v>
      </c>
      <c r="G12" s="4">
        <v>55515</v>
      </c>
      <c r="H12" s="4">
        <v>1032</v>
      </c>
      <c r="I12" s="4">
        <v>312385</v>
      </c>
      <c r="J12" s="4">
        <v>5360</v>
      </c>
      <c r="K12" s="3"/>
    </row>
    <row r="13" spans="1:15" x14ac:dyDescent="0.55000000000000004">
      <c r="C13" s="51" t="s">
        <v>167</v>
      </c>
      <c r="D13" s="52"/>
      <c r="E13" s="4">
        <v>474662</v>
      </c>
      <c r="F13" s="4">
        <v>2132</v>
      </c>
      <c r="G13" s="4">
        <v>97</v>
      </c>
      <c r="H13" s="4">
        <v>0</v>
      </c>
      <c r="I13" s="4">
        <v>2034</v>
      </c>
      <c r="J13" s="4">
        <v>1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6640966</v>
      </c>
      <c r="F15" s="29">
        <f t="shared" si="3"/>
        <v>375607</v>
      </c>
      <c r="G15" s="29">
        <f t="shared" si="3"/>
        <v>55612</v>
      </c>
      <c r="H15" s="29">
        <f t="shared" si="3"/>
        <v>1032</v>
      </c>
      <c r="I15" s="29">
        <f t="shared" si="3"/>
        <v>314434</v>
      </c>
      <c r="J15" s="29">
        <f t="shared" si="3"/>
        <v>5361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6165475</v>
      </c>
      <c r="C21" s="28">
        <f t="shared" si="4"/>
        <v>373460</v>
      </c>
      <c r="D21" s="3"/>
      <c r="E21" s="3"/>
      <c r="F21" s="3"/>
      <c r="G21" s="3"/>
      <c r="H21" s="28">
        <f>G12</f>
        <v>55515</v>
      </c>
      <c r="I21" s="3"/>
      <c r="J21" s="28">
        <f>H12</f>
        <v>1032</v>
      </c>
      <c r="K21" s="3"/>
      <c r="L21" s="3"/>
      <c r="M21" s="16">
        <f>F21</f>
        <v>0</v>
      </c>
      <c r="N21" s="28">
        <f t="shared" ref="N21:O23" si="5">I12</f>
        <v>312385</v>
      </c>
      <c r="O21" s="28">
        <f t="shared" si="5"/>
        <v>5360</v>
      </c>
    </row>
    <row r="22" spans="1:15" x14ac:dyDescent="0.55000000000000004">
      <c r="A22" s="26" t="s">
        <v>167</v>
      </c>
      <c r="B22" s="28">
        <f t="shared" si="4"/>
        <v>474662</v>
      </c>
      <c r="C22" s="28">
        <f t="shared" si="4"/>
        <v>2132</v>
      </c>
      <c r="D22" s="3"/>
      <c r="E22" s="3"/>
      <c r="F22" s="3"/>
      <c r="G22" s="3"/>
      <c r="H22" s="28">
        <f>G13</f>
        <v>97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2034</v>
      </c>
      <c r="O22" s="28">
        <f t="shared" si="5"/>
        <v>1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6640966</v>
      </c>
      <c r="C24" s="26">
        <f t="shared" si="6"/>
        <v>375607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55612</v>
      </c>
      <c r="I24" s="26">
        <f t="shared" si="6"/>
        <v>0</v>
      </c>
      <c r="J24" s="26">
        <f t="shared" si="6"/>
        <v>1032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314434</v>
      </c>
      <c r="O24" s="26">
        <f t="shared" si="6"/>
        <v>5361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</sheetData>
  <mergeCells count="19">
    <mergeCell ref="J10:J11"/>
    <mergeCell ref="I10:I11"/>
    <mergeCell ref="G10:H10"/>
    <mergeCell ref="E10:F10"/>
    <mergeCell ref="B7:H7"/>
    <mergeCell ref="B8:H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27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44223</v>
      </c>
      <c r="C5" s="31" t="s">
        <v>7</v>
      </c>
      <c r="D5" s="41">
        <f>IFERROR(INT(TRIM(SUBSTITUTE(VLOOKUP($A5&amp;"*",各都道府県の状況!$A:$I,D$3,FALSE), "※5", ""))), "")</f>
        <v>17010</v>
      </c>
      <c r="E5" s="41">
        <f>IFERROR(INT(TRIM(SUBSTITUTE(VLOOKUP($A5&amp;"*",各都道府県の状況!$A:$I,E$3,FALSE), "※5", ""))), "")</f>
        <v>307606</v>
      </c>
      <c r="F5" s="41">
        <f>IFERROR(INT(TRIM(SUBSTITUTE(VLOOKUP($A5&amp;"*",各都道府県の状況!$A:$I,F$3,FALSE), "※5", ""))), "")</f>
        <v>15052</v>
      </c>
      <c r="G5" s="41">
        <f>IFERROR(INT(TRIM(SUBSTITUTE(VLOOKUP($A5&amp;"*",各都道府県の状況!$A:$I,G$3,FALSE), "※5", ""))), "")</f>
        <v>585</v>
      </c>
      <c r="H5" s="41">
        <f>IFERROR(INT(TRIM(SUBSTITUTE(VLOOKUP($A5&amp;"*",各都道府県の状況!$A:$I,H$3,FALSE), "※5", ""))), "")</f>
        <v>1383</v>
      </c>
      <c r="I5" s="41">
        <f>IFERROR(INT(TRIM(SUBSTITUTE(VLOOKUP($A5&amp;"*",各都道府県の状況!$A:$I,I$3,FALSE), "※5", ""))), "")</f>
        <v>17</v>
      </c>
      <c r="J5" s="2"/>
    </row>
    <row r="6" spans="1:10" x14ac:dyDescent="0.55000000000000004">
      <c r="A6" s="12" t="s">
        <v>182</v>
      </c>
      <c r="B6" s="13">
        <f t="shared" si="0"/>
        <v>44223</v>
      </c>
      <c r="C6" s="31" t="s">
        <v>11</v>
      </c>
      <c r="D6" s="41">
        <f>IFERROR(INT(TRIM(SUBSTITUTE(VLOOKUP($A6&amp;"*",各都道府県の状況!$A:$I,D$3,FALSE), "※5", ""))), "")</f>
        <v>695</v>
      </c>
      <c r="E6" s="41">
        <f>IFERROR(INT(TRIM(SUBSTITUTE(VLOOKUP($A6&amp;"*",各都道府県の状況!$A:$I,E$3,FALSE), "※5", ""))), "")</f>
        <v>12951</v>
      </c>
      <c r="F6" s="41">
        <f>IFERROR(INT(TRIM(SUBSTITUTE(VLOOKUP($A6&amp;"*",各都道府県の状況!$A:$I,F$3,FALSE), "※5", ""))), "")</f>
        <v>631</v>
      </c>
      <c r="G6" s="41">
        <f>IFERROR(INT(TRIM(SUBSTITUTE(VLOOKUP($A6&amp;"*",各都道府県の状況!$A:$I,G$3,FALSE), "※5", ""))), "")</f>
        <v>11</v>
      </c>
      <c r="H6" s="41">
        <f>IFERROR(INT(TRIM(SUBSTITUTE(VLOOKUP($A6&amp;"*",各都道府県の状況!$A:$I,H$3,FALSE), "※5", ""))), "")</f>
        <v>53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44223</v>
      </c>
      <c r="C7" s="31" t="s">
        <v>12</v>
      </c>
      <c r="D7" s="41">
        <f>IFERROR(INT(TRIM(SUBSTITUTE(VLOOKUP($A7&amp;"*",各都道府県の状況!$A:$I,D$3,FALSE), "※5", ""))), "")</f>
        <v>495</v>
      </c>
      <c r="E7" s="41">
        <f>IFERROR(INT(TRIM(SUBSTITUTE(VLOOKUP($A7&amp;"*",各都道府県の状況!$A:$I,E$3,FALSE), "※5", ""))), "")</f>
        <v>19489</v>
      </c>
      <c r="F7" s="41">
        <f>IFERROR(INT(TRIM(SUBSTITUTE(VLOOKUP($A7&amp;"*",各都道府県の状況!$A:$I,F$3,FALSE), "※5", ""))), "")</f>
        <v>436</v>
      </c>
      <c r="G7" s="41">
        <f>IFERROR(INT(TRIM(SUBSTITUTE(VLOOKUP($A7&amp;"*",各都道府県の状況!$A:$I,G$3,FALSE), "※5", ""))), "")</f>
        <v>26</v>
      </c>
      <c r="H7" s="41">
        <f>IFERROR(INT(TRIM(SUBSTITUTE(VLOOKUP($A7&amp;"*",各都道府県の状況!$A:$I,H$3,FALSE), "※5", ""))), "")</f>
        <v>33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44223</v>
      </c>
      <c r="C8" s="31" t="s">
        <v>13</v>
      </c>
      <c r="D8" s="41">
        <f>IFERROR(INT(TRIM(SUBSTITUTE(VLOOKUP($A8&amp;"*",各都道府県の状況!$A:$I,D$3,FALSE), "※5", ""))), "")</f>
        <v>3319</v>
      </c>
      <c r="E8" s="41">
        <f>IFERROR(INT(TRIM(SUBSTITUTE(VLOOKUP($A8&amp;"*",各都道府県の状況!$A:$I,E$3,FALSE), "※5", ""))), "")</f>
        <v>47540</v>
      </c>
      <c r="F8" s="41">
        <f>IFERROR(INT(TRIM(SUBSTITUTE(VLOOKUP($A8&amp;"*",各都道府県の状況!$A:$I,F$3,FALSE), "※5", ""))), "")</f>
        <v>2862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435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44223</v>
      </c>
      <c r="C9" s="31" t="s">
        <v>14</v>
      </c>
      <c r="D9" s="41">
        <f>IFERROR(INT(TRIM(SUBSTITUTE(VLOOKUP($A9&amp;"*",各都道府県の状況!$A:$I,D$3,FALSE), "※5", ""))), "")</f>
        <v>253</v>
      </c>
      <c r="E9" s="41">
        <f>IFERROR(INT(TRIM(SUBSTITUTE(VLOOKUP($A9&amp;"*",各都道府県の状況!$A:$I,E$3,FALSE), "※5", ""))), "")</f>
        <v>6342</v>
      </c>
      <c r="F9" s="41">
        <f>IFERROR(INT(TRIM(SUBSTITUTE(VLOOKUP($A9&amp;"*",各都道府県の状況!$A:$I,F$3,FALSE), "※5", ""))), "")</f>
        <v>203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49</v>
      </c>
      <c r="I9" s="41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44223</v>
      </c>
      <c r="C10" s="31" t="s">
        <v>15</v>
      </c>
      <c r="D10" s="41">
        <f>IFERROR(INT(TRIM(SUBSTITUTE(VLOOKUP($A10&amp;"*",各都道府県の状況!$A:$I,D$3,FALSE), "※5", ""))), "")</f>
        <v>473</v>
      </c>
      <c r="E10" s="41">
        <f>IFERROR(INT(TRIM(SUBSTITUTE(VLOOKUP($A10&amp;"*",各都道府県の状況!$A:$I,E$3,FALSE), "※5", ""))), "")</f>
        <v>13706</v>
      </c>
      <c r="F10" s="41">
        <f>IFERROR(INT(TRIM(SUBSTITUTE(VLOOKUP($A10&amp;"*",各都道府県の状況!$A:$I,F$3,FALSE), "※5", ""))), "")</f>
        <v>422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38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44223</v>
      </c>
      <c r="C11" s="31" t="s">
        <v>16</v>
      </c>
      <c r="D11" s="41">
        <f>IFERROR(INT(TRIM(SUBSTITUTE(VLOOKUP($A11&amp;"*",各都道府県の状況!$A:$I,D$3,FALSE), "※5", ""))), "")</f>
        <v>1678</v>
      </c>
      <c r="E11" s="41">
        <f>IFERROR(INT(TRIM(SUBSTITUTE(VLOOKUP($A11&amp;"*",各都道府県の状況!$A:$I,E$3,FALSE), "※5", ""))), "")</f>
        <v>80564</v>
      </c>
      <c r="F11" s="41">
        <f>IFERROR(INT(TRIM(SUBSTITUTE(VLOOKUP($A11&amp;"*",各都道府県の状況!$A:$I,F$3,FALSE), "※5", ""))), "")</f>
        <v>1347</v>
      </c>
      <c r="G11" s="41">
        <f>IFERROR(INT(TRIM(SUBSTITUTE(VLOOKUP($A11&amp;"*",各都道府県の状況!$A:$I,G$3,FALSE), "※5", ""))), "")</f>
        <v>40</v>
      </c>
      <c r="H11" s="41">
        <f>IFERROR(INT(TRIM(SUBSTITUTE(VLOOKUP($A11&amp;"*",各都道府県の状況!$A:$I,H$3,FALSE), "※5", ""))), "")</f>
        <v>291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44223</v>
      </c>
      <c r="C12" s="31" t="s">
        <v>17</v>
      </c>
      <c r="D12" s="41">
        <f>IFERROR(INT(TRIM(SUBSTITUTE(VLOOKUP($A12&amp;"*",各都道府県の状況!$A:$I,D$3,FALSE), "※5", ""))), "")</f>
        <v>4543</v>
      </c>
      <c r="E12" s="41">
        <f>IFERROR(INT(TRIM(SUBSTITUTE(VLOOKUP($A12&amp;"*",各都道府県の状況!$A:$I,E$3,FALSE), "※5", ""))), "")</f>
        <v>22774</v>
      </c>
      <c r="F12" s="41">
        <f>IFERROR(INT(TRIM(SUBSTITUTE(VLOOKUP($A12&amp;"*",各都道府県の状況!$A:$I,F$3,FALSE), "※5", ""))), "")</f>
        <v>3713</v>
      </c>
      <c r="G12" s="41">
        <f>IFERROR(INT(TRIM(SUBSTITUTE(VLOOKUP($A12&amp;"*",各都道府県の状況!$A:$I,G$3,FALSE), "※5", ""))), "")</f>
        <v>56</v>
      </c>
      <c r="H12" s="41">
        <f>IFERROR(INT(TRIM(SUBSTITUTE(VLOOKUP($A12&amp;"*",各都道府県の状況!$A:$I,H$3,FALSE), "※5", ""))), "")</f>
        <v>774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44223</v>
      </c>
      <c r="C13" s="31" t="s">
        <v>18</v>
      </c>
      <c r="D13" s="41">
        <f>IFERROR(INT(TRIM(SUBSTITUTE(VLOOKUP($A13&amp;"*",各都道府県の状況!$A:$I,D$3,FALSE), "※5", ""))), "")</f>
        <v>3653</v>
      </c>
      <c r="E13" s="41">
        <f>IFERROR(INT(TRIM(SUBSTITUTE(VLOOKUP($A13&amp;"*",各都道府県の状況!$A:$I,E$3,FALSE), "※5", ""))), "")</f>
        <v>102263</v>
      </c>
      <c r="F13" s="41">
        <f>IFERROR(INT(TRIM(SUBSTITUTE(VLOOKUP($A13&amp;"*",各都道府県の状況!$A:$I,F$3,FALSE), "※5", ""))), "")</f>
        <v>2857</v>
      </c>
      <c r="G13" s="41">
        <f>IFERROR(INT(TRIM(SUBSTITUTE(VLOOKUP($A13&amp;"*",各都道府県の状況!$A:$I,G$3,FALSE), "※5", ""))), "")</f>
        <v>40</v>
      </c>
      <c r="H13" s="41">
        <f>IFERROR(INT(TRIM(SUBSTITUTE(VLOOKUP($A13&amp;"*",各都道府県の状況!$A:$I,H$3,FALSE), "※5", ""))), "")</f>
        <v>796</v>
      </c>
      <c r="I13" s="41">
        <f>IFERROR(INT(TRIM(SUBSTITUTE(VLOOKUP($A13&amp;"*",各都道府県の状況!$A:$I,I$3,FALSE), "※5", ""))), "")</f>
        <v>20</v>
      </c>
    </row>
    <row r="14" spans="1:10" x14ac:dyDescent="0.55000000000000004">
      <c r="A14" s="12" t="s">
        <v>190</v>
      </c>
      <c r="B14" s="13">
        <f t="shared" si="0"/>
        <v>44223</v>
      </c>
      <c r="C14" s="31" t="s">
        <v>19</v>
      </c>
      <c r="D14" s="41">
        <f>IFERROR(INT(TRIM(SUBSTITUTE(VLOOKUP($A14&amp;"*",各都道府県の状況!$A:$I,D$3,FALSE), "※5", ""))), "")</f>
        <v>3701</v>
      </c>
      <c r="E14" s="41">
        <f>IFERROR(INT(TRIM(SUBSTITUTE(VLOOKUP($A14&amp;"*",各都道府県の状況!$A:$I,E$3,FALSE), "※5", ""))), "")</f>
        <v>72167</v>
      </c>
      <c r="F14" s="41">
        <f>IFERROR(INT(TRIM(SUBSTITUTE(VLOOKUP($A14&amp;"*",各都道府県の状況!$A:$I,F$3,FALSE), "※5", ""))), "")</f>
        <v>3278</v>
      </c>
      <c r="G14" s="41">
        <f>IFERROR(INT(TRIM(SUBSTITUTE(VLOOKUP($A14&amp;"*",各都道府県の状況!$A:$I,G$3,FALSE), "※5", ""))), "")</f>
        <v>67</v>
      </c>
      <c r="H14" s="41">
        <f>IFERROR(INT(TRIM(SUBSTITUTE(VLOOKUP($A14&amp;"*",各都道府県の状況!$A:$I,H$3,FALSE), "※5", ""))), "")</f>
        <v>356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44223</v>
      </c>
      <c r="C15" s="31" t="s">
        <v>20</v>
      </c>
      <c r="D15" s="41">
        <f>IFERROR(INT(TRIM(SUBSTITUTE(VLOOKUP($A15&amp;"*",各都道府県の状況!$A:$I,D$3,FALSE), "※5", ""))), "")</f>
        <v>24094</v>
      </c>
      <c r="E15" s="41">
        <f>IFERROR(INT(TRIM(SUBSTITUTE(VLOOKUP($A15&amp;"*",各都道府県の状況!$A:$I,E$3,FALSE), "※5", ""))), "")</f>
        <v>435442</v>
      </c>
      <c r="F15" s="41">
        <f>IFERROR(INT(TRIM(SUBSTITUTE(VLOOKUP($A15&amp;"*",各都道府県の状況!$A:$I,F$3,FALSE), "※5", ""))), "")</f>
        <v>19170</v>
      </c>
      <c r="G15" s="41">
        <f>IFERROR(INT(TRIM(SUBSTITUTE(VLOOKUP($A15&amp;"*",各都道府県の状況!$A:$I,G$3,FALSE), "※5", ""))), "")</f>
        <v>320</v>
      </c>
      <c r="H15" s="41">
        <f>IFERROR(INT(TRIM(SUBSTITUTE(VLOOKUP($A15&amp;"*",各都道府県の状況!$A:$I,H$3,FALSE), "※5", ""))), "")</f>
        <v>4604</v>
      </c>
      <c r="I15" s="41">
        <f>IFERROR(INT(TRIM(SUBSTITUTE(VLOOKUP($A15&amp;"*",各都道府県の状況!$A:$I,I$3,FALSE), "※5", ""))), "")</f>
        <v>79</v>
      </c>
    </row>
    <row r="16" spans="1:10" x14ac:dyDescent="0.55000000000000004">
      <c r="A16" s="12" t="s">
        <v>192</v>
      </c>
      <c r="B16" s="13">
        <f t="shared" si="0"/>
        <v>44223</v>
      </c>
      <c r="C16" s="31" t="s">
        <v>21</v>
      </c>
      <c r="D16" s="41">
        <f>IFERROR(INT(TRIM(SUBSTITUTE(VLOOKUP($A16&amp;"*",各都道府県の状況!$A:$I,D$3,FALSE), "※5", ""))), "")</f>
        <v>21134</v>
      </c>
      <c r="E16" s="41">
        <f>IFERROR(INT(TRIM(SUBSTITUTE(VLOOKUP($A16&amp;"*",各都道府県の状況!$A:$I,E$3,FALSE), "※5", ""))), "")</f>
        <v>310216</v>
      </c>
      <c r="F16" s="41">
        <f>IFERROR(INT(TRIM(SUBSTITUTE(VLOOKUP($A16&amp;"*",各都道府県の状況!$A:$I,F$3,FALSE), "※5", ""))), "")</f>
        <v>15563</v>
      </c>
      <c r="G16" s="41">
        <f>IFERROR(INT(TRIM(SUBSTITUTE(VLOOKUP($A16&amp;"*",各都道府県の状況!$A:$I,G$3,FALSE), "※5", ""))), "")</f>
        <v>224</v>
      </c>
      <c r="H16" s="41">
        <f>IFERROR(INT(TRIM(SUBSTITUTE(VLOOKUP($A16&amp;"*",各都道府県の状況!$A:$I,H$3,FALSE), "※5", ""))), "")</f>
        <v>5347</v>
      </c>
      <c r="I16" s="41">
        <f>IFERROR(INT(TRIM(SUBSTITUTE(VLOOKUP($A16&amp;"*",各都道府県の状況!$A:$I,I$3,FALSE), "※5", ""))), "")</f>
        <v>54</v>
      </c>
    </row>
    <row r="17" spans="1:9" x14ac:dyDescent="0.55000000000000004">
      <c r="A17" s="12" t="s">
        <v>193</v>
      </c>
      <c r="B17" s="13">
        <f t="shared" si="0"/>
        <v>44223</v>
      </c>
      <c r="C17" s="31" t="s">
        <v>22</v>
      </c>
      <c r="D17" s="41">
        <f>IFERROR(INT(TRIM(SUBSTITUTE(VLOOKUP($A17&amp;"*",各都道府県の状況!$A:$I,D$3,FALSE), "※5", ""))), "")</f>
        <v>96507</v>
      </c>
      <c r="E17" s="41">
        <f>IFERROR(INT(TRIM(SUBSTITUTE(VLOOKUP($A17&amp;"*",各都道府県の状況!$A:$I,E$3,FALSE), "※5", ""))), "")</f>
        <v>1278331</v>
      </c>
      <c r="F17" s="41">
        <f>IFERROR(INT(TRIM(SUBSTITUTE(VLOOKUP($A17&amp;"*",各都道府県の状況!$A:$I,F$3,FALSE), "※5", ""))), "")</f>
        <v>79560</v>
      </c>
      <c r="G17" s="41">
        <f>IFERROR(INT(TRIM(SUBSTITUTE(VLOOKUP($A17&amp;"*",各都道府県の状況!$A:$I,G$3,FALSE), "※5", ""))), "")</f>
        <v>827</v>
      </c>
      <c r="H17" s="41">
        <f>IFERROR(INT(TRIM(SUBSTITUTE(VLOOKUP($A17&amp;"*",各都道府県の状況!$A:$I,H$3,FALSE), "※5", ""))), "")</f>
        <v>16120</v>
      </c>
      <c r="I17" s="41">
        <f>IFERROR(INT(TRIM(SUBSTITUTE(VLOOKUP($A17&amp;"*",各都道府県の状況!$A:$I,I$3,FALSE), "※5", ""))), "")</f>
        <v>159</v>
      </c>
    </row>
    <row r="18" spans="1:9" x14ac:dyDescent="0.55000000000000004">
      <c r="A18" s="12" t="s">
        <v>194</v>
      </c>
      <c r="B18" s="13">
        <f t="shared" si="0"/>
        <v>44223</v>
      </c>
      <c r="C18" s="31" t="s">
        <v>23</v>
      </c>
      <c r="D18" s="41">
        <f>IFERROR(INT(TRIM(SUBSTITUTE(VLOOKUP($A18&amp;"*",各都道府県の状況!$A:$I,D$3,FALSE), "※5", ""))), "")</f>
        <v>39159</v>
      </c>
      <c r="E18" s="41">
        <f>IFERROR(INT(TRIM(SUBSTITUTE(VLOOKUP($A18&amp;"*",各都道府県の状況!$A:$I,E$3,FALSE), "※5", ""))), "")</f>
        <v>479033</v>
      </c>
      <c r="F18" s="41">
        <f>IFERROR(INT(TRIM(SUBSTITUTE(VLOOKUP($A18&amp;"*",各都道府県の状況!$A:$I,F$3,FALSE), "※5", ""))), "")</f>
        <v>34939</v>
      </c>
      <c r="G18" s="41">
        <f>IFERROR(INT(TRIM(SUBSTITUTE(VLOOKUP($A18&amp;"*",各都道府県の状況!$A:$I,G$3,FALSE), "※5", ""))), "")</f>
        <v>423</v>
      </c>
      <c r="H18" s="41">
        <f>IFERROR(INT(TRIM(SUBSTITUTE(VLOOKUP($A18&amp;"*",各都道府県の状況!$A:$I,H$3,FALSE), "※5", ""))), "")</f>
        <v>3797</v>
      </c>
      <c r="I18" s="41">
        <f>IFERROR(INT(TRIM(SUBSTITUTE(VLOOKUP($A18&amp;"*",各都道府県の状況!$A:$I,I$3,FALSE), "※5", ""))), "")</f>
        <v>105</v>
      </c>
    </row>
    <row r="19" spans="1:9" x14ac:dyDescent="0.55000000000000004">
      <c r="A19" s="12" t="s">
        <v>195</v>
      </c>
      <c r="B19" s="13">
        <f t="shared" si="0"/>
        <v>44223</v>
      </c>
      <c r="C19" s="31" t="s">
        <v>24</v>
      </c>
      <c r="D19" s="41">
        <f>IFERROR(INT(TRIM(SUBSTITUTE(VLOOKUP($A19&amp;"*",各都道府県の状況!$A:$I,D$3,FALSE), "※5", ""))), "")</f>
        <v>868</v>
      </c>
      <c r="E19" s="41">
        <f>IFERROR(INT(TRIM(SUBSTITUTE(VLOOKUP($A19&amp;"*",各都道府県の状況!$A:$I,E$3,FALSE), "※5", ""))), "")</f>
        <v>36010</v>
      </c>
      <c r="F19" s="41">
        <f>IFERROR(INT(TRIM(SUBSTITUTE(VLOOKUP($A19&amp;"*",各都道府県の状況!$A:$I,F$3,FALSE), "※5", ""))), "")</f>
        <v>748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120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44223</v>
      </c>
      <c r="C20" s="31" t="s">
        <v>25</v>
      </c>
      <c r="D20" s="41">
        <f>IFERROR(INT(TRIM(SUBSTITUTE(VLOOKUP($A20&amp;"*",各都道府県の状況!$A:$I,D$3,FALSE), "※5", ""))), "")</f>
        <v>849</v>
      </c>
      <c r="E20" s="41">
        <f>IFERROR(INT(TRIM(SUBSTITUTE(VLOOKUP($A20&amp;"*",各都道府県の状況!$A:$I,E$3,FALSE), "※5", ""))), "")</f>
        <v>29646</v>
      </c>
      <c r="F20" s="41">
        <f>IFERROR(INT(TRIM(SUBSTITUTE(VLOOKUP($A20&amp;"*",各都道府県の状況!$A:$I,F$3,FALSE), "※5", ""))), "")</f>
        <v>765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57</v>
      </c>
      <c r="I20" s="41">
        <f>IFERROR(INT(TRIM(SUBSTITUTE(VLOOKUP($A20&amp;"*",各都道府県の状況!$A:$I,I$3,FALSE), "※5", ""))), "")</f>
        <v>4</v>
      </c>
    </row>
    <row r="21" spans="1:9" x14ac:dyDescent="0.55000000000000004">
      <c r="A21" s="12" t="s">
        <v>197</v>
      </c>
      <c r="B21" s="13">
        <f t="shared" si="0"/>
        <v>44223</v>
      </c>
      <c r="C21" s="31" t="s">
        <v>26</v>
      </c>
      <c r="D21" s="41">
        <f>IFERROR(INT(TRIM(SUBSTITUTE(VLOOKUP($A21&amp;"*",各都道府県の状況!$A:$I,D$3,FALSE), "※5", ""))), "")</f>
        <v>1442</v>
      </c>
      <c r="E21" s="41">
        <f>IFERROR(INT(TRIM(SUBSTITUTE(VLOOKUP($A21&amp;"*",各都道府県の状況!$A:$I,E$3,FALSE), "※5", ""))), "")</f>
        <v>39478</v>
      </c>
      <c r="F21" s="41">
        <f>IFERROR(INT(TRIM(SUBSTITUTE(VLOOKUP($A21&amp;"*",各都道府県の状況!$A:$I,F$3,FALSE), "※5", ""))), "")</f>
        <v>1256</v>
      </c>
      <c r="G21" s="41">
        <f>IFERROR(INT(TRIM(SUBSTITUTE(VLOOKUP($A21&amp;"*",各都道府県の状況!$A:$I,G$3,FALSE), "※5", ""))), "")</f>
        <v>57</v>
      </c>
      <c r="H21" s="41">
        <f>IFERROR(INT(TRIM(SUBSTITUTE(VLOOKUP($A21&amp;"*",各都道府県の状況!$A:$I,H$3,FALSE), "※5", ""))), "")</f>
        <v>163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44223</v>
      </c>
      <c r="C22" s="31" t="s">
        <v>27</v>
      </c>
      <c r="D22" s="41">
        <f>IFERROR(INT(TRIM(SUBSTITUTE(VLOOKUP($A22&amp;"*",各都道府県の状況!$A:$I,D$3,FALSE), "※5", ""))), "")</f>
        <v>504</v>
      </c>
      <c r="E22" s="41">
        <f>IFERROR(INT(TRIM(SUBSTITUTE(VLOOKUP($A22&amp;"*",各都道府県の状況!$A:$I,E$3,FALSE), "※5", ""))), "")</f>
        <v>25952</v>
      </c>
      <c r="F22" s="41">
        <f>IFERROR(INT(TRIM(SUBSTITUTE(VLOOKUP($A22&amp;"*",各都道府県の状況!$A:$I,F$3,FALSE), "※5", ""))), "")</f>
        <v>412</v>
      </c>
      <c r="G22" s="41">
        <f>IFERROR(INT(TRIM(SUBSTITUTE(VLOOKUP($A22&amp;"*",各都道府県の状況!$A:$I,G$3,FALSE), "※5", ""))), "")</f>
        <v>16</v>
      </c>
      <c r="H22" s="41">
        <f>IFERROR(INT(TRIM(SUBSTITUTE(VLOOKUP($A22&amp;"*",各都道府県の状況!$A:$I,H$3,FALSE), "※5", ""))), "")</f>
        <v>76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44223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821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64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44223</v>
      </c>
      <c r="C24" s="31" t="s">
        <v>29</v>
      </c>
      <c r="D24" s="41">
        <f>IFERROR(INT(TRIM(SUBSTITUTE(VLOOKUP($A24&amp;"*",各都道府県の状況!$A:$I,D$3,FALSE), "※5", ""))), "")</f>
        <v>2239</v>
      </c>
      <c r="E24" s="41">
        <f>IFERROR(INT(TRIM(SUBSTITUTE(VLOOKUP($A24&amp;"*",各都道府県の状況!$A:$I,E$3,FALSE), "※5", ""))), "")</f>
        <v>78608</v>
      </c>
      <c r="F24" s="41">
        <f>IFERROR(INT(TRIM(SUBSTITUTE(VLOOKUP($A24&amp;"*",各都道府県の状況!$A:$I,F$3,FALSE), "※5", ""))), "")</f>
        <v>1984</v>
      </c>
      <c r="G24" s="41">
        <f>IFERROR(INT(TRIM(SUBSTITUTE(VLOOKUP($A24&amp;"*",各都道府県の状況!$A:$I,G$3,FALSE), "※5", ""))), "")</f>
        <v>32</v>
      </c>
      <c r="H24" s="41">
        <f>IFERROR(INT(TRIM(SUBSTITUTE(VLOOKUP($A24&amp;"*",各都道府県の状況!$A:$I,H$3,FALSE), "※5", ""))), "")</f>
        <v>244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201</v>
      </c>
      <c r="B25" s="13">
        <f t="shared" si="0"/>
        <v>44223</v>
      </c>
      <c r="C25" s="31" t="s">
        <v>30</v>
      </c>
      <c r="D25" s="41">
        <f>IFERROR(INT(TRIM(SUBSTITUTE(VLOOKUP($A25&amp;"*",各都道府県の状況!$A:$I,D$3,FALSE), "※5", ""))), "")</f>
        <v>4088</v>
      </c>
      <c r="E25" s="41">
        <f>IFERROR(INT(TRIM(SUBSTITUTE(VLOOKUP($A25&amp;"*",各都道府県の状況!$A:$I,E$3,FALSE), "※5", ""))), "")</f>
        <v>100416</v>
      </c>
      <c r="F25" s="41">
        <f>IFERROR(INT(TRIM(SUBSTITUTE(VLOOKUP($A25&amp;"*",各都道府県の状況!$A:$I,F$3,FALSE), "※5", ""))), "")</f>
        <v>3493</v>
      </c>
      <c r="G25" s="41">
        <f>IFERROR(INT(TRIM(SUBSTITUTE(VLOOKUP($A25&amp;"*",各都道府県の状況!$A:$I,G$3,FALSE), "※5", ""))), "")</f>
        <v>67</v>
      </c>
      <c r="H25" s="41">
        <f>IFERROR(INT(TRIM(SUBSTITUTE(VLOOKUP($A25&amp;"*",各都道府県の状況!$A:$I,H$3,FALSE), "※5", ""))), "")</f>
        <v>528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44223</v>
      </c>
      <c r="C26" s="31" t="s">
        <v>31</v>
      </c>
      <c r="D26" s="41">
        <f>IFERROR(INT(TRIM(SUBSTITUTE(VLOOKUP($A26&amp;"*",各都道府県の状況!$A:$I,D$3,FALSE), "※5", ""))), "")</f>
        <v>4384</v>
      </c>
      <c r="E26" s="41">
        <f>IFERROR(INT(TRIM(SUBSTITUTE(VLOOKUP($A26&amp;"*",各都道府県の状況!$A:$I,E$3,FALSE), "※5", ""))), "")</f>
        <v>150870</v>
      </c>
      <c r="F26" s="41">
        <f>IFERROR(INT(TRIM(SUBSTITUTE(VLOOKUP($A26&amp;"*",各都道府県の状況!$A:$I,F$3,FALSE), "※5", ""))), "")</f>
        <v>3554</v>
      </c>
      <c r="G26" s="41">
        <f>IFERROR(INT(TRIM(SUBSTITUTE(VLOOKUP($A26&amp;"*",各都道府県の状況!$A:$I,G$3,FALSE), "※5", ""))), "")</f>
        <v>74</v>
      </c>
      <c r="H26" s="41">
        <f>IFERROR(INT(TRIM(SUBSTITUTE(VLOOKUP($A26&amp;"*",各都道府県の状況!$A:$I,H$3,FALSE), "※5", ""))), "")</f>
        <v>756</v>
      </c>
      <c r="I26" s="41">
        <f>IFERROR(INT(TRIM(SUBSTITUTE(VLOOKUP($A26&amp;"*",各都道府県の状況!$A:$I,I$3,FALSE), "※5", ""))), "")</f>
        <v>9</v>
      </c>
    </row>
    <row r="27" spans="1:9" x14ac:dyDescent="0.55000000000000004">
      <c r="A27" s="12" t="s">
        <v>203</v>
      </c>
      <c r="B27" s="13">
        <f t="shared" si="0"/>
        <v>44223</v>
      </c>
      <c r="C27" s="31" t="s">
        <v>32</v>
      </c>
      <c r="D27" s="41">
        <f>IFERROR(INT(TRIM(SUBSTITUTE(VLOOKUP($A27&amp;"*",各都道府県の状況!$A:$I,D$3,FALSE), "※5", ""))), "")</f>
        <v>23141</v>
      </c>
      <c r="E27" s="41">
        <f>IFERROR(INT(TRIM(SUBSTITUTE(VLOOKUP($A27&amp;"*",各都道府県の状況!$A:$I,E$3,FALSE), "※5", ""))), "")</f>
        <v>300533</v>
      </c>
      <c r="F27" s="41">
        <f>IFERROR(INT(TRIM(SUBSTITUTE(VLOOKUP($A27&amp;"*",各都道府県の状況!$A:$I,F$3,FALSE), "※5", ""))), "")</f>
        <v>20061</v>
      </c>
      <c r="G27" s="41">
        <f>IFERROR(INT(TRIM(SUBSTITUTE(VLOOKUP($A27&amp;"*",各都道府県の状況!$A:$I,G$3,FALSE), "※5", ""))), "")</f>
        <v>375</v>
      </c>
      <c r="H27" s="41">
        <f>IFERROR(INT(TRIM(SUBSTITUTE(VLOOKUP($A27&amp;"*",各都道府県の状況!$A:$I,H$3,FALSE), "※5", ""))), "")</f>
        <v>2705</v>
      </c>
      <c r="I27" s="41">
        <f>IFERROR(INT(TRIM(SUBSTITUTE(VLOOKUP($A27&amp;"*",各都道府県の状況!$A:$I,I$3,FALSE), "※5", ""))), "")</f>
        <v>67</v>
      </c>
    </row>
    <row r="28" spans="1:9" x14ac:dyDescent="0.55000000000000004">
      <c r="A28" s="12" t="s">
        <v>204</v>
      </c>
      <c r="B28" s="13">
        <f t="shared" si="0"/>
        <v>44223</v>
      </c>
      <c r="C28" s="31" t="s">
        <v>33</v>
      </c>
      <c r="D28" s="41">
        <f>IFERROR(INT(TRIM(SUBSTITUTE(VLOOKUP($A28&amp;"*",各都道府県の状況!$A:$I,D$3,FALSE), "※5", ""))), "")</f>
        <v>2100</v>
      </c>
      <c r="E28" s="41">
        <f>IFERROR(INT(TRIM(SUBSTITUTE(VLOOKUP($A28&amp;"*",各都道府県の状況!$A:$I,E$3,FALSE), "※5", ""))), "")</f>
        <v>42391</v>
      </c>
      <c r="F28" s="41">
        <f>IFERROR(INT(TRIM(SUBSTITUTE(VLOOKUP($A28&amp;"*",各都道府県の状況!$A:$I,F$3,FALSE), "※5", ""))), "")</f>
        <v>1679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392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44223</v>
      </c>
      <c r="C29" s="31" t="s">
        <v>34</v>
      </c>
      <c r="D29" s="41">
        <f>IFERROR(INT(TRIM(SUBSTITUTE(VLOOKUP($A29&amp;"*",各都道府県の状況!$A:$I,D$3,FALSE), "※5", ""))), "")</f>
        <v>2057</v>
      </c>
      <c r="E29" s="41">
        <f>IFERROR(INT(TRIM(SUBSTITUTE(VLOOKUP($A29&amp;"*",各都道府県の状況!$A:$I,E$3,FALSE), "※5", ""))), "")</f>
        <v>53599</v>
      </c>
      <c r="F29" s="41">
        <f>IFERROR(INT(TRIM(SUBSTITUTE(VLOOKUP($A29&amp;"*",各都道府県の状況!$A:$I,F$3,FALSE), "※5", ""))), "")</f>
        <v>1632</v>
      </c>
      <c r="G29" s="41">
        <f>IFERROR(INT(TRIM(SUBSTITUTE(VLOOKUP($A29&amp;"*",各都道府県の状況!$A:$I,G$3,FALSE), "※5", ""))), "")</f>
        <v>27</v>
      </c>
      <c r="H29" s="41">
        <f>IFERROR(INT(TRIM(SUBSTITUTE(VLOOKUP($A29&amp;"*",各都道府県の状況!$A:$I,H$3,FALSE), "※5", ""))), "")</f>
        <v>398</v>
      </c>
      <c r="I29" s="41">
        <f>IFERROR(INT(TRIM(SUBSTITUTE(VLOOKUP($A29&amp;"*",各都道府県の状況!$A:$I,I$3,FALSE), "※5", ""))), "")</f>
        <v>12</v>
      </c>
    </row>
    <row r="30" spans="1:9" x14ac:dyDescent="0.55000000000000004">
      <c r="A30" s="12" t="s">
        <v>206</v>
      </c>
      <c r="B30" s="13">
        <f t="shared" si="0"/>
        <v>44223</v>
      </c>
      <c r="C30" s="31" t="s">
        <v>35</v>
      </c>
      <c r="D30" s="41">
        <f>IFERROR(INT(TRIM(SUBSTITUTE(VLOOKUP($A30&amp;"*",各都道府県の状況!$A:$I,D$3,FALSE), "※5", ""))), "")</f>
        <v>7963</v>
      </c>
      <c r="E30" s="41">
        <f>IFERROR(INT(TRIM(SUBSTITUTE(VLOOKUP($A30&amp;"*",各都道府県の状況!$A:$I,E$3,FALSE), "※5", ""))), "")</f>
        <v>123620</v>
      </c>
      <c r="F30" s="41">
        <f>IFERROR(INT(TRIM(SUBSTITUTE(VLOOKUP($A30&amp;"*",各都道府県の状況!$A:$I,F$3,FALSE), "※5", ""))), "")</f>
        <v>6457</v>
      </c>
      <c r="G30" s="41">
        <f>IFERROR(INT(TRIM(SUBSTITUTE(VLOOKUP($A30&amp;"*",各都道府県の状況!$A:$I,G$3,FALSE), "※5", ""))), "")</f>
        <v>107</v>
      </c>
      <c r="H30" s="41">
        <f>IFERROR(INT(TRIM(SUBSTITUTE(VLOOKUP($A30&amp;"*",各都道府県の状況!$A:$I,H$3,FALSE), "※5", ""))), "")</f>
        <v>1468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44223</v>
      </c>
      <c r="C31" s="31" t="s">
        <v>36</v>
      </c>
      <c r="D31" s="41">
        <f>IFERROR(INT(TRIM(SUBSTITUTE(VLOOKUP($A31&amp;"*",各都道府県の状況!$A:$I,D$3,FALSE), "※5", ""))), "")</f>
        <v>42427</v>
      </c>
      <c r="E31" s="41">
        <f>IFERROR(INT(TRIM(SUBSTITUTE(VLOOKUP($A31&amp;"*",各都道府県の状況!$A:$I,E$3,FALSE), "※5", ""))), "")</f>
        <v>625938</v>
      </c>
      <c r="F31" s="41">
        <f>IFERROR(INT(TRIM(SUBSTITUTE(VLOOKUP($A31&amp;"*",各都道府県の状況!$A:$I,F$3,FALSE), "※5", ""))), "")</f>
        <v>35915</v>
      </c>
      <c r="G31" s="41">
        <f>IFERROR(INT(TRIM(SUBSTITUTE(VLOOKUP($A31&amp;"*",各都道府県の状況!$A:$I,G$3,FALSE), "※5", ""))), "")</f>
        <v>880</v>
      </c>
      <c r="H31" s="41">
        <f>IFERROR(INT(TRIM(SUBSTITUTE(VLOOKUP($A31&amp;"*",各都道府県の状況!$A:$I,H$3,FALSE), "※5", ""))), "")</f>
        <v>5632</v>
      </c>
      <c r="I31" s="41">
        <f>IFERROR(INT(TRIM(SUBSTITUTE(VLOOKUP($A31&amp;"*",各都道府県の状況!$A:$I,I$3,FALSE), "※5", ""))), "")</f>
        <v>182</v>
      </c>
    </row>
    <row r="32" spans="1:9" x14ac:dyDescent="0.55000000000000004">
      <c r="A32" s="12" t="s">
        <v>208</v>
      </c>
      <c r="B32" s="13">
        <f t="shared" si="0"/>
        <v>44223</v>
      </c>
      <c r="C32" s="31" t="s">
        <v>37</v>
      </c>
      <c r="D32" s="41">
        <f>IFERROR(INT(TRIM(SUBSTITUTE(VLOOKUP($A32&amp;"*",各都道府県の状況!$A:$I,D$3,FALSE), "※5", ""))), "")</f>
        <v>15619</v>
      </c>
      <c r="E32" s="41">
        <f>IFERROR(INT(TRIM(SUBSTITUTE(VLOOKUP($A32&amp;"*",各都道府県の状況!$A:$I,E$3,FALSE), "※5", ""))), "")</f>
        <v>193028</v>
      </c>
      <c r="F32" s="41">
        <f>IFERROR(INT(TRIM(SUBSTITUTE(VLOOKUP($A32&amp;"*",各都道府県の状況!$A:$I,F$3,FALSE), "※5", ""))), "")</f>
        <v>13417</v>
      </c>
      <c r="G32" s="41">
        <f>IFERROR(INT(TRIM(SUBSTITUTE(VLOOKUP($A32&amp;"*",各都道府県の状況!$A:$I,G$3,FALSE), "※5", ""))), "")</f>
        <v>369</v>
      </c>
      <c r="H32" s="41">
        <f>IFERROR(INT(TRIM(SUBSTITUTE(VLOOKUP($A32&amp;"*",各都道府県の状況!$A:$I,H$3,FALSE), "※5", ""))), "")</f>
        <v>1833</v>
      </c>
      <c r="I32" s="41">
        <f>IFERROR(INT(TRIM(SUBSTITUTE(VLOOKUP($A32&amp;"*",各都道府県の状況!$A:$I,I$3,FALSE), "※5", ""))), "")</f>
        <v>72</v>
      </c>
    </row>
    <row r="33" spans="1:9" x14ac:dyDescent="0.55000000000000004">
      <c r="A33" s="12" t="s">
        <v>209</v>
      </c>
      <c r="B33" s="13">
        <f t="shared" si="0"/>
        <v>44223</v>
      </c>
      <c r="C33" s="31" t="s">
        <v>38</v>
      </c>
      <c r="D33" s="41">
        <f>IFERROR(INT(TRIM(SUBSTITUTE(VLOOKUP($A33&amp;"*",各都道府県の状況!$A:$I,D$3,FALSE), "※5", ""))), "")</f>
        <v>2932</v>
      </c>
      <c r="E33" s="41">
        <f>IFERROR(INT(TRIM(SUBSTITUTE(VLOOKUP($A33&amp;"*",各都道府県の状況!$A:$I,E$3,FALSE), "※5", ""))), "")</f>
        <v>66519</v>
      </c>
      <c r="F33" s="41">
        <f>IFERROR(INT(TRIM(SUBSTITUTE(VLOOKUP($A33&amp;"*",各都道府県の状況!$A:$I,F$3,FALSE), "※5", ""))), "")</f>
        <v>2570</v>
      </c>
      <c r="G33" s="41">
        <f>IFERROR(INT(TRIM(SUBSTITUTE(VLOOKUP($A33&amp;"*",各都道府県の状況!$A:$I,G$3,FALSE), "※5", ""))), "")</f>
        <v>36</v>
      </c>
      <c r="H33" s="41">
        <f>IFERROR(INT(TRIM(SUBSTITUTE(VLOOKUP($A33&amp;"*",各都道府県の状況!$A:$I,H$3,FALSE), "※5", ""))), "")</f>
        <v>326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44223</v>
      </c>
      <c r="C34" s="31" t="s">
        <v>39</v>
      </c>
      <c r="D34" s="41">
        <f>IFERROR(INT(TRIM(SUBSTITUTE(VLOOKUP($A34&amp;"*",各都道府県の状況!$A:$I,D$3,FALSE), "※5", ""))), "")</f>
        <v>1024</v>
      </c>
      <c r="E34" s="41">
        <f>IFERROR(INT(TRIM(SUBSTITUTE(VLOOKUP($A34&amp;"*",各都道府県の状況!$A:$I,E$3,FALSE), "※5", ""))), "")</f>
        <v>20848</v>
      </c>
      <c r="F34" s="41">
        <f>IFERROR(INT(TRIM(SUBSTITUTE(VLOOKUP($A34&amp;"*",各都道府県の状況!$A:$I,F$3,FALSE), "※5", ""))), "")</f>
        <v>874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118</v>
      </c>
      <c r="I34" s="41">
        <f>IFERROR(INT(TRIM(SUBSTITUTE(VLOOKUP($A34&amp;"*",各都道府県の状況!$A:$I,I$3,FALSE), "※5", ""))), "")</f>
        <v>17</v>
      </c>
    </row>
    <row r="35" spans="1:9" x14ac:dyDescent="0.55000000000000004">
      <c r="A35" s="12" t="s">
        <v>211</v>
      </c>
      <c r="B35" s="13">
        <f t="shared" si="0"/>
        <v>44223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33040</v>
      </c>
      <c r="F35" s="41">
        <f>IFERROR(INT(TRIM(SUBSTITUTE(VLOOKUP($A35&amp;"*",各都道府県の状況!$A:$I,F$3,FALSE), "※5", ""))), "")</f>
        <v>154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39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44223</v>
      </c>
      <c r="C36" s="31" t="s">
        <v>41</v>
      </c>
      <c r="D36" s="41">
        <f>IFERROR(INT(TRIM(SUBSTITUTE(VLOOKUP($A36&amp;"*",各都道府県の状況!$A:$I,D$3,FALSE), "※5", ""))), "")</f>
        <v>250</v>
      </c>
      <c r="E36" s="41">
        <f>IFERROR(INT(TRIM(SUBSTITUTE(VLOOKUP($A36&amp;"*",各都道府県の状況!$A:$I,E$3,FALSE), "※5", ""))), "")</f>
        <v>11764</v>
      </c>
      <c r="F36" s="41">
        <f>IFERROR(INT(TRIM(SUBSTITUTE(VLOOKUP($A36&amp;"*",各都道府県の状況!$A:$I,F$3,FALSE), "※5", ""))), "")</f>
        <v>239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44223</v>
      </c>
      <c r="C37" s="31" t="s">
        <v>42</v>
      </c>
      <c r="D37" s="41">
        <f>IFERROR(INT(TRIM(SUBSTITUTE(VLOOKUP($A37&amp;"*",各都道府県の状況!$A:$I,D$3,FALSE), "※5", ""))), "")</f>
        <v>2285</v>
      </c>
      <c r="E37" s="41">
        <f>IFERROR(INT(TRIM(SUBSTITUTE(VLOOKUP($A37&amp;"*",各都道府県の状況!$A:$I,E$3,FALSE), "※5", ""))), "")</f>
        <v>47392</v>
      </c>
      <c r="F37" s="41">
        <f>IFERROR(INT(TRIM(SUBSTITUTE(VLOOKUP($A37&amp;"*",各都道府県の状況!$A:$I,F$3,FALSE), "※5", ""))), "")</f>
        <v>1750</v>
      </c>
      <c r="G37" s="41">
        <f>IFERROR(INT(TRIM(SUBSTITUTE(VLOOKUP($A37&amp;"*",各都道府県の状況!$A:$I,G$3,FALSE), "※5", ""))), "")</f>
        <v>17</v>
      </c>
      <c r="H37" s="41">
        <f>IFERROR(INT(TRIM(SUBSTITUTE(VLOOKUP($A37&amp;"*",各都道府県の状況!$A:$I,H$3,FALSE), "※5", ""))), "")</f>
        <v>387</v>
      </c>
      <c r="I37" s="41">
        <f>IFERROR(INT(TRIM(SUBSTITUTE(VLOOKUP($A37&amp;"*",各都道府県の状況!$A:$I,I$3,FALSE), "※5", ""))), "")</f>
        <v>21</v>
      </c>
    </row>
    <row r="38" spans="1:9" x14ac:dyDescent="0.55000000000000004">
      <c r="A38" s="12" t="s">
        <v>214</v>
      </c>
      <c r="B38" s="13">
        <f t="shared" si="0"/>
        <v>44223</v>
      </c>
      <c r="C38" s="31" t="s">
        <v>43</v>
      </c>
      <c r="D38" s="41">
        <f>IFERROR(INT(TRIM(SUBSTITUTE(VLOOKUP($A38&amp;"*",各都道府県の状況!$A:$I,D$3,FALSE), "※5", ""))), "")</f>
        <v>4664</v>
      </c>
      <c r="E38" s="41">
        <f>IFERROR(INT(TRIM(SUBSTITUTE(VLOOKUP($A38&amp;"*",各都道府県の状況!$A:$I,E$3,FALSE), "※5", ""))), "")</f>
        <v>107047</v>
      </c>
      <c r="F38" s="41">
        <f>IFERROR(INT(TRIM(SUBSTITUTE(VLOOKUP($A38&amp;"*",各都道府県の状況!$A:$I,F$3,FALSE), "※5", ""))), "")</f>
        <v>4237</v>
      </c>
      <c r="G38" s="41">
        <f>IFERROR(INT(TRIM(SUBSTITUTE(VLOOKUP($A38&amp;"*",各都道府県の状況!$A:$I,G$3,FALSE), "※5", ""))), "")</f>
        <v>89</v>
      </c>
      <c r="H38" s="41">
        <f>IFERROR(INT(TRIM(SUBSTITUTE(VLOOKUP($A38&amp;"*",各都道府県の状況!$A:$I,H$3,FALSE), "※5", ""))), "")</f>
        <v>300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44223</v>
      </c>
      <c r="C39" s="31" t="s">
        <v>44</v>
      </c>
      <c r="D39" s="41">
        <f>IFERROR(INT(TRIM(SUBSTITUTE(VLOOKUP($A39&amp;"*",各都道府県の状況!$A:$I,D$3,FALSE), "※5", ""))), "")</f>
        <v>1169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789</v>
      </c>
      <c r="G39" s="41">
        <f>IFERROR(INT(TRIM(SUBSTITUTE(VLOOKUP($A39&amp;"*",各都道府県の状況!$A:$I,G$3,FALSE), "※5", ""))), "")</f>
        <v>12</v>
      </c>
      <c r="H39" s="41">
        <f>IFERROR(INT(TRIM(SUBSTITUTE(VLOOKUP($A39&amp;"*",各都道府県の状況!$A:$I,H$3,FALSE), "※5", ""))), "")</f>
        <v>368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44223</v>
      </c>
      <c r="C40" s="31" t="s">
        <v>45</v>
      </c>
      <c r="D40" s="41">
        <f>IFERROR(INT(TRIM(SUBSTITUTE(VLOOKUP($A40&amp;"*",各都道府県の状況!$A:$I,D$3,FALSE), "※5", ""))), "")</f>
        <v>375</v>
      </c>
      <c r="E40" s="41">
        <f>IFERROR(INT(TRIM(SUBSTITUTE(VLOOKUP($A40&amp;"*",各都道府県の状況!$A:$I,E$3,FALSE), "※5", ""))), "")</f>
        <v>20824</v>
      </c>
      <c r="F40" s="41">
        <f>IFERROR(INT(TRIM(SUBSTITUTE(VLOOKUP($A40&amp;"*",各都道府県の状況!$A:$I,F$3,FALSE), "※5", ""))), "")</f>
        <v>263</v>
      </c>
      <c r="G40" s="41">
        <f>IFERROR(INT(TRIM(SUBSTITUTE(VLOOKUP($A40&amp;"*",各都道府県の状況!$A:$I,G$3,FALSE), "※5", ""))), "")</f>
        <v>13</v>
      </c>
      <c r="H40" s="41">
        <f>IFERROR(INT(TRIM(SUBSTITUTE(VLOOKUP($A40&amp;"*",各都道府県の状況!$A:$I,H$3,FALSE), "※5", ""))), "")</f>
        <v>99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44223</v>
      </c>
      <c r="C41" s="31" t="s">
        <v>46</v>
      </c>
      <c r="D41" s="41">
        <f>IFERROR(INT(TRIM(SUBSTITUTE(VLOOKUP($A41&amp;"*",各都道府県の状況!$A:$I,D$3,FALSE), "※5", ""))), "")</f>
        <v>610</v>
      </c>
      <c r="E41" s="41">
        <f>IFERROR(INT(TRIM(SUBSTITUTE(VLOOKUP($A41&amp;"*",各都道府県の状況!$A:$I,E$3,FALSE), "※5", ""))), "")</f>
        <v>36139</v>
      </c>
      <c r="F41" s="41">
        <f>IFERROR(INT(TRIM(SUBSTITUTE(VLOOKUP($A41&amp;"*",各都道府県の状況!$A:$I,F$3,FALSE), "※5", ""))), "")</f>
        <v>443</v>
      </c>
      <c r="G41" s="41">
        <f>IFERROR(INT(TRIM(SUBSTITUTE(VLOOKUP($A41&amp;"*",各都道府県の状況!$A:$I,G$3,FALSE), "※5", ""))), "")</f>
        <v>14</v>
      </c>
      <c r="H41" s="41">
        <f>IFERROR(INT(TRIM(SUBSTITUTE(VLOOKUP($A41&amp;"*",各都道府県の状況!$A:$I,H$3,FALSE), "※5", ""))), "")</f>
        <v>153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44223</v>
      </c>
      <c r="C42" s="31" t="s">
        <v>47</v>
      </c>
      <c r="D42" s="41">
        <f>IFERROR(INT(TRIM(SUBSTITUTE(VLOOKUP($A42&amp;"*",各都道府県の状況!$A:$I,D$3,FALSE), "※5", ""))), "")</f>
        <v>969</v>
      </c>
      <c r="E42" s="41">
        <f>IFERROR(INT(TRIM(SUBSTITUTE(VLOOKUP($A42&amp;"*",各都道府県の状況!$A:$I,E$3,FALSE), "※5", ""))), "")</f>
        <v>23059</v>
      </c>
      <c r="F42" s="41">
        <f>IFERROR(INT(TRIM(SUBSTITUTE(VLOOKUP($A42&amp;"*",各都道府県の状況!$A:$I,F$3,FALSE), "※5", ""))), "")</f>
        <v>786</v>
      </c>
      <c r="G42" s="41">
        <f>IFERROR(INT(TRIM(SUBSTITUTE(VLOOKUP($A42&amp;"*",各都道府県の状況!$A:$I,G$3,FALSE), "※5", ""))), "")</f>
        <v>17</v>
      </c>
      <c r="H42" s="41">
        <f>IFERROR(INT(TRIM(SUBSTITUTE(VLOOKUP($A42&amp;"*",各都道府県の状況!$A:$I,H$3,FALSE), "※5", ""))), "")</f>
        <v>166</v>
      </c>
      <c r="I42" s="41">
        <f>IFERROR(INT(TRIM(SUBSTITUTE(VLOOKUP($A42&amp;"*",各都道府県の状況!$A:$I,I$3,FALSE), "※5", ""))), "")</f>
        <v>4</v>
      </c>
    </row>
    <row r="43" spans="1:9" x14ac:dyDescent="0.55000000000000004">
      <c r="A43" s="12" t="s">
        <v>219</v>
      </c>
      <c r="B43" s="13">
        <f t="shared" si="0"/>
        <v>44223</v>
      </c>
      <c r="C43" s="31" t="s">
        <v>48</v>
      </c>
      <c r="D43" s="41">
        <f>IFERROR(INT(TRIM(SUBSTITUTE(VLOOKUP($A43&amp;"*",各都道府県の状況!$A:$I,D$3,FALSE), "※5", ""))), "")</f>
        <v>829</v>
      </c>
      <c r="E43" s="41">
        <f>IFERROR(INT(TRIM(SUBSTITUTE(VLOOKUP($A43&amp;"*",各都道府県の状況!$A:$I,E$3,FALSE), "※5", ""))), "")</f>
        <v>6805</v>
      </c>
      <c r="F43" s="41">
        <f>IFERROR(INT(TRIM(SUBSTITUTE(VLOOKUP($A43&amp;"*",各都道府県の状況!$A:$I,F$3,FALSE), "※5", ""))), "")</f>
        <v>776</v>
      </c>
      <c r="G43" s="41">
        <f>IFERROR(INT(TRIM(SUBSTITUTE(VLOOKUP($A43&amp;"*",各都道府県の状況!$A:$I,G$3,FALSE), "※5", ""))), "")</f>
        <v>13</v>
      </c>
      <c r="H43" s="41">
        <f>IFERROR(INT(TRIM(SUBSTITUTE(VLOOKUP($A43&amp;"*",各都道府県の状況!$A:$I,H$3,FALSE), "※5", ""))), "")</f>
        <v>40</v>
      </c>
      <c r="I43" s="41">
        <f>IFERROR(INT(TRIM(SUBSTITUTE(VLOOKUP($A43&amp;"*",各都道府県の状況!$A:$I,I$3,FALSE), "※5", ""))), "")</f>
        <v>5</v>
      </c>
    </row>
    <row r="44" spans="1:9" x14ac:dyDescent="0.55000000000000004">
      <c r="A44" s="12" t="s">
        <v>220</v>
      </c>
      <c r="B44" s="13">
        <f t="shared" si="0"/>
        <v>44223</v>
      </c>
      <c r="C44" s="31" t="s">
        <v>49</v>
      </c>
      <c r="D44" s="41">
        <f>IFERROR(INT(TRIM(SUBSTITUTE(VLOOKUP($A44&amp;"*",各都道府県の状況!$A:$I,D$3,FALSE), "※5", ""))), "")</f>
        <v>15367</v>
      </c>
      <c r="E44" s="41">
        <f>IFERROR(INT(TRIM(SUBSTITUTE(VLOOKUP($A44&amp;"*",各都道府県の状況!$A:$I,E$3,FALSE), "※5", ""))), "")</f>
        <v>356547</v>
      </c>
      <c r="F44" s="41">
        <f>IFERROR(INT(TRIM(SUBSTITUTE(VLOOKUP($A44&amp;"*",各都道府県の状況!$A:$I,F$3,FALSE), "※5", ""))), "")</f>
        <v>12358</v>
      </c>
      <c r="G44" s="41">
        <f>IFERROR(INT(TRIM(SUBSTITUTE(VLOOKUP($A44&amp;"*",各都道府県の状況!$A:$I,G$3,FALSE), "※5", ""))), "")</f>
        <v>170</v>
      </c>
      <c r="H44" s="41">
        <f>IFERROR(INT(TRIM(SUBSTITUTE(VLOOKUP($A44&amp;"*",各都道府県の状況!$A:$I,H$3,FALSE), "※5", ""))), "")</f>
        <v>2839</v>
      </c>
      <c r="I44" s="41">
        <f>IFERROR(INT(TRIM(SUBSTITUTE(VLOOKUP($A44&amp;"*",各都道府県の状況!$A:$I,I$3,FALSE), "※5", ""))), "")</f>
        <v>35</v>
      </c>
    </row>
    <row r="45" spans="1:9" x14ac:dyDescent="0.55000000000000004">
      <c r="A45" s="12" t="s">
        <v>221</v>
      </c>
      <c r="B45" s="13">
        <f t="shared" si="0"/>
        <v>44223</v>
      </c>
      <c r="C45" s="31" t="s">
        <v>50</v>
      </c>
      <c r="D45" s="41">
        <f>IFERROR(INT(TRIM(SUBSTITUTE(VLOOKUP($A45&amp;"*",各都道府県の状況!$A:$I,D$3,FALSE), "※5", ""))), "")</f>
        <v>931</v>
      </c>
      <c r="E45" s="41">
        <f>IFERROR(INT(TRIM(SUBSTITUTE(VLOOKUP($A45&amp;"*",各都道府県の状況!$A:$I,E$3,FALSE), "※5", ""))), "")</f>
        <v>23222</v>
      </c>
      <c r="F45" s="41">
        <f>IFERROR(INT(TRIM(SUBSTITUTE(VLOOKUP($A45&amp;"*",各都道府県の状況!$A:$I,F$3,FALSE), "※5", ""))), "")</f>
        <v>761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177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44223</v>
      </c>
      <c r="C46" s="31" t="s">
        <v>51</v>
      </c>
      <c r="D46" s="41">
        <f>IFERROR(INT(TRIM(SUBSTITUTE(VLOOKUP($A46&amp;"*",各都道府県の状況!$A:$I,D$3,FALSE), "※5", ""))), "")</f>
        <v>1435</v>
      </c>
      <c r="E46" s="41">
        <f>IFERROR(INT(TRIM(SUBSTITUTE(VLOOKUP($A46&amp;"*",各都道府県の状況!$A:$I,E$3,FALSE), "※5", ""))), "")</f>
        <v>54579</v>
      </c>
      <c r="F46" s="41">
        <f>IFERROR(INT(TRIM(SUBSTITUTE(VLOOKUP($A46&amp;"*",各都道府県の状況!$A:$I,F$3,FALSE), "※5", ""))), "")</f>
        <v>1155</v>
      </c>
      <c r="G46" s="41">
        <f>IFERROR(INT(TRIM(SUBSTITUTE(VLOOKUP($A46&amp;"*",各都道府県の状況!$A:$I,G$3,FALSE), "※5", ""))), "")</f>
        <v>23</v>
      </c>
      <c r="H46" s="41">
        <f>IFERROR(INT(TRIM(SUBSTITUTE(VLOOKUP($A46&amp;"*",各都道府県の状況!$A:$I,H$3,FALSE), "※5", ""))), "")</f>
        <v>268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44223</v>
      </c>
      <c r="C47" s="31" t="s">
        <v>52</v>
      </c>
      <c r="D47" s="41">
        <f>IFERROR(INT(TRIM(SUBSTITUTE(VLOOKUP($A47&amp;"*",各都道府県の状況!$A:$I,D$3,FALSE), "※5", ""))), "")</f>
        <v>3284</v>
      </c>
      <c r="E47" s="41">
        <f>IFERROR(INT(TRIM(SUBSTITUTE(VLOOKUP($A47&amp;"*",各都道府県の状況!$A:$I,E$3,FALSE), "※5", ""))), "")</f>
        <v>51221</v>
      </c>
      <c r="F47" s="41">
        <f>IFERROR(INT(TRIM(SUBSTITUTE(VLOOKUP($A47&amp;"*",各都道府県の状況!$A:$I,F$3,FALSE), "※5", ""))), "")</f>
        <v>2714</v>
      </c>
      <c r="G47" s="41">
        <f>IFERROR(INT(TRIM(SUBSTITUTE(VLOOKUP($A47&amp;"*",各都道府県の状況!$A:$I,G$3,FALSE), "※5", ""))), "")</f>
        <v>59</v>
      </c>
      <c r="H47" s="41">
        <f>IFERROR(INT(TRIM(SUBSTITUTE(VLOOKUP($A47&amp;"*",各都道府県の状況!$A:$I,H$3,FALSE), "※5", ""))), "")</f>
        <v>264</v>
      </c>
      <c r="I47" s="41">
        <f>IFERROR(INT(TRIM(SUBSTITUTE(VLOOKUP($A47&amp;"*",各都道府県の状況!$A:$I,I$3,FALSE), "※5", ""))), "")</f>
        <v>23</v>
      </c>
    </row>
    <row r="48" spans="1:9" x14ac:dyDescent="0.55000000000000004">
      <c r="A48" s="12" t="s">
        <v>224</v>
      </c>
      <c r="B48" s="13">
        <f t="shared" si="0"/>
        <v>44223</v>
      </c>
      <c r="C48" s="31" t="s">
        <v>53</v>
      </c>
      <c r="D48" s="41">
        <f>IFERROR(INT(TRIM(SUBSTITUTE(VLOOKUP($A48&amp;"*",各都道府県の状況!$A:$I,D$3,FALSE), "※5", ""))), "")</f>
        <v>1093</v>
      </c>
      <c r="E48" s="41">
        <f>IFERROR(INT(TRIM(SUBSTITUTE(VLOOKUP($A48&amp;"*",各都道府県の状況!$A:$I,E$3,FALSE), "※5", ""))), "")</f>
        <v>60886</v>
      </c>
      <c r="F48" s="41">
        <f>IFERROR(INT(TRIM(SUBSTITUTE(VLOOKUP($A48&amp;"*",各都道府県の状況!$A:$I,F$3,FALSE), "※5", ""))), "")</f>
        <v>893</v>
      </c>
      <c r="G48" s="41">
        <f>IFERROR(INT(TRIM(SUBSTITUTE(VLOOKUP($A48&amp;"*",各都道府県の状況!$A:$I,G$3,FALSE), "※5", ""))), "")</f>
        <v>16</v>
      </c>
      <c r="H48" s="41">
        <f>IFERROR(INT(TRIM(SUBSTITUTE(VLOOKUP($A48&amp;"*",各都道府県の状況!$A:$I,H$3,FALSE), "※5", ""))), "")</f>
        <v>184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44223</v>
      </c>
      <c r="C49" s="31" t="s">
        <v>54</v>
      </c>
      <c r="D49" s="41">
        <f>IFERROR(INT(TRIM(SUBSTITUTE(VLOOKUP($A49&amp;"*",各都道府県の状況!$A:$I,D$3,FALSE), "※5", ""))), "")</f>
        <v>1777</v>
      </c>
      <c r="E49" s="41">
        <f>IFERROR(INT(TRIM(SUBSTITUTE(VLOOKUP($A49&amp;"*",各都道府県の状況!$A:$I,E$3,FALSE), "※5", ""))), "")</f>
        <v>22039</v>
      </c>
      <c r="F49" s="41">
        <f>IFERROR(INT(TRIM(SUBSTITUTE(VLOOKUP($A49&amp;"*",各都道府県の状況!$A:$I,F$3,FALSE), "※5", ""))), "")</f>
        <v>1515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255</v>
      </c>
      <c r="I49" s="41">
        <f>IFERROR(INT(TRIM(SUBSTITUTE(VLOOKUP($A49&amp;"*",各都道府県の状況!$A:$I,I$3,FALSE), "※5", ""))), "")</f>
        <v>8</v>
      </c>
    </row>
    <row r="50" spans="1:9" x14ac:dyDescent="0.55000000000000004">
      <c r="A50" s="12" t="s">
        <v>226</v>
      </c>
      <c r="B50" s="13">
        <f t="shared" si="0"/>
        <v>44223</v>
      </c>
      <c r="C50" s="31" t="s">
        <v>55</v>
      </c>
      <c r="D50" s="41">
        <f>IFERROR(INT(TRIM(SUBSTITUTE(VLOOKUP($A50&amp;"*",各都道府県の状況!$A:$I,D$3,FALSE), "※5", ""))), "")</f>
        <v>1556</v>
      </c>
      <c r="E50" s="41">
        <f>IFERROR(INT(TRIM(SUBSTITUTE(VLOOKUP($A50&amp;"*",各都道府県の状況!$A:$I,E$3,FALSE), "※5", ""))), "")</f>
        <v>53914</v>
      </c>
      <c r="F50" s="41">
        <f>IFERROR(INT(TRIM(SUBSTITUTE(VLOOKUP($A50&amp;"*",各都道府県の状況!$A:$I,F$3,FALSE), "※5", ""))), "")</f>
        <v>1341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215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44223</v>
      </c>
      <c r="C51" s="31" t="s">
        <v>56</v>
      </c>
      <c r="D51" s="41">
        <f>IFERROR(INT(TRIM(SUBSTITUTE(VLOOKUP($A51&amp;"*",各都道府県の状況!$A:$I,D$3,FALSE), "※5", ""))), "")</f>
        <v>7270</v>
      </c>
      <c r="E51" s="41">
        <f>IFERROR(INT(TRIM(SUBSTITUTE(VLOOKUP($A51&amp;"*",各都道府県の状況!$A:$I,E$3,FALSE), "※5", ""))), "")</f>
        <v>120561</v>
      </c>
      <c r="F51" s="41">
        <f>IFERROR(INT(TRIM(SUBSTITUTE(VLOOKUP($A51&amp;"*",各都道府県の状況!$A:$I,F$3,FALSE), "※5", ""))), "")</f>
        <v>6391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794</v>
      </c>
      <c r="I51" s="41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282</v>
      </c>
      <c r="D4" s="65" t="s">
        <v>283</v>
      </c>
      <c r="E4" s="67" t="s">
        <v>284</v>
      </c>
      <c r="F4" s="68"/>
      <c r="G4" s="69" t="s">
        <v>285</v>
      </c>
      <c r="H4" s="69" t="s">
        <v>286</v>
      </c>
      <c r="I4" s="19"/>
    </row>
    <row r="5" spans="1:9" ht="13.25" customHeight="1" x14ac:dyDescent="0.55000000000000004">
      <c r="B5" s="62"/>
      <c r="C5" s="64"/>
      <c r="D5" s="66"/>
      <c r="E5" s="46" t="s">
        <v>287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17010</v>
      </c>
      <c r="D6" s="48">
        <v>307606</v>
      </c>
      <c r="E6" s="48">
        <v>1383</v>
      </c>
      <c r="F6" s="49">
        <v>17</v>
      </c>
      <c r="G6" s="48">
        <v>15052</v>
      </c>
      <c r="H6" s="49">
        <v>585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695</v>
      </c>
      <c r="D7" s="48">
        <v>12951</v>
      </c>
      <c r="E7" s="49">
        <v>53</v>
      </c>
      <c r="F7" s="49">
        <v>2</v>
      </c>
      <c r="G7" s="49">
        <v>631</v>
      </c>
      <c r="H7" s="49">
        <v>11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495</v>
      </c>
      <c r="D8" s="48">
        <v>19489</v>
      </c>
      <c r="E8" s="49">
        <v>33</v>
      </c>
      <c r="F8" s="49">
        <v>1</v>
      </c>
      <c r="G8" s="49">
        <v>436</v>
      </c>
      <c r="H8" s="49">
        <v>26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3319</v>
      </c>
      <c r="D9" s="48">
        <v>47540</v>
      </c>
      <c r="E9" s="49">
        <v>435</v>
      </c>
      <c r="F9" s="49">
        <v>8</v>
      </c>
      <c r="G9" s="48">
        <v>2862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253</v>
      </c>
      <c r="D10" s="48">
        <v>6342</v>
      </c>
      <c r="E10" s="49">
        <v>49</v>
      </c>
      <c r="F10" s="49">
        <v>1</v>
      </c>
      <c r="G10" s="49">
        <v>203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473</v>
      </c>
      <c r="D11" s="48">
        <v>13706</v>
      </c>
      <c r="E11" s="49">
        <v>38</v>
      </c>
      <c r="F11" s="49">
        <v>2</v>
      </c>
      <c r="G11" s="49">
        <v>422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1678</v>
      </c>
      <c r="D12" s="48">
        <v>80564</v>
      </c>
      <c r="E12" s="49">
        <v>291</v>
      </c>
      <c r="F12" s="49">
        <v>11</v>
      </c>
      <c r="G12" s="48">
        <v>1347</v>
      </c>
      <c r="H12" s="49">
        <v>40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4543</v>
      </c>
      <c r="D13" s="48">
        <v>22774</v>
      </c>
      <c r="E13" s="49">
        <v>774</v>
      </c>
      <c r="F13" s="49">
        <v>16</v>
      </c>
      <c r="G13" s="48">
        <v>3713</v>
      </c>
      <c r="H13" s="49">
        <v>56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3653</v>
      </c>
      <c r="D14" s="48">
        <v>102263</v>
      </c>
      <c r="E14" s="49">
        <v>796</v>
      </c>
      <c r="F14" s="49">
        <v>20</v>
      </c>
      <c r="G14" s="48">
        <v>2857</v>
      </c>
      <c r="H14" s="49">
        <v>40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3701</v>
      </c>
      <c r="D15" s="48">
        <v>72167</v>
      </c>
      <c r="E15" s="49">
        <v>356</v>
      </c>
      <c r="F15" s="49">
        <v>11</v>
      </c>
      <c r="G15" s="48">
        <v>3278</v>
      </c>
      <c r="H15" s="49">
        <v>67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24094</v>
      </c>
      <c r="D16" s="48">
        <v>435442</v>
      </c>
      <c r="E16" s="48">
        <v>4604</v>
      </c>
      <c r="F16" s="49">
        <v>79</v>
      </c>
      <c r="G16" s="48">
        <v>19170</v>
      </c>
      <c r="H16" s="49">
        <v>320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21134</v>
      </c>
      <c r="D17" s="48">
        <v>310216</v>
      </c>
      <c r="E17" s="48">
        <v>5347</v>
      </c>
      <c r="F17" s="49">
        <v>54</v>
      </c>
      <c r="G17" s="48">
        <v>15563</v>
      </c>
      <c r="H17" s="49">
        <v>224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96507</v>
      </c>
      <c r="D18" s="48">
        <v>1278331</v>
      </c>
      <c r="E18" s="48">
        <v>16120</v>
      </c>
      <c r="F18" s="49">
        <v>159</v>
      </c>
      <c r="G18" s="48">
        <v>79560</v>
      </c>
      <c r="H18" s="49">
        <v>827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39159</v>
      </c>
      <c r="D19" s="48">
        <v>479033</v>
      </c>
      <c r="E19" s="48">
        <v>3797</v>
      </c>
      <c r="F19" s="49">
        <v>105</v>
      </c>
      <c r="G19" s="48">
        <v>34939</v>
      </c>
      <c r="H19" s="49">
        <v>423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868</v>
      </c>
      <c r="D20" s="48">
        <v>36010</v>
      </c>
      <c r="E20" s="49">
        <v>120</v>
      </c>
      <c r="F20" s="49">
        <v>2</v>
      </c>
      <c r="G20" s="49">
        <v>748</v>
      </c>
      <c r="H20" s="49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849</v>
      </c>
      <c r="D21" s="48">
        <v>29646</v>
      </c>
      <c r="E21" s="49">
        <v>57</v>
      </c>
      <c r="F21" s="49">
        <v>4</v>
      </c>
      <c r="G21" s="49">
        <v>765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1442</v>
      </c>
      <c r="D22" s="48">
        <v>39478</v>
      </c>
      <c r="E22" s="49">
        <v>163</v>
      </c>
      <c r="F22" s="49">
        <v>3</v>
      </c>
      <c r="G22" s="48">
        <v>1256</v>
      </c>
      <c r="H22" s="49">
        <v>57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504</v>
      </c>
      <c r="D23" s="48">
        <v>25952</v>
      </c>
      <c r="E23" s="49">
        <v>76</v>
      </c>
      <c r="F23" s="49">
        <v>3</v>
      </c>
      <c r="G23" s="49">
        <v>412</v>
      </c>
      <c r="H23" s="49">
        <v>16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898</v>
      </c>
      <c r="D24" s="48">
        <v>14741</v>
      </c>
      <c r="E24" s="49">
        <v>64</v>
      </c>
      <c r="F24" s="49">
        <v>4</v>
      </c>
      <c r="G24" s="49">
        <v>821</v>
      </c>
      <c r="H24" s="49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2239</v>
      </c>
      <c r="D25" s="48">
        <v>78608</v>
      </c>
      <c r="E25" s="49">
        <v>244</v>
      </c>
      <c r="F25" s="49">
        <v>2</v>
      </c>
      <c r="G25" s="48">
        <v>1984</v>
      </c>
      <c r="H25" s="49">
        <v>32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4088</v>
      </c>
      <c r="D26" s="48">
        <v>100416</v>
      </c>
      <c r="E26" s="49">
        <v>528</v>
      </c>
      <c r="F26" s="49">
        <v>14</v>
      </c>
      <c r="G26" s="48">
        <v>3493</v>
      </c>
      <c r="H26" s="49">
        <v>67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4384</v>
      </c>
      <c r="D27" s="48">
        <v>150870</v>
      </c>
      <c r="E27" s="49">
        <v>756</v>
      </c>
      <c r="F27" s="49">
        <v>9</v>
      </c>
      <c r="G27" s="48">
        <v>3554</v>
      </c>
      <c r="H27" s="49">
        <v>74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23141</v>
      </c>
      <c r="D28" s="48">
        <v>300533</v>
      </c>
      <c r="E28" s="48">
        <v>2705</v>
      </c>
      <c r="F28" s="49">
        <v>67</v>
      </c>
      <c r="G28" s="48">
        <v>20061</v>
      </c>
      <c r="H28" s="49">
        <v>375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2100</v>
      </c>
      <c r="D29" s="48">
        <v>42391</v>
      </c>
      <c r="E29" s="49">
        <v>392</v>
      </c>
      <c r="F29" s="49">
        <v>6</v>
      </c>
      <c r="G29" s="48">
        <v>1679</v>
      </c>
      <c r="H29" s="49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2057</v>
      </c>
      <c r="D30" s="48">
        <v>53599</v>
      </c>
      <c r="E30" s="49">
        <v>398</v>
      </c>
      <c r="F30" s="49">
        <v>12</v>
      </c>
      <c r="G30" s="48">
        <v>1632</v>
      </c>
      <c r="H30" s="49">
        <v>27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7963</v>
      </c>
      <c r="D31" s="48">
        <v>123620</v>
      </c>
      <c r="E31" s="48">
        <v>1468</v>
      </c>
      <c r="F31" s="49">
        <v>16</v>
      </c>
      <c r="G31" s="48">
        <v>6457</v>
      </c>
      <c r="H31" s="49">
        <v>107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42427</v>
      </c>
      <c r="D32" s="48">
        <v>625938</v>
      </c>
      <c r="E32" s="48">
        <v>5632</v>
      </c>
      <c r="F32" s="49">
        <v>182</v>
      </c>
      <c r="G32" s="48">
        <v>35915</v>
      </c>
      <c r="H32" s="49">
        <v>880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15619</v>
      </c>
      <c r="D33" s="48">
        <v>193028</v>
      </c>
      <c r="E33" s="48">
        <v>1833</v>
      </c>
      <c r="F33" s="49">
        <v>72</v>
      </c>
      <c r="G33" s="48">
        <v>13417</v>
      </c>
      <c r="H33" s="49">
        <v>369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2932</v>
      </c>
      <c r="D34" s="48">
        <v>66519</v>
      </c>
      <c r="E34" s="49">
        <v>326</v>
      </c>
      <c r="F34" s="49">
        <v>7</v>
      </c>
      <c r="G34" s="48">
        <v>2570</v>
      </c>
      <c r="H34" s="49">
        <v>36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1024</v>
      </c>
      <c r="D35" s="48">
        <v>20848</v>
      </c>
      <c r="E35" s="49">
        <v>118</v>
      </c>
      <c r="F35" s="49">
        <v>17</v>
      </c>
      <c r="G35" s="49">
        <v>874</v>
      </c>
      <c r="H35" s="49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198</v>
      </c>
      <c r="D36" s="48">
        <v>33040</v>
      </c>
      <c r="E36" s="49">
        <v>39</v>
      </c>
      <c r="F36" s="49">
        <v>0</v>
      </c>
      <c r="G36" s="49">
        <v>154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250</v>
      </c>
      <c r="D37" s="48">
        <v>11764</v>
      </c>
      <c r="E37" s="49">
        <v>11</v>
      </c>
      <c r="F37" s="49">
        <v>0</v>
      </c>
      <c r="G37" s="49">
        <v>239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2285</v>
      </c>
      <c r="D38" s="48">
        <v>47392</v>
      </c>
      <c r="E38" s="49">
        <v>387</v>
      </c>
      <c r="F38" s="49">
        <v>21</v>
      </c>
      <c r="G38" s="48">
        <v>1750</v>
      </c>
      <c r="H38" s="49">
        <v>17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4664</v>
      </c>
      <c r="D39" s="48">
        <v>107047</v>
      </c>
      <c r="E39" s="49">
        <v>300</v>
      </c>
      <c r="F39" s="49">
        <v>12</v>
      </c>
      <c r="G39" s="48">
        <v>4237</v>
      </c>
      <c r="H39" s="49">
        <v>89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1169</v>
      </c>
      <c r="D40" s="48">
        <v>45815</v>
      </c>
      <c r="E40" s="49">
        <v>368</v>
      </c>
      <c r="F40" s="49">
        <v>2</v>
      </c>
      <c r="G40" s="49">
        <v>789</v>
      </c>
      <c r="H40" s="49">
        <v>12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375</v>
      </c>
      <c r="D41" s="48">
        <v>20824</v>
      </c>
      <c r="E41" s="49">
        <v>99</v>
      </c>
      <c r="F41" s="49">
        <v>1</v>
      </c>
      <c r="G41" s="49">
        <v>263</v>
      </c>
      <c r="H41" s="49">
        <v>13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610</v>
      </c>
      <c r="D42" s="48">
        <v>36139</v>
      </c>
      <c r="E42" s="49">
        <v>153</v>
      </c>
      <c r="F42" s="49">
        <v>1</v>
      </c>
      <c r="G42" s="49">
        <v>443</v>
      </c>
      <c r="H42" s="49">
        <v>14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969</v>
      </c>
      <c r="D43" s="48">
        <v>23059</v>
      </c>
      <c r="E43" s="49">
        <v>166</v>
      </c>
      <c r="F43" s="49">
        <v>4</v>
      </c>
      <c r="G43" s="49">
        <v>786</v>
      </c>
      <c r="H43" s="49">
        <v>17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829</v>
      </c>
      <c r="D44" s="48">
        <v>6805</v>
      </c>
      <c r="E44" s="49">
        <v>40</v>
      </c>
      <c r="F44" s="49">
        <v>5</v>
      </c>
      <c r="G44" s="49">
        <v>776</v>
      </c>
      <c r="H44" s="49">
        <v>13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15367</v>
      </c>
      <c r="D45" s="48">
        <v>356547</v>
      </c>
      <c r="E45" s="48">
        <v>2839</v>
      </c>
      <c r="F45" s="49">
        <v>35</v>
      </c>
      <c r="G45" s="48">
        <v>12358</v>
      </c>
      <c r="H45" s="49">
        <v>170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931</v>
      </c>
      <c r="D46" s="48">
        <v>23222</v>
      </c>
      <c r="E46" s="49">
        <v>177</v>
      </c>
      <c r="F46" s="49">
        <v>2</v>
      </c>
      <c r="G46" s="49">
        <v>761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1435</v>
      </c>
      <c r="D47" s="48">
        <v>54579</v>
      </c>
      <c r="E47" s="49">
        <v>268</v>
      </c>
      <c r="F47" s="49">
        <v>1</v>
      </c>
      <c r="G47" s="48">
        <v>1155</v>
      </c>
      <c r="H47" s="49">
        <v>23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3284</v>
      </c>
      <c r="D48" s="48">
        <v>51221</v>
      </c>
      <c r="E48" s="49">
        <v>264</v>
      </c>
      <c r="F48" s="49">
        <v>23</v>
      </c>
      <c r="G48" s="48">
        <v>2714</v>
      </c>
      <c r="H48" s="49">
        <v>59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1093</v>
      </c>
      <c r="D49" s="48">
        <v>60886</v>
      </c>
      <c r="E49" s="49">
        <v>184</v>
      </c>
      <c r="F49" s="49">
        <v>4</v>
      </c>
      <c r="G49" s="49">
        <v>893</v>
      </c>
      <c r="H49" s="49">
        <v>16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1777</v>
      </c>
      <c r="D50" s="48">
        <v>22039</v>
      </c>
      <c r="E50" s="49">
        <v>255</v>
      </c>
      <c r="F50" s="49">
        <v>8</v>
      </c>
      <c r="G50" s="48">
        <v>1515</v>
      </c>
      <c r="H50" s="49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1556</v>
      </c>
      <c r="D51" s="48">
        <v>53914</v>
      </c>
      <c r="E51" s="49">
        <v>215</v>
      </c>
      <c r="F51" s="49">
        <v>3</v>
      </c>
      <c r="G51" s="48">
        <v>1341</v>
      </c>
      <c r="H51" s="49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7270</v>
      </c>
      <c r="D52" s="48">
        <v>120561</v>
      </c>
      <c r="E52" s="49">
        <v>794</v>
      </c>
      <c r="F52" s="49">
        <v>4</v>
      </c>
      <c r="G52" s="48">
        <v>6391</v>
      </c>
      <c r="H52" s="49">
        <v>90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373460</v>
      </c>
      <c r="D54" s="48">
        <v>6165475</v>
      </c>
      <c r="E54" s="48">
        <v>55515</v>
      </c>
      <c r="F54" s="48">
        <v>1032</v>
      </c>
      <c r="G54" s="48">
        <v>312385</v>
      </c>
      <c r="H54" s="48">
        <v>5360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2021-01-28T11:07:10Z</dcterms:modified>
</cp:coreProperties>
</file>