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2D4FA80D-07C9-4715-ACA3-67889DC7E320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<sst xmlns="http://schemas.openxmlformats.org/spreadsheetml/2006/main" count="22289" uniqueCount="343">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</sst>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17"/>
  <sheetViews>
    <sheetView zoomScaleNormal="100" workbookViewId="0">
      <pane xSplit="1" ySplit="1" topLeftCell="B906" activePane="bottomRight" state="frozen"/>
      <selection activeCell="A12974" sqref="A12974"/>
      <selection pane="topRight" activeCell="A12974" sqref="A12974"/>
      <selection pane="bottomLeft" activeCell="A12974" sqref="A12974"/>
      <selection pane="bottomRight" activeCell="A12974" sqref="A1297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973"/>
  <sheetViews>
    <sheetView workbookViewId="0">
      <pane xSplit="1" ySplit="1" topLeftCell="B12967" activePane="bottomRight" state="frozen"/>
      <selection activeCell="A912" sqref="A912"/>
      <selection pane="topRight" activeCell="A912" sqref="A912"/>
      <selection pane="bottomLeft" activeCell="A912" sqref="A912"/>
      <selection pane="bottomRight" activeCell="A12974" sqref="A1297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44184</v>
      </c>
      <c r="B3" s="7" t="s">
        <v>6</v>
      </c>
      <c r="C3" s="7">
        <f>IF(C21="", "", C21)</f>
        <v>191303</v>
      </c>
      <c r="D3" s="7">
        <f>IF(B21="", "", B21)</f>
        <v>3960180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26064</v>
      </c>
      <c r="I3" s="7" t="str">
        <f>IF(I21="", "", I21)</f>
        <v/>
      </c>
      <c r="J3" s="7">
        <f t="shared" ref="J3:L3" si="1">IF(J21="", "", J21)</f>
        <v>598</v>
      </c>
      <c r="K3" s="7" t="str">
        <f t="shared" si="1"/>
        <v/>
      </c>
      <c r="L3" s="7" t="str">
        <f t="shared" si="1"/>
        <v/>
      </c>
      <c r="M3" s="7">
        <f>IF(N21="", "", N21)</f>
        <v>161686</v>
      </c>
      <c r="N3" s="7">
        <f>IF(O21="", "", O21)</f>
        <v>2827</v>
      </c>
    </row>
    <row r="4" spans="1:15" x14ac:dyDescent="0.55000000000000004">
      <c r="A4" s="6">
        <f>DATE($E$9, $F$9, $G$9)</f>
        <v>44184</v>
      </c>
      <c r="B4" s="7" t="s">
        <v>7</v>
      </c>
      <c r="C4" s="7">
        <f t="shared" ref="C4:C5" si="2">IF(C22="", "", C22)</f>
        <v>1713</v>
      </c>
      <c r="D4" s="7">
        <f t="shared" ref="D4:D5" si="3">IF(B22="", "", B22)</f>
        <v>372008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105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1607</v>
      </c>
      <c r="N4" s="7">
        <f t="shared" si="7"/>
        <v>1</v>
      </c>
    </row>
    <row r="5" spans="1:15" x14ac:dyDescent="0.55000000000000004">
      <c r="A5" s="6">
        <f>DATE($E$9, $F$9, $G$9)</f>
        <v>44184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49" t="s">
        <v>278</v>
      </c>
      <c r="E7" s="49"/>
      <c r="F7" s="49"/>
      <c r="G7" s="49"/>
      <c r="H7" s="49"/>
      <c r="I7" s="49"/>
      <c r="J7" s="49"/>
      <c r="K7" s="49"/>
      <c r="L7" s="45"/>
      <c r="M7" s="45"/>
      <c r="N7" s="45"/>
      <c r="O7" s="45"/>
    </row>
    <row r="8" spans="1:15" x14ac:dyDescent="0.55000000000000004">
      <c r="D8" s="51" t="s">
        <v>333</v>
      </c>
      <c r="E8" s="51"/>
      <c r="F8" s="51"/>
      <c r="G8" s="51"/>
      <c r="H8" s="51"/>
      <c r="I8" s="51"/>
      <c r="J8" s="51"/>
      <c r="K8" s="51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19</v>
      </c>
    </row>
    <row r="10" spans="1:15" s="44" customFormat="1" x14ac:dyDescent="0.55000000000000004">
      <c r="D10" s="7"/>
      <c r="E10" s="49" t="s">
        <v>66</v>
      </c>
      <c r="F10" s="49"/>
      <c r="G10" s="49" t="s">
        <v>71</v>
      </c>
      <c r="H10" s="49"/>
      <c r="I10" s="49" t="s">
        <v>79</v>
      </c>
      <c r="J10" s="49" t="s">
        <v>80</v>
      </c>
      <c r="K10" s="49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49"/>
      <c r="J11" s="49"/>
      <c r="K11" s="49"/>
    </row>
    <row r="12" spans="1:15" s="44" customFormat="1" x14ac:dyDescent="0.55000000000000004">
      <c r="C12" s="49" t="s">
        <v>63</v>
      </c>
      <c r="D12" s="49"/>
      <c r="E12" s="9">
        <v>3960180</v>
      </c>
      <c r="F12" s="9">
        <v>191303</v>
      </c>
      <c r="G12" s="9">
        <v>26064</v>
      </c>
      <c r="H12" s="9">
        <v>598</v>
      </c>
      <c r="I12" s="9">
        <v>161686</v>
      </c>
      <c r="J12" s="9">
        <v>2827</v>
      </c>
      <c r="K12" s="8"/>
    </row>
    <row r="13" spans="1:15" s="44" customFormat="1" x14ac:dyDescent="0.55000000000000004">
      <c r="C13" s="49" t="s">
        <v>64</v>
      </c>
      <c r="D13" s="49"/>
      <c r="E13" s="9">
        <v>372008</v>
      </c>
      <c r="F13" s="9">
        <v>1713</v>
      </c>
      <c r="G13" s="9">
        <v>105</v>
      </c>
      <c r="H13" s="9">
        <v>0</v>
      </c>
      <c r="I13" s="9">
        <v>1607</v>
      </c>
      <c r="J13" s="9">
        <v>1</v>
      </c>
      <c r="K13" s="8"/>
    </row>
    <row r="14" spans="1:15" s="44" customFormat="1" x14ac:dyDescent="0.55000000000000004">
      <c r="C14" s="49" t="s">
        <v>77</v>
      </c>
      <c r="D14" s="49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0" t="s">
        <v>72</v>
      </c>
      <c r="D15" s="50"/>
      <c r="E15" s="47">
        <f>SUM(E12:E14)</f>
        <v>4333017</v>
      </c>
      <c r="F15" s="47">
        <f t="shared" ref="F15" si="11">SUM(F12:F14)</f>
        <v>193031</v>
      </c>
      <c r="G15" s="47">
        <f>SUM(G12:G14)</f>
        <v>26169</v>
      </c>
      <c r="H15" s="47">
        <f>SUM(H12:H14)</f>
        <v>598</v>
      </c>
      <c r="I15" s="47">
        <f>SUM(I12:I14)</f>
        <v>163308</v>
      </c>
      <c r="J15" s="47">
        <f>SUM(J12:J14)</f>
        <v>2828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49" t="s">
        <v>66</v>
      </c>
      <c r="C18" s="49"/>
      <c r="D18" s="49" t="s">
        <v>67</v>
      </c>
      <c r="E18" s="49"/>
      <c r="F18" s="49"/>
      <c r="G18" s="49" t="s">
        <v>70</v>
      </c>
      <c r="H18" s="49"/>
      <c r="I18" s="49"/>
      <c r="J18" s="49"/>
      <c r="K18" s="49"/>
      <c r="L18" s="49"/>
      <c r="M18" s="49"/>
      <c r="N18" s="49"/>
      <c r="O18" s="49"/>
    </row>
    <row r="19" spans="1:15" x14ac:dyDescent="0.55000000000000004">
      <c r="B19" s="49"/>
      <c r="C19" s="49"/>
      <c r="D19" s="49"/>
      <c r="E19" s="49"/>
      <c r="F19" s="49"/>
      <c r="G19" s="49" t="s">
        <v>71</v>
      </c>
      <c r="H19" s="49"/>
      <c r="I19" s="49"/>
      <c r="J19" s="49"/>
      <c r="K19" s="49"/>
      <c r="L19" s="49"/>
      <c r="M19" s="49"/>
      <c r="N19" s="49" t="s">
        <v>79</v>
      </c>
      <c r="O19" s="49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49"/>
      <c r="O20" s="49"/>
    </row>
    <row r="21" spans="1:15" x14ac:dyDescent="0.55000000000000004">
      <c r="A21" s="7" t="s">
        <v>63</v>
      </c>
      <c r="B21" s="46">
        <f t="shared" ref="B21:C23" si="12">E12</f>
        <v>3960180</v>
      </c>
      <c r="C21" s="46">
        <f t="shared" si="12"/>
        <v>191303</v>
      </c>
      <c r="D21" s="8"/>
      <c r="E21" s="8"/>
      <c r="F21" s="8"/>
      <c r="G21" s="8"/>
      <c r="H21" s="46">
        <f>G12</f>
        <v>26064</v>
      </c>
      <c r="I21" s="8"/>
      <c r="J21" s="46">
        <f>H12</f>
        <v>598</v>
      </c>
      <c r="K21" s="8"/>
      <c r="L21" s="8"/>
      <c r="M21" s="31">
        <f>F21</f>
        <v>0</v>
      </c>
      <c r="N21" s="46">
        <f t="shared" ref="N21:O23" si="13">I12</f>
        <v>161686</v>
      </c>
      <c r="O21" s="46">
        <f t="shared" si="13"/>
        <v>2827</v>
      </c>
    </row>
    <row r="22" spans="1:15" x14ac:dyDescent="0.55000000000000004">
      <c r="A22" s="7" t="s">
        <v>64</v>
      </c>
      <c r="B22" s="46">
        <f t="shared" si="12"/>
        <v>372008</v>
      </c>
      <c r="C22" s="46">
        <f t="shared" si="12"/>
        <v>1713</v>
      </c>
      <c r="D22" s="8"/>
      <c r="E22" s="8"/>
      <c r="F22" s="8"/>
      <c r="G22" s="8"/>
      <c r="H22" s="46">
        <f>G13</f>
        <v>105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1607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4333017</v>
      </c>
      <c r="C24" s="7">
        <f t="shared" ref="C24:O24" si="15">SUM(C21:C23)</f>
        <v>193031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26169</v>
      </c>
      <c r="I24" s="7">
        <f t="shared" si="15"/>
        <v>0</v>
      </c>
      <c r="J24" s="7">
        <f t="shared" si="15"/>
        <v>598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163308</v>
      </c>
      <c r="O24" s="7">
        <f t="shared" si="15"/>
        <v>2828</v>
      </c>
    </row>
  </sheetData>
  <mergeCells count="18"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18</v>
      </c>
      <c r="D2" s="52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44183</v>
      </c>
      <c r="C5" s="28" t="s">
        <v>17</v>
      </c>
      <c r="D5" s="39">
        <f>IFERROR(INT(TRIM(SUBSTITUTE(VLOOKUP($A5&amp;"*",各都道府県の状況!$A:$I,D$3,FALSE), "※5", ""))), "")</f>
        <v>11930</v>
      </c>
      <c r="E5" s="39">
        <f>IFERROR(INT(TRIM(SUBSTITUTE(VLOOKUP($A5&amp;"*",各都道府県の状況!$A:$I,E$3,FALSE), "※5", ""))), "")</f>
        <v>207002</v>
      </c>
      <c r="F5" s="39">
        <f>IFERROR(INT(TRIM(SUBSTITUTE(VLOOKUP($A5&amp;"*",各都道府県の状況!$A:$I,F$3,FALSE), "※5", ""))), "")</f>
        <v>9673</v>
      </c>
      <c r="G5" s="39">
        <f>IFERROR(INT(TRIM(SUBSTITUTE(VLOOKUP($A5&amp;"*",各都道府県の状況!$A:$I,G$3,FALSE), "※5", ""))), "")</f>
        <v>371</v>
      </c>
      <c r="H5" s="39">
        <f>IFERROR(INT(TRIM(SUBSTITUTE(VLOOKUP($A5&amp;"*",各都道府県の状況!$A:$I,H$3,FALSE), "※5", ""))), "")</f>
        <v>1938</v>
      </c>
      <c r="I5" s="39">
        <f>IFERROR(INT(TRIM(SUBSTITUTE(VLOOKUP($A5&amp;"*",各都道府県の状況!$A:$I,I$3,FALSE), "※5", ""))), "")</f>
        <v>35</v>
      </c>
      <c r="J5" s="5"/>
    </row>
    <row r="6" spans="1:10" x14ac:dyDescent="0.55000000000000004">
      <c r="A6" s="24" t="s">
        <v>231</v>
      </c>
      <c r="B6" s="27">
        <f t="shared" si="0"/>
        <v>44183</v>
      </c>
      <c r="C6" s="19" t="s">
        <v>18</v>
      </c>
      <c r="D6" s="39">
        <f>IFERROR(INT(TRIM(SUBSTITUTE(VLOOKUP($A6&amp;"*",各都道府県の状況!$A:$I,D$3,FALSE), "※5", ""))), "")</f>
        <v>390</v>
      </c>
      <c r="E6" s="39">
        <f>IFERROR(INT(TRIM(SUBSTITUTE(VLOOKUP($A6&amp;"*",各都道府県の状況!$A:$I,E$3,FALSE), "※5", ""))), "")</f>
        <v>8573</v>
      </c>
      <c r="F6" s="39">
        <f>IFERROR(INT(TRIM(SUBSTITUTE(VLOOKUP($A6&amp;"*",各都道府県の状況!$A:$I,F$3,FALSE), "※5", ""))), "")</f>
        <v>344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40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44183</v>
      </c>
      <c r="C7" s="19" t="s">
        <v>19</v>
      </c>
      <c r="D7" s="39">
        <f>IFERROR(INT(TRIM(SUBSTITUTE(VLOOKUP($A7&amp;"*",各都道府県の状況!$A:$I,D$3,FALSE), "※5", ""))), "")</f>
        <v>327</v>
      </c>
      <c r="E7" s="39">
        <f>IFERROR(INT(TRIM(SUBSTITUTE(VLOOKUP($A7&amp;"*",各都道府県の状況!$A:$I,E$3,FALSE), "※5", ""))), "")</f>
        <v>12829</v>
      </c>
      <c r="F7" s="39">
        <f>IFERROR(INT(TRIM(SUBSTITUTE(VLOOKUP($A7&amp;"*",各都道府県の状況!$A:$I,F$3,FALSE), "※5", ""))), "")</f>
        <v>196</v>
      </c>
      <c r="G7" s="39">
        <f>IFERROR(INT(TRIM(SUBSTITUTE(VLOOKUP($A7&amp;"*",各都道府県の状況!$A:$I,G$3,FALSE), "※5", ""))), "")</f>
        <v>14</v>
      </c>
      <c r="H7" s="39">
        <f>IFERROR(INT(TRIM(SUBSTITUTE(VLOOKUP($A7&amp;"*",各都道府県の状況!$A:$I,H$3,FALSE), "※5", ""))), "")</f>
        <v>117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44183</v>
      </c>
      <c r="C8" s="19" t="s">
        <v>20</v>
      </c>
      <c r="D8" s="39">
        <f>IFERROR(INT(TRIM(SUBSTITUTE(VLOOKUP($A8&amp;"*",各都道府県の状況!$A:$I,D$3,FALSE), "※5", ""))), "")</f>
        <v>1682</v>
      </c>
      <c r="E8" s="39">
        <f>IFERROR(INT(TRIM(SUBSTITUTE(VLOOKUP($A8&amp;"*",各都道府県の状況!$A:$I,E$3,FALSE), "※5", ""))), "")</f>
        <v>23163</v>
      </c>
      <c r="F8" s="39">
        <f>IFERROR(INT(TRIM(SUBSTITUTE(VLOOKUP($A8&amp;"*",各都道府県の状況!$A:$I,F$3,FALSE), "※5", ""))), "")</f>
        <v>1311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359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44183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3878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44183</v>
      </c>
      <c r="C10" s="19" t="s">
        <v>22</v>
      </c>
      <c r="D10" s="39">
        <f>IFERROR(INT(TRIM(SUBSTITUTE(VLOOKUP($A10&amp;"*",各都道府県の状況!$A:$I,D$3,FALSE), "※5", ""))), "")</f>
        <v>302</v>
      </c>
      <c r="E10" s="39">
        <f>IFERROR(INT(TRIM(SUBSTITUTE(VLOOKUP($A10&amp;"*",各都道府県の状況!$A:$I,E$3,FALSE), "※5", ""))), "")</f>
        <v>9487</v>
      </c>
      <c r="F10" s="39">
        <f>IFERROR(INT(TRIM(SUBSTITUTE(VLOOKUP($A10&amp;"*",各都道府県の状況!$A:$I,F$3,FALSE), "※5", ""))), "")</f>
        <v>192</v>
      </c>
      <c r="G10" s="39">
        <f>IFERROR(INT(TRIM(SUBSTITUTE(VLOOKUP($A10&amp;"*",各都道府県の状況!$A:$I,G$3,FALSE), "※5", ""))), "")</f>
        <v>2</v>
      </c>
      <c r="H10" s="39">
        <f>IFERROR(INT(TRIM(SUBSTITUTE(VLOOKUP($A10&amp;"*",各都道府県の状況!$A:$I,H$3,FALSE), "※5", ""))), "")</f>
        <v>108</v>
      </c>
      <c r="I10" s="39">
        <f>IFERROR(INT(TRIM(SUBSTITUTE(VLOOKUP($A10&amp;"*",各都道府県の状況!$A:$I,I$3,FALSE), "※5", ""))), "")</f>
        <v>2</v>
      </c>
    </row>
    <row r="11" spans="1:10" x14ac:dyDescent="0.55000000000000004">
      <c r="A11" s="24" t="s">
        <v>235</v>
      </c>
      <c r="B11" s="27">
        <f t="shared" si="0"/>
        <v>44183</v>
      </c>
      <c r="C11" s="19" t="s">
        <v>62</v>
      </c>
      <c r="D11" s="39">
        <f>IFERROR(INT(TRIM(SUBSTITUTE(VLOOKUP($A11&amp;"*",各都道府県の状況!$A:$I,D$3,FALSE), "※5", ""))), "")</f>
        <v>682</v>
      </c>
      <c r="E11" s="39">
        <f>IFERROR(INT(TRIM(SUBSTITUTE(VLOOKUP($A11&amp;"*",各都道府県の状況!$A:$I,E$3,FALSE), "※5", ""))), "")</f>
        <v>48583</v>
      </c>
      <c r="F11" s="39">
        <f>IFERROR(INT(TRIM(SUBSTITUTE(VLOOKUP($A11&amp;"*",各都道府県の状況!$A:$I,F$3,FALSE), "※5", ""))), "")</f>
        <v>534</v>
      </c>
      <c r="G11" s="39">
        <f>IFERROR(INT(TRIM(SUBSTITUTE(VLOOKUP($A11&amp;"*",各都道府県の状況!$A:$I,G$3,FALSE), "※5", ""))), "")</f>
        <v>10</v>
      </c>
      <c r="H11" s="39">
        <f>IFERROR(INT(TRIM(SUBSTITUTE(VLOOKUP($A11&amp;"*",各都道府県の状況!$A:$I,H$3,FALSE), "※5", ""))), "")</f>
        <v>138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44183</v>
      </c>
      <c r="C12" s="19" t="s">
        <v>23</v>
      </c>
      <c r="D12" s="39">
        <f>IFERROR(INT(TRIM(SUBSTITUTE(VLOOKUP($A12&amp;"*",各都道府県の状況!$A:$I,D$3,FALSE), "※5", ""))), "")</f>
        <v>2098</v>
      </c>
      <c r="E12" s="39">
        <f>IFERROR(INT(TRIM(SUBSTITUTE(VLOOKUP($A12&amp;"*",各都道府県の状況!$A:$I,E$3,FALSE), "※5", ""))), "")</f>
        <v>18137</v>
      </c>
      <c r="F12" s="39">
        <f>IFERROR(INT(TRIM(SUBSTITUTE(VLOOKUP($A12&amp;"*",各都道府県の状況!$A:$I,F$3,FALSE), "※5", ""))), "")</f>
        <v>1794</v>
      </c>
      <c r="G12" s="39">
        <f>IFERROR(INT(TRIM(SUBSTITUTE(VLOOKUP($A12&amp;"*",各都道府県の状況!$A:$I,G$3,FALSE), "※5", ""))), "")</f>
        <v>34</v>
      </c>
      <c r="H12" s="39">
        <f>IFERROR(INT(TRIM(SUBSTITUTE(VLOOKUP($A12&amp;"*",各都道府県の状況!$A:$I,H$3,FALSE), "※5", ""))), "")</f>
        <v>270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44183</v>
      </c>
      <c r="C13" s="19" t="s">
        <v>24</v>
      </c>
      <c r="D13" s="39">
        <f>IFERROR(INT(TRIM(SUBSTITUTE(VLOOKUP($A13&amp;"*",各都道府県の状況!$A:$I,D$3,FALSE), "※5", ""))), "")</f>
        <v>968</v>
      </c>
      <c r="E13" s="39">
        <f>IFERROR(INT(TRIM(SUBSTITUTE(VLOOKUP($A13&amp;"*",各都道府県の状況!$A:$I,E$3,FALSE), "※5", ""))), "")</f>
        <v>64646</v>
      </c>
      <c r="F13" s="39">
        <f>IFERROR(INT(TRIM(SUBSTITUTE(VLOOKUP($A13&amp;"*",各都道府県の状況!$A:$I,F$3,FALSE), "※5", ""))), "")</f>
        <v>726</v>
      </c>
      <c r="G13" s="39">
        <f>IFERROR(INT(TRIM(SUBSTITUTE(VLOOKUP($A13&amp;"*",各都道府県の状況!$A:$I,G$3,FALSE), "※5", ""))), "")</f>
        <v>3</v>
      </c>
      <c r="H13" s="39">
        <f>IFERROR(INT(TRIM(SUBSTITUTE(VLOOKUP($A13&amp;"*",各都道府県の状況!$A:$I,H$3,FALSE), "※5", ""))), "")</f>
        <v>242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44183</v>
      </c>
      <c r="C14" s="19" t="s">
        <v>25</v>
      </c>
      <c r="D14" s="39">
        <f>IFERROR(INT(TRIM(SUBSTITUTE(VLOOKUP($A14&amp;"*",各都道府県の状況!$A:$I,D$3,FALSE), "※5", ""))), "")</f>
        <v>1867</v>
      </c>
      <c r="E14" s="39">
        <f>IFERROR(INT(TRIM(SUBSTITUTE(VLOOKUP($A14&amp;"*",各都道府県の状況!$A:$I,E$3,FALSE), "※5", ""))), "")</f>
        <v>46260</v>
      </c>
      <c r="F14" s="39">
        <f>IFERROR(INT(TRIM(SUBSTITUTE(VLOOKUP($A14&amp;"*",各都道府県の状況!$A:$I,F$3,FALSE), "※5", ""))), "")</f>
        <v>1434</v>
      </c>
      <c r="G14" s="39">
        <f>IFERROR(INT(TRIM(SUBSTITUTE(VLOOKUP($A14&amp;"*",各都道府県の状況!$A:$I,G$3,FALSE), "※5", ""))), "")</f>
        <v>29</v>
      </c>
      <c r="H14" s="39">
        <f>IFERROR(INT(TRIM(SUBSTITUTE(VLOOKUP($A14&amp;"*",各都道府県の状況!$A:$I,H$3,FALSE), "※5", ""))), "")</f>
        <v>404</v>
      </c>
      <c r="I14" s="39">
        <f>IFERROR(INT(TRIM(SUBSTITUTE(VLOOKUP($A14&amp;"*",各都道府県の状況!$A:$I,I$3,FALSE), "※5", ""))), "")</f>
        <v>6</v>
      </c>
    </row>
    <row r="15" spans="1:10" x14ac:dyDescent="0.55000000000000004">
      <c r="A15" s="24" t="s">
        <v>239</v>
      </c>
      <c r="B15" s="27">
        <f t="shared" si="0"/>
        <v>44183</v>
      </c>
      <c r="C15" s="19" t="s">
        <v>26</v>
      </c>
      <c r="D15" s="39">
        <f>IFERROR(INT(TRIM(SUBSTITUTE(VLOOKUP($A15&amp;"*",各都道府県の状況!$A:$I,D$3,FALSE), "※5", ""))), "")</f>
        <v>11290</v>
      </c>
      <c r="E15" s="39">
        <f>IFERROR(INT(TRIM(SUBSTITUTE(VLOOKUP($A15&amp;"*",各都道府県の状況!$A:$I,E$3,FALSE), "※5", ""))), "")</f>
        <v>280300</v>
      </c>
      <c r="F15" s="39">
        <f>IFERROR(INT(TRIM(SUBSTITUTE(VLOOKUP($A15&amp;"*",各都道府県の状況!$A:$I,F$3,FALSE), "※5", ""))), "")</f>
        <v>9127</v>
      </c>
      <c r="G15" s="39">
        <f>IFERROR(INT(TRIM(SUBSTITUTE(VLOOKUP($A15&amp;"*",各都道府県の状況!$A:$I,G$3,FALSE), "※5", ""))), "")</f>
        <v>177</v>
      </c>
      <c r="H15" s="39">
        <f>IFERROR(INT(TRIM(SUBSTITUTE(VLOOKUP($A15&amp;"*",各都道府県の状況!$A:$I,H$3,FALSE), "※5", ""))), "")</f>
        <v>1986</v>
      </c>
      <c r="I15" s="39">
        <f>IFERROR(INT(TRIM(SUBSTITUTE(VLOOKUP($A15&amp;"*",各都道府県の状況!$A:$I,I$3,FALSE), "※5", ""))), "")</f>
        <v>39</v>
      </c>
    </row>
    <row r="16" spans="1:10" x14ac:dyDescent="0.55000000000000004">
      <c r="A16" s="24" t="s">
        <v>240</v>
      </c>
      <c r="B16" s="27">
        <f t="shared" si="0"/>
        <v>44183</v>
      </c>
      <c r="C16" s="19" t="s">
        <v>27</v>
      </c>
      <c r="D16" s="39">
        <f>IFERROR(INT(TRIM(SUBSTITUTE(VLOOKUP($A16&amp;"*",各都道府県の状況!$A:$I,D$3,FALSE), "※5", ""))), "")</f>
        <v>8808</v>
      </c>
      <c r="E16" s="39">
        <f>IFERROR(INT(TRIM(SUBSTITUTE(VLOOKUP($A16&amp;"*",各都道府県の状況!$A:$I,E$3,FALSE), "※5", ""))), "")</f>
        <v>201920</v>
      </c>
      <c r="F16" s="39">
        <f>IFERROR(INT(TRIM(SUBSTITUTE(VLOOKUP($A16&amp;"*",各都道府県の状況!$A:$I,F$3,FALSE), "※5", ""))), "")</f>
        <v>7559</v>
      </c>
      <c r="G16" s="39">
        <f>IFERROR(INT(TRIM(SUBSTITUTE(VLOOKUP($A16&amp;"*",各都道府県の状況!$A:$I,G$3,FALSE), "※5", ""))), "")</f>
        <v>104</v>
      </c>
      <c r="H16" s="39">
        <f>IFERROR(INT(TRIM(SUBSTITUTE(VLOOKUP($A16&amp;"*",各都道府県の状況!$A:$I,H$3,FALSE), "※5", ""))), "")</f>
        <v>1145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44183</v>
      </c>
      <c r="C17" s="19" t="s">
        <v>28</v>
      </c>
      <c r="D17" s="39">
        <f>IFERROR(INT(TRIM(SUBSTITUTE(VLOOKUP($A17&amp;"*",各都道府県の状況!$A:$I,D$3,FALSE), "※5", ""))), "")</f>
        <v>50154</v>
      </c>
      <c r="E17" s="39">
        <f>IFERROR(INT(TRIM(SUBSTITUTE(VLOOKUP($A17&amp;"*",各都道府県の状況!$A:$I,E$3,FALSE), "※5", ""))), "")</f>
        <v>894214</v>
      </c>
      <c r="F17" s="39">
        <f>IFERROR(INT(TRIM(SUBSTITUTE(VLOOKUP($A17&amp;"*",各都道府県の状況!$A:$I,F$3,FALSE), "※5", ""))), "")</f>
        <v>44151</v>
      </c>
      <c r="G17" s="39">
        <f>IFERROR(INT(TRIM(SUBSTITUTE(VLOOKUP($A17&amp;"*",各都道府県の状況!$A:$I,G$3,FALSE), "※5", ""))), "")</f>
        <v>561</v>
      </c>
      <c r="H17" s="39">
        <f>IFERROR(INT(TRIM(SUBSTITUTE(VLOOKUP($A17&amp;"*",各都道府県の状況!$A:$I,H$3,FALSE), "※5", ""))), "")</f>
        <v>5442</v>
      </c>
      <c r="I17" s="39">
        <f>IFERROR(INT(TRIM(SUBSTITUTE(VLOOKUP($A17&amp;"*",各都道府県の状況!$A:$I,I$3,FALSE), "※5", ""))), "")</f>
        <v>66</v>
      </c>
    </row>
    <row r="18" spans="1:9" x14ac:dyDescent="0.55000000000000004">
      <c r="A18" s="24" t="s">
        <v>242</v>
      </c>
      <c r="B18" s="27">
        <f t="shared" si="0"/>
        <v>44183</v>
      </c>
      <c r="C18" s="19" t="s">
        <v>29</v>
      </c>
      <c r="D18" s="39">
        <f>IFERROR(INT(TRIM(SUBSTITUTE(VLOOKUP($A18&amp;"*",各都道府県の状況!$A:$I,D$3,FALSE), "※5", ""))), "")</f>
        <v>16298</v>
      </c>
      <c r="E18" s="39">
        <f>IFERROR(INT(TRIM(SUBSTITUTE(VLOOKUP($A18&amp;"*",各都道府県の状況!$A:$I,E$3,FALSE), "※5", ""))), "")</f>
        <v>311376</v>
      </c>
      <c r="F18" s="39">
        <f>IFERROR(INT(TRIM(SUBSTITUTE(VLOOKUP($A18&amp;"*",各都道府県の状況!$A:$I,F$3,FALSE), "※5", ""))), "")</f>
        <v>14188</v>
      </c>
      <c r="G18" s="39">
        <f>IFERROR(INT(TRIM(SUBSTITUTE(VLOOKUP($A18&amp;"*",各都道府県の状況!$A:$I,G$3,FALSE), "※5", ""))), "")</f>
        <v>230</v>
      </c>
      <c r="H18" s="39">
        <f>IFERROR(INT(TRIM(SUBSTITUTE(VLOOKUP($A18&amp;"*",各都道府県の状況!$A:$I,H$3,FALSE), "※5", ""))), "")</f>
        <v>1880</v>
      </c>
      <c r="I18" s="39">
        <f>IFERROR(INT(TRIM(SUBSTITUTE(VLOOKUP($A18&amp;"*",各都道府県の状況!$A:$I,I$3,FALSE), "※5", ""))), "")</f>
        <v>51</v>
      </c>
    </row>
    <row r="19" spans="1:9" x14ac:dyDescent="0.55000000000000004">
      <c r="A19" s="24" t="s">
        <v>243</v>
      </c>
      <c r="B19" s="27">
        <f t="shared" si="0"/>
        <v>44183</v>
      </c>
      <c r="C19" s="19" t="s">
        <v>61</v>
      </c>
      <c r="D19" s="39">
        <f>IFERROR(INT(TRIM(SUBSTITUTE(VLOOKUP($A19&amp;"*",各都道府県の状況!$A:$I,D$3,FALSE), "※5", ""))), "")</f>
        <v>428</v>
      </c>
      <c r="E19" s="39">
        <f>IFERROR(INT(TRIM(SUBSTITUTE(VLOOKUP($A19&amp;"*",各都道府県の状況!$A:$I,E$3,FALSE), "※5", ""))), "")</f>
        <v>25524</v>
      </c>
      <c r="F19" s="39">
        <f>IFERROR(INT(TRIM(SUBSTITUTE(VLOOKUP($A19&amp;"*",各都道府県の状況!$A:$I,F$3,FALSE), "※5", ""))), "")</f>
        <v>353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44183</v>
      </c>
      <c r="C20" s="19" t="s">
        <v>30</v>
      </c>
      <c r="D20" s="39">
        <f>IFERROR(INT(TRIM(SUBSTITUTE(VLOOKUP($A20&amp;"*",各都道府県の状況!$A:$I,D$3,FALSE), "※5", ""))), "")</f>
        <v>484</v>
      </c>
      <c r="E20" s="39">
        <f>IFERROR(INT(TRIM(SUBSTITUTE(VLOOKUP($A20&amp;"*",各都道府県の状況!$A:$I,E$3,FALSE), "※5", ""))), "")</f>
        <v>19756</v>
      </c>
      <c r="F20" s="39">
        <f>IFERROR(INT(TRIM(SUBSTITUTE(VLOOKUP($A20&amp;"*",各都道府県の状況!$A:$I,F$3,FALSE), "※5", ""))), "")</f>
        <v>437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44183</v>
      </c>
      <c r="C21" s="19" t="s">
        <v>31</v>
      </c>
      <c r="D21" s="39">
        <f>IFERROR(INT(TRIM(SUBSTITUTE(VLOOKUP($A21&amp;"*",各都道府県の状況!$A:$I,D$3,FALSE), "※5", ""))), "")</f>
        <v>947</v>
      </c>
      <c r="E21" s="39">
        <f>IFERROR(INT(TRIM(SUBSTITUTE(VLOOKUP($A21&amp;"*",各都道府県の状況!$A:$I,E$3,FALSE), "※5", ""))), "")</f>
        <v>26524</v>
      </c>
      <c r="F21" s="39">
        <f>IFERROR(INT(TRIM(SUBSTITUTE(VLOOKUP($A21&amp;"*",各都道府県の状況!$A:$I,F$3,FALSE), "※5", ""))), "")</f>
        <v>828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72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44183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17343</v>
      </c>
      <c r="F22" s="39">
        <f>IFERROR(INT(TRIM(SUBSTITUTE(VLOOKUP($A22&amp;"*",各都道府県の状況!$A:$I,F$3,FALSE), "※5", ""))), "")</f>
        <v>312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14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44183</v>
      </c>
      <c r="C23" s="19" t="s">
        <v>33</v>
      </c>
      <c r="D23" s="39">
        <f>IFERROR(INT(TRIM(SUBSTITUTE(VLOOKUP($A23&amp;"*",各都道府県の状況!$A:$I,D$3,FALSE), "※5", ""))), "")</f>
        <v>467</v>
      </c>
      <c r="E23" s="39">
        <f>IFERROR(INT(TRIM(SUBSTITUTE(VLOOKUP($A23&amp;"*",各都道府県の状況!$A:$I,E$3,FALSE), "※5", ""))), "")</f>
        <v>14278</v>
      </c>
      <c r="F23" s="39">
        <f>IFERROR(INT(TRIM(SUBSTITUTE(VLOOKUP($A23&amp;"*",各都道府県の状況!$A:$I,F$3,FALSE), "※5", ""))), "")</f>
        <v>422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44183</v>
      </c>
      <c r="C24" s="19" t="s">
        <v>34</v>
      </c>
      <c r="D24" s="39">
        <f>IFERROR(INT(TRIM(SUBSTITUTE(VLOOKUP($A24&amp;"*",各都道府県の状況!$A:$I,D$3,FALSE), "※5", ""))), "")</f>
        <v>1023</v>
      </c>
      <c r="E24" s="39">
        <f>IFERROR(INT(TRIM(SUBSTITUTE(VLOOKUP($A24&amp;"*",各都道府県の状況!$A:$I,E$3,FALSE), "※5", ""))), "")</f>
        <v>40462</v>
      </c>
      <c r="F24" s="39">
        <f>IFERROR(INT(TRIM(SUBSTITUTE(VLOOKUP($A24&amp;"*",各都道府県の状況!$A:$I,F$3,FALSE), "※5", ""))), "")</f>
        <v>851</v>
      </c>
      <c r="G24" s="39">
        <f>IFERROR(INT(TRIM(SUBSTITUTE(VLOOKUP($A24&amp;"*",各都道府県の状況!$A:$I,G$3,FALSE), "※5", ""))), "")</f>
        <v>9</v>
      </c>
      <c r="H24" s="39">
        <f>IFERROR(INT(TRIM(SUBSTITUTE(VLOOKUP($A24&amp;"*",各都道府県の状況!$A:$I,H$3,FALSE), "※5", ""))), "")</f>
        <v>138</v>
      </c>
      <c r="I24" s="39">
        <f>IFERROR(INT(TRIM(SUBSTITUTE(VLOOKUP($A24&amp;"*",各都道府県の状況!$A:$I,I$3,FALSE), "※5", ""))), "")</f>
        <v>7</v>
      </c>
    </row>
    <row r="25" spans="1:9" x14ac:dyDescent="0.55000000000000004">
      <c r="A25" s="24" t="s">
        <v>249</v>
      </c>
      <c r="B25" s="27">
        <f t="shared" si="0"/>
        <v>44183</v>
      </c>
      <c r="C25" s="19" t="s">
        <v>35</v>
      </c>
      <c r="D25" s="39">
        <f>IFERROR(INT(TRIM(SUBSTITUTE(VLOOKUP($A25&amp;"*",各都道府県の状況!$A:$I,D$3,FALSE), "※5", ""))), "")</f>
        <v>1682</v>
      </c>
      <c r="E25" s="39">
        <f>IFERROR(INT(TRIM(SUBSTITUTE(VLOOKUP($A25&amp;"*",各都道府県の状況!$A:$I,E$3,FALSE), "※5", ""))), "")</f>
        <v>55191</v>
      </c>
      <c r="F25" s="39">
        <f>IFERROR(INT(TRIM(SUBSTITUTE(VLOOKUP($A25&amp;"*",各都道府県の状況!$A:$I,F$3,FALSE), "※5", ""))), "")</f>
        <v>1276</v>
      </c>
      <c r="G25" s="39">
        <f>IFERROR(INT(TRIM(SUBSTITUTE(VLOOKUP($A25&amp;"*",各都道府県の状況!$A:$I,G$3,FALSE), "※5", ""))), "")</f>
        <v>22</v>
      </c>
      <c r="H25" s="39">
        <f>IFERROR(INT(TRIM(SUBSTITUTE(VLOOKUP($A25&amp;"*",各都道府県の状況!$A:$I,H$3,FALSE), "※5", ""))), "")</f>
        <v>384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44183</v>
      </c>
      <c r="C26" s="19" t="s">
        <v>36</v>
      </c>
      <c r="D26" s="39">
        <f>IFERROR(INT(TRIM(SUBSTITUTE(VLOOKUP($A26&amp;"*",各都道府県の状況!$A:$I,D$3,FALSE), "※5", ""))), "")</f>
        <v>2322</v>
      </c>
      <c r="E26" s="39">
        <f>IFERROR(INT(TRIM(SUBSTITUTE(VLOOKUP($A26&amp;"*",各都道府県の状況!$A:$I,E$3,FALSE), "※5", ""))), "")</f>
        <v>74303</v>
      </c>
      <c r="F26" s="39">
        <f>IFERROR(INT(TRIM(SUBSTITUTE(VLOOKUP($A26&amp;"*",各都道府県の状況!$A:$I,F$3,FALSE), "※5", ""))), "")</f>
        <v>1683</v>
      </c>
      <c r="G26" s="39">
        <f>IFERROR(INT(TRIM(SUBSTITUTE(VLOOKUP($A26&amp;"*",各都道府県の状況!$A:$I,G$3,FALSE), "※5", ""))), "")</f>
        <v>27</v>
      </c>
      <c r="H26" s="39">
        <f>IFERROR(INT(TRIM(SUBSTITUTE(VLOOKUP($A26&amp;"*",各都道府県の状況!$A:$I,H$3,FALSE), "※5", ""))), "")</f>
        <v>612</v>
      </c>
      <c r="I26" s="39">
        <f>IFERROR(INT(TRIM(SUBSTITUTE(VLOOKUP($A26&amp;"*",各都道府県の状況!$A:$I,I$3,FALSE), "※5", ""))), "")</f>
        <v>11</v>
      </c>
    </row>
    <row r="27" spans="1:9" x14ac:dyDescent="0.55000000000000004">
      <c r="A27" s="24" t="s">
        <v>251</v>
      </c>
      <c r="B27" s="27">
        <f t="shared" si="0"/>
        <v>44183</v>
      </c>
      <c r="C27" s="19" t="s">
        <v>37</v>
      </c>
      <c r="D27" s="39">
        <f>IFERROR(INT(TRIM(SUBSTITUTE(VLOOKUP($A27&amp;"*",各都道府県の状況!$A:$I,D$3,FALSE), "※5", ""))), "")</f>
        <v>13519</v>
      </c>
      <c r="E27" s="39">
        <f>IFERROR(INT(TRIM(SUBSTITUTE(VLOOKUP($A27&amp;"*",各都道府県の状況!$A:$I,E$3,FALSE), "※5", ""))), "")</f>
        <v>170726</v>
      </c>
      <c r="F27" s="39">
        <f>IFERROR(INT(TRIM(SUBSTITUTE(VLOOKUP($A27&amp;"*",各都道府県の状況!$A:$I,F$3,FALSE), "※5", ""))), "")</f>
        <v>11130</v>
      </c>
      <c r="G27" s="39">
        <f>IFERROR(INT(TRIM(SUBSTITUTE(VLOOKUP($A27&amp;"*",各都道府県の状況!$A:$I,G$3,FALSE), "※5", ""))), "")</f>
        <v>152</v>
      </c>
      <c r="H27" s="39">
        <f>IFERROR(INT(TRIM(SUBSTITUTE(VLOOKUP($A27&amp;"*",各都道府県の状況!$A:$I,H$3,FALSE), "※5", ""))), "")</f>
        <v>2237</v>
      </c>
      <c r="I27" s="39">
        <f>IFERROR(INT(TRIM(SUBSTITUTE(VLOOKUP($A27&amp;"*",各都道府県の状況!$A:$I,I$3,FALSE), "※5", ""))), "")</f>
        <v>36</v>
      </c>
    </row>
    <row r="28" spans="1:9" x14ac:dyDescent="0.55000000000000004">
      <c r="A28" s="24" t="s">
        <v>252</v>
      </c>
      <c r="B28" s="26">
        <f t="shared" si="0"/>
        <v>44183</v>
      </c>
      <c r="C28" s="28" t="s">
        <v>38</v>
      </c>
      <c r="D28" s="39">
        <f>IFERROR(INT(TRIM(SUBSTITUTE(VLOOKUP($A28&amp;"*",各都道府県の状況!$A:$I,D$3,FALSE), "※5", ""))), "")</f>
        <v>1122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931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176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44183</v>
      </c>
      <c r="C29" s="19" t="s">
        <v>39</v>
      </c>
      <c r="D29" s="39">
        <f>IFERROR(INT(TRIM(SUBSTITUTE(VLOOKUP($A29&amp;"*",各都道府県の状況!$A:$I,D$3,FALSE), "※5", ""))), "")</f>
        <v>903</v>
      </c>
      <c r="E29" s="39">
        <f>IFERROR(INT(TRIM(SUBSTITUTE(VLOOKUP($A29&amp;"*",各都道府県の状況!$A:$I,E$3,FALSE), "※5", ""))), "")</f>
        <v>32908</v>
      </c>
      <c r="F29" s="39">
        <f>IFERROR(INT(TRIM(SUBSTITUTE(VLOOKUP($A29&amp;"*",各都道府県の状況!$A:$I,F$3,FALSE), "※5", ""))), "")</f>
        <v>820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72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44183</v>
      </c>
      <c r="C30" s="19" t="s">
        <v>40</v>
      </c>
      <c r="D30" s="39">
        <f>IFERROR(INT(TRIM(SUBSTITUTE(VLOOKUP($A30&amp;"*",各都道府県の状況!$A:$I,D$3,FALSE), "※5", ""))), "")</f>
        <v>3559</v>
      </c>
      <c r="E30" s="39">
        <f>IFERROR(INT(TRIM(SUBSTITUTE(VLOOKUP($A30&amp;"*",各都道府県の状況!$A:$I,E$3,FALSE), "※5", ""))), "")</f>
        <v>79776</v>
      </c>
      <c r="F30" s="39">
        <f>IFERROR(INT(TRIM(SUBSTITUTE(VLOOKUP($A30&amp;"*",各都道府県の状況!$A:$I,F$3,FALSE), "※5", ""))), "")</f>
        <v>2922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609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44183</v>
      </c>
      <c r="C31" s="19" t="s">
        <v>41</v>
      </c>
      <c r="D31" s="39">
        <f>IFERROR(INT(TRIM(SUBSTITUTE(VLOOKUP($A31&amp;"*",各都道府県の状況!$A:$I,D$3,FALSE), "※5", ""))), "")</f>
        <v>26476</v>
      </c>
      <c r="E31" s="39">
        <f>IFERROR(INT(TRIM(SUBSTITUTE(VLOOKUP($A31&amp;"*",各都道府県の状況!$A:$I,E$3,FALSE), "※5", ""))), "")</f>
        <v>405158</v>
      </c>
      <c r="F31" s="39">
        <f>IFERROR(INT(TRIM(SUBSTITUTE(VLOOKUP($A31&amp;"*",各都道府県の状況!$A:$I,F$3,FALSE), "※5", ""))), "")</f>
        <v>22146</v>
      </c>
      <c r="G31" s="39">
        <f>IFERROR(INT(TRIM(SUBSTITUTE(VLOOKUP($A31&amp;"*",各都道府県の状況!$A:$I,G$3,FALSE), "※5", ""))), "")</f>
        <v>464</v>
      </c>
      <c r="H31" s="39">
        <f>IFERROR(INT(TRIM(SUBSTITUTE(VLOOKUP($A31&amp;"*",各都道府県の状況!$A:$I,H$3,FALSE), "※5", ""))), "")</f>
        <v>3850</v>
      </c>
      <c r="I31" s="39">
        <f>IFERROR(INT(TRIM(SUBSTITUTE(VLOOKUP($A31&amp;"*",各都道府県の状況!$A:$I,I$3,FALSE), "※5", ""))), "")</f>
        <v>156</v>
      </c>
    </row>
    <row r="32" spans="1:9" x14ac:dyDescent="0.55000000000000004">
      <c r="A32" s="24" t="s">
        <v>256</v>
      </c>
      <c r="B32" s="27">
        <f t="shared" si="0"/>
        <v>44183</v>
      </c>
      <c r="C32" s="19" t="s">
        <v>42</v>
      </c>
      <c r="D32" s="39">
        <f>IFERROR(INT(TRIM(SUBSTITUTE(VLOOKUP($A32&amp;"*",各都道府県の状況!$A:$I,D$3,FALSE), "※5", ""))), "")</f>
        <v>7846</v>
      </c>
      <c r="E32" s="39">
        <f>IFERROR(INT(TRIM(SUBSTITUTE(VLOOKUP($A32&amp;"*",各都道府県の状況!$A:$I,E$3,FALSE), "※5", ""))), "")</f>
        <v>120191</v>
      </c>
      <c r="F32" s="39">
        <f>IFERROR(INT(TRIM(SUBSTITUTE(VLOOKUP($A32&amp;"*",各都道府県の状況!$A:$I,F$3,FALSE), "※5", ""))), "")</f>
        <v>6892</v>
      </c>
      <c r="G32" s="39">
        <f>IFERROR(INT(TRIM(SUBSTITUTE(VLOOKUP($A32&amp;"*",各都道府県の状況!$A:$I,G$3,FALSE), "※5", ""))), "")</f>
        <v>128</v>
      </c>
      <c r="H32" s="39">
        <f>IFERROR(INT(TRIM(SUBSTITUTE(VLOOKUP($A32&amp;"*",各都道府県の状況!$A:$I,H$3,FALSE), "※5", ""))), "")</f>
        <v>826</v>
      </c>
      <c r="I32" s="39">
        <f>IFERROR(INT(TRIM(SUBSTITUTE(VLOOKUP($A32&amp;"*",各都道府県の状況!$A:$I,I$3,FALSE), "※5", ""))), "")</f>
        <v>45</v>
      </c>
    </row>
    <row r="33" spans="1:9" x14ac:dyDescent="0.55000000000000004">
      <c r="A33" s="24" t="s">
        <v>257</v>
      </c>
      <c r="B33" s="27">
        <f t="shared" si="0"/>
        <v>44183</v>
      </c>
      <c r="C33" s="19" t="s">
        <v>43</v>
      </c>
      <c r="D33" s="39">
        <f>IFERROR(INT(TRIM(SUBSTITUTE(VLOOKUP($A33&amp;"*",各都道府県の状況!$A:$I,D$3,FALSE), "※5", ""))), "")</f>
        <v>1600</v>
      </c>
      <c r="E33" s="39">
        <f>IFERROR(INT(TRIM(SUBSTITUTE(VLOOKUP($A33&amp;"*",各都道府県の状況!$A:$I,E$3,FALSE), "※5", ""))), "")</f>
        <v>41712</v>
      </c>
      <c r="F33" s="39">
        <f>IFERROR(INT(TRIM(SUBSTITUTE(VLOOKUP($A33&amp;"*",各都道府県の状況!$A:$I,F$3,FALSE), "※5", ""))), "")</f>
        <v>1363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222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44183</v>
      </c>
      <c r="C34" s="19" t="s">
        <v>44</v>
      </c>
      <c r="D34" s="39">
        <f>IFERROR(INT(TRIM(SUBSTITUTE(VLOOKUP($A34&amp;"*",各都道府県の状況!$A:$I,D$3,FALSE), "※5", ""))), "")</f>
        <v>572</v>
      </c>
      <c r="E34" s="39">
        <f>IFERROR(INT(TRIM(SUBSTITUTE(VLOOKUP($A34&amp;"*",各都道府県の状況!$A:$I,E$3,FALSE), "※5", ""))), "")</f>
        <v>15614</v>
      </c>
      <c r="F34" s="39">
        <f>IFERROR(INT(TRIM(SUBSTITUTE(VLOOKUP($A34&amp;"*",各都道府県の状況!$A:$I,F$3,FALSE), "※5", ""))), "")</f>
        <v>510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44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44183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20998</v>
      </c>
      <c r="F35" s="39">
        <f>IFERROR(INT(TRIM(SUBSTITUTE(VLOOKUP($A35&amp;"*",各都道府県の状況!$A:$I,F$3,FALSE), "※5", ""))), "")</f>
        <v>59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44183</v>
      </c>
      <c r="C36" s="19" t="s">
        <v>46</v>
      </c>
      <c r="D36" s="39">
        <f>IFERROR(INT(TRIM(SUBSTITUTE(VLOOKUP($A36&amp;"*",各都道府県の状況!$A:$I,D$3,FALSE), "※5", ""))), "")</f>
        <v>178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163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15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44183</v>
      </c>
      <c r="C37" s="19" t="s">
        <v>47</v>
      </c>
      <c r="D37" s="39">
        <f>IFERROR(INT(TRIM(SUBSTITUTE(VLOOKUP($A37&amp;"*",各都道府県の状況!$A:$I,D$3,FALSE), "※5", ""))), "")</f>
        <v>911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44183</v>
      </c>
      <c r="C38" s="19" t="s">
        <v>48</v>
      </c>
      <c r="D38" s="39">
        <f>IFERROR(INT(TRIM(SUBSTITUTE(VLOOKUP($A38&amp;"*",各都道府県の状況!$A:$I,D$3,FALSE), "※5", ""))), "")</f>
        <v>2026</v>
      </c>
      <c r="E38" s="39">
        <f>IFERROR(INT(TRIM(SUBSTITUTE(VLOOKUP($A38&amp;"*",各都道府県の状況!$A:$I,E$3,FALSE), "※5", ""))), "")</f>
        <v>56843</v>
      </c>
      <c r="F38" s="39">
        <f>IFERROR(INT(TRIM(SUBSTITUTE(VLOOKUP($A38&amp;"*",各都道府県の状況!$A:$I,F$3,FALSE), "※5", ""))), "")</f>
        <v>1117</v>
      </c>
      <c r="G38" s="39">
        <f>IFERROR(INT(TRIM(SUBSTITUTE(VLOOKUP($A38&amp;"*",各都道府県の状況!$A:$I,G$3,FALSE), "※5", ""))), "")</f>
        <v>12</v>
      </c>
      <c r="H38" s="39">
        <f>IFERROR(INT(TRIM(SUBSTITUTE(VLOOKUP($A38&amp;"*",各都道府県の状況!$A:$I,H$3,FALSE), "※5", ""))), "")</f>
        <v>279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44183</v>
      </c>
      <c r="C39" s="19" t="s">
        <v>49</v>
      </c>
      <c r="D39" s="39">
        <f>IFERROR(INT(TRIM(SUBSTITUTE(VLOOKUP($A39&amp;"*",各都道府県の状況!$A:$I,D$3,FALSE), "※5", ""))), "")</f>
        <v>453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397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50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44183</v>
      </c>
      <c r="C40" s="19" t="s">
        <v>50</v>
      </c>
      <c r="D40" s="39">
        <f>IFERROR(INT(TRIM(SUBSTITUTE(VLOOKUP($A40&amp;"*",各都道府県の状況!$A:$I,D$3,FALSE), "※5", ""))), "")</f>
        <v>188</v>
      </c>
      <c r="E40" s="39">
        <f>IFERROR(INT(TRIM(SUBSTITUTE(VLOOKUP($A40&amp;"*",各都道府県の状況!$A:$I,E$3,FALSE), "※5", ""))), "")</f>
        <v>14157</v>
      </c>
      <c r="F40" s="39">
        <f>IFERROR(INT(TRIM(SUBSTITUTE(VLOOKUP($A40&amp;"*",各都道府県の状況!$A:$I,F$3,FALSE), "※5", ""))), "")</f>
        <v>176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44183</v>
      </c>
      <c r="C41" s="19" t="s">
        <v>51</v>
      </c>
      <c r="D41" s="39">
        <f>IFERROR(INT(TRIM(SUBSTITUTE(VLOOKUP($A41&amp;"*",各都道府県の状況!$A:$I,D$3,FALSE), "※5", ""))), "")</f>
        <v>206</v>
      </c>
      <c r="E41" s="39">
        <f>IFERROR(INT(TRIM(SUBSTITUTE(VLOOKUP($A41&amp;"*",各都道府県の状況!$A:$I,E$3,FALSE), "※5", ""))), "")</f>
        <v>20313</v>
      </c>
      <c r="F41" s="39">
        <f>IFERROR(INT(TRIM(SUBSTITUTE(VLOOKUP($A41&amp;"*",各都道府県の状況!$A:$I,F$3,FALSE), "※5", ""))), "")</f>
        <v>165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38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44183</v>
      </c>
      <c r="C42" s="19" t="s">
        <v>52</v>
      </c>
      <c r="D42" s="39">
        <f>IFERROR(INT(TRIM(SUBSTITUTE(VLOOKUP($A42&amp;"*",各都道府県の状況!$A:$I,D$3,FALSE), "※5", ""))), "")</f>
        <v>374</v>
      </c>
      <c r="E42" s="39">
        <f>IFERROR(INT(TRIM(SUBSTITUTE(VLOOKUP($A42&amp;"*",各都道府県の状況!$A:$I,E$3,FALSE), "※5", ""))), "")</f>
        <v>10835</v>
      </c>
      <c r="F42" s="39">
        <f>IFERROR(INT(TRIM(SUBSTITUTE(VLOOKUP($A42&amp;"*",各都道府県の状況!$A:$I,F$3,FALSE), "※5", ""))), "")</f>
        <v>312</v>
      </c>
      <c r="G42" s="39">
        <f>IFERROR(INT(TRIM(SUBSTITUTE(VLOOKUP($A42&amp;"*",各都道府県の状況!$A:$I,G$3,FALSE), "※5", ""))), "")</f>
        <v>9</v>
      </c>
      <c r="H42" s="39">
        <f>IFERROR(INT(TRIM(SUBSTITUTE(VLOOKUP($A42&amp;"*",各都道府県の状況!$A:$I,H$3,FALSE), "※5", ""))), "")</f>
        <v>53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44183</v>
      </c>
      <c r="C43" s="19" t="s">
        <v>169</v>
      </c>
      <c r="D43" s="39">
        <f>IFERROR(INT(TRIM(SUBSTITUTE(VLOOKUP($A43&amp;"*",各都道府県の状況!$A:$I,D$3,FALSE), "※5", ""))), "")</f>
        <v>465</v>
      </c>
      <c r="E43" s="39">
        <f>IFERROR(INT(TRIM(SUBSTITUTE(VLOOKUP($A43&amp;"*",各都道府県の状況!$A:$I,E$3,FALSE), "※5", ""))), "")</f>
        <v>5176</v>
      </c>
      <c r="F43" s="39">
        <f>IFERROR(INT(TRIM(SUBSTITUTE(VLOOKUP($A43&amp;"*",各都道府県の状況!$A:$I,F$3,FALSE), "※5", ""))), "")</f>
        <v>294</v>
      </c>
      <c r="G43" s="39">
        <f>IFERROR(INT(TRIM(SUBSTITUTE(VLOOKUP($A43&amp;"*",各都道府県の状況!$A:$I,G$3,FALSE), "※5", ""))), "")</f>
        <v>5</v>
      </c>
      <c r="H43" s="39">
        <f>IFERROR(INT(TRIM(SUBSTITUTE(VLOOKUP($A43&amp;"*",各都道府県の状況!$A:$I,H$3,FALSE), "※5", ""))), "")</f>
        <v>166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44183</v>
      </c>
      <c r="C44" s="19" t="s">
        <v>53</v>
      </c>
      <c r="D44" s="39">
        <f>IFERROR(INT(TRIM(SUBSTITUTE(VLOOKUP($A44&amp;"*",各都道府県の状況!$A:$I,D$3,FALSE), "※5", ""))), "")</f>
        <v>6998</v>
      </c>
      <c r="E44" s="39">
        <f>IFERROR(INT(TRIM(SUBSTITUTE(VLOOKUP($A44&amp;"*",各都道府県の状況!$A:$I,E$3,FALSE), "※5", ""))), "")</f>
        <v>236143</v>
      </c>
      <c r="F44" s="39">
        <f>IFERROR(INT(TRIM(SUBSTITUTE(VLOOKUP($A44&amp;"*",各都道府県の状況!$A:$I,F$3,FALSE), "※5", ""))), "")</f>
        <v>6046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841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44183</v>
      </c>
      <c r="C45" s="19" t="s">
        <v>54</v>
      </c>
      <c r="D45" s="39">
        <f>IFERROR(INT(TRIM(SUBSTITUTE(VLOOKUP($A45&amp;"*",各都道府県の状況!$A:$I,D$3,FALSE), "※5", ""))), "")</f>
        <v>405</v>
      </c>
      <c r="E45" s="39">
        <f>IFERROR(INT(TRIM(SUBSTITUTE(VLOOKUP($A45&amp;"*",各都道府県の状況!$A:$I,E$3,FALSE), "※5", ""))), "")</f>
        <v>13004</v>
      </c>
      <c r="F45" s="39">
        <f>IFERROR(INT(TRIM(SUBSTITUTE(VLOOKUP($A45&amp;"*",各都道府県の状況!$A:$I,F$3,FALSE), "※5", ""))), "")</f>
        <v>359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48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44183</v>
      </c>
      <c r="C46" s="19" t="s">
        <v>55</v>
      </c>
      <c r="D46" s="39">
        <f>IFERROR(INT(TRIM(SUBSTITUTE(VLOOKUP($A46&amp;"*",各都道府県の状況!$A:$I,D$3,FALSE), "※5", ""))), "")</f>
        <v>352</v>
      </c>
      <c r="E46" s="39">
        <f>IFERROR(INT(TRIM(SUBSTITUTE(VLOOKUP($A46&amp;"*",各都道府県の状況!$A:$I,E$3,FALSE), "※5", ""))), "")</f>
        <v>31987</v>
      </c>
      <c r="F46" s="39">
        <f>IFERROR(INT(TRIM(SUBSTITUTE(VLOOKUP($A46&amp;"*",各都道府県の状況!$A:$I,F$3,FALSE), "※5", ""))), "")</f>
        <v>277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65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44183</v>
      </c>
      <c r="C47" s="19" t="s">
        <v>56</v>
      </c>
      <c r="D47" s="39">
        <f>IFERROR(INT(TRIM(SUBSTITUTE(VLOOKUP($A47&amp;"*",各都道府県の状況!$A:$I,D$3,FALSE), "※5", ""))), "")</f>
        <v>1353</v>
      </c>
      <c r="E47" s="39">
        <f>IFERROR(INT(TRIM(SUBSTITUTE(VLOOKUP($A47&amp;"*",各都道府県の状況!$A:$I,E$3,FALSE), "※5", ""))), "")</f>
        <v>29145</v>
      </c>
      <c r="F47" s="39">
        <f>IFERROR(INT(TRIM(SUBSTITUTE(VLOOKUP($A47&amp;"*",各都道府県の状況!$A:$I,F$3,FALSE), "※5", ""))), "")</f>
        <v>1085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161</v>
      </c>
      <c r="I47" s="39">
        <f>IFERROR(INT(TRIM(SUBSTITUTE(VLOOKUP($A47&amp;"*",各都道府県の状況!$A:$I,I$3,FALSE), "※5", ""))), "")</f>
        <v>5</v>
      </c>
    </row>
    <row r="48" spans="1:9" x14ac:dyDescent="0.55000000000000004">
      <c r="A48" s="24" t="s">
        <v>270</v>
      </c>
      <c r="B48" s="27">
        <f t="shared" si="0"/>
        <v>44183</v>
      </c>
      <c r="C48" s="19" t="s">
        <v>57</v>
      </c>
      <c r="D48" s="39">
        <f>IFERROR(INT(TRIM(SUBSTITUTE(VLOOKUP($A48&amp;"*",各都道府県の状況!$A:$I,D$3,FALSE), "※5", ""))), "")</f>
        <v>559</v>
      </c>
      <c r="E48" s="39">
        <f>IFERROR(INT(TRIM(SUBSTITUTE(VLOOKUP($A48&amp;"*",各都道府県の状況!$A:$I,E$3,FALSE), "※5", ""))), "")</f>
        <v>36605</v>
      </c>
      <c r="F48" s="39">
        <f>IFERROR(INT(TRIM(SUBSTITUTE(VLOOKUP($A48&amp;"*",各都道府県の状況!$A:$I,F$3,FALSE), "※5", ""))), "")</f>
        <v>438</v>
      </c>
      <c r="G48" s="39">
        <f>IFERROR(INT(TRIM(SUBSTITUTE(VLOOKUP($A48&amp;"*",各都道府県の状況!$A:$I,G$3,FALSE), "※5", ""))), "")</f>
        <v>4</v>
      </c>
      <c r="H48" s="39">
        <f>IFERROR(INT(TRIM(SUBSTITUTE(VLOOKUP($A48&amp;"*",各都道府県の状況!$A:$I,H$3,FALSE), "※5", ""))), "")</f>
        <v>117</v>
      </c>
      <c r="I48" s="39">
        <f>IFERROR(INT(TRIM(SUBSTITUTE(VLOOKUP($A48&amp;"*",各都道府県の状況!$A:$I,I$3,FALSE), "※5", ""))), "")</f>
        <v>5</v>
      </c>
    </row>
    <row r="49" spans="1:9" x14ac:dyDescent="0.55000000000000004">
      <c r="A49" s="24" t="s">
        <v>271</v>
      </c>
      <c r="B49" s="27">
        <f t="shared" si="0"/>
        <v>44183</v>
      </c>
      <c r="C49" s="19" t="s">
        <v>58</v>
      </c>
      <c r="D49" s="39">
        <f>IFERROR(INT(TRIM(SUBSTITUTE(VLOOKUP($A49&amp;"*",各都道府県の状況!$A:$I,D$3,FALSE), "※5", ""))), "")</f>
        <v>647</v>
      </c>
      <c r="E49" s="39">
        <f>IFERROR(INT(TRIM(SUBSTITUTE(VLOOKUP($A49&amp;"*",各都道府県の状況!$A:$I,E$3,FALSE), "※5", ""))), "")</f>
        <v>11569</v>
      </c>
      <c r="F49" s="39">
        <f>IFERROR(INT(TRIM(SUBSTITUTE(VLOOKUP($A49&amp;"*",各都道府県の状況!$A:$I,F$3,FALSE), "※5", ""))), "")</f>
        <v>569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78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44183</v>
      </c>
      <c r="C50" s="19" t="s">
        <v>59</v>
      </c>
      <c r="D50" s="39">
        <f>IFERROR(INT(TRIM(SUBSTITUTE(VLOOKUP($A50&amp;"*",各都道府県の状況!$A:$I,D$3,FALSE), "※5", ""))), "")</f>
        <v>868</v>
      </c>
      <c r="E50" s="39">
        <f>IFERROR(INT(TRIM(SUBSTITUTE(VLOOKUP($A50&amp;"*",各都道府県の状況!$A:$I,E$3,FALSE), "※5", ""))), "")</f>
        <v>33826</v>
      </c>
      <c r="F50" s="39">
        <f>IFERROR(INT(TRIM(SUBSTITUTE(VLOOKUP($A50&amp;"*",各都道府県の状況!$A:$I,F$3,FALSE), "※5", ""))), "")</f>
        <v>711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157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44183</v>
      </c>
      <c r="C51" s="19" t="s">
        <v>60</v>
      </c>
      <c r="D51" s="39">
        <f>IFERROR(INT(TRIM(SUBSTITUTE(VLOOKUP($A51&amp;"*",各都道府県の状況!$A:$I,D$3,FALSE), "※5", ""))), "")</f>
        <v>4926</v>
      </c>
      <c r="E51" s="39">
        <f>IFERROR(INT(TRIM(SUBSTITUTE(VLOOKUP($A51&amp;"*",各都道府県の状況!$A:$I,E$3,FALSE), "※5", ""))), "")</f>
        <v>82311</v>
      </c>
      <c r="F51" s="39">
        <f>IFERROR(INT(TRIM(SUBSTITUTE(VLOOKUP($A51&amp;"*",各都道府県の状況!$A:$I,F$3,FALSE), "※5", ""))), "")</f>
        <v>4533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321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3" t="s">
        <v>332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274</v>
      </c>
      <c r="C2" s="56"/>
      <c r="D2" s="56"/>
      <c r="E2" s="56"/>
      <c r="F2" s="56"/>
      <c r="G2" s="56"/>
      <c r="H2" s="56"/>
      <c r="I2" s="56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7" t="s">
        <v>279</v>
      </c>
      <c r="C4" s="61" t="s">
        <v>335</v>
      </c>
      <c r="D4" s="62" t="s">
        <v>336</v>
      </c>
      <c r="E4" s="63" t="s">
        <v>337</v>
      </c>
      <c r="F4" s="64"/>
      <c r="G4" s="59" t="s">
        <v>338</v>
      </c>
      <c r="H4" s="59" t="s">
        <v>339</v>
      </c>
      <c r="I4" s="34"/>
    </row>
    <row r="5" spans="1:9" ht="13.25" customHeight="1" x14ac:dyDescent="0.55000000000000004">
      <c r="B5" s="58"/>
      <c r="C5" s="65"/>
      <c r="D5" s="66"/>
      <c r="E5" s="67" t="s">
        <v>340</v>
      </c>
      <c r="F5" s="68" t="s">
        <v>341</v>
      </c>
      <c r="G5" s="60"/>
      <c r="H5" s="60"/>
      <c r="I5" s="34"/>
    </row>
    <row r="6" spans="1:9" ht="12" customHeight="1" x14ac:dyDescent="0.55000000000000004">
      <c r="A6" s="30" t="s">
        <v>230</v>
      </c>
      <c r="B6" s="35" t="s">
        <v>330</v>
      </c>
      <c r="C6" s="69">
        <v>11930</v>
      </c>
      <c r="D6" s="69">
        <v>207002</v>
      </c>
      <c r="E6" s="69">
        <v>1938</v>
      </c>
      <c r="F6" s="70">
        <v>35</v>
      </c>
      <c r="G6" s="69">
        <v>9673</v>
      </c>
      <c r="H6" s="70">
        <v>371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70">
        <v>390</v>
      </c>
      <c r="D7" s="69">
        <v>8573</v>
      </c>
      <c r="E7" s="70">
        <v>40</v>
      </c>
      <c r="F7" s="70">
        <v>2</v>
      </c>
      <c r="G7" s="70">
        <v>344</v>
      </c>
      <c r="H7" s="7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70">
        <v>327</v>
      </c>
      <c r="D8" s="69">
        <v>12829</v>
      </c>
      <c r="E8" s="70">
        <v>117</v>
      </c>
      <c r="F8" s="70">
        <v>3</v>
      </c>
      <c r="G8" s="70">
        <v>196</v>
      </c>
      <c r="H8" s="70">
        <v>14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9">
        <v>1682</v>
      </c>
      <c r="D9" s="69">
        <v>23163</v>
      </c>
      <c r="E9" s="70">
        <v>359</v>
      </c>
      <c r="F9" s="70">
        <v>4</v>
      </c>
      <c r="G9" s="69">
        <v>1311</v>
      </c>
      <c r="H9" s="70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70">
        <v>94</v>
      </c>
      <c r="D10" s="69">
        <v>3878</v>
      </c>
      <c r="E10" s="70">
        <v>4</v>
      </c>
      <c r="F10" s="70">
        <v>0</v>
      </c>
      <c r="G10" s="70">
        <v>89</v>
      </c>
      <c r="H10" s="7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70">
        <v>302</v>
      </c>
      <c r="D11" s="69">
        <v>9487</v>
      </c>
      <c r="E11" s="70">
        <v>108</v>
      </c>
      <c r="F11" s="70">
        <v>2</v>
      </c>
      <c r="G11" s="70">
        <v>192</v>
      </c>
      <c r="H11" s="70">
        <v>2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70">
        <v>682</v>
      </c>
      <c r="D12" s="69">
        <v>48583</v>
      </c>
      <c r="E12" s="70">
        <v>138</v>
      </c>
      <c r="F12" s="70">
        <v>5</v>
      </c>
      <c r="G12" s="70">
        <v>534</v>
      </c>
      <c r="H12" s="70">
        <v>10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9">
        <v>2098</v>
      </c>
      <c r="D13" s="69">
        <v>18137</v>
      </c>
      <c r="E13" s="70">
        <v>270</v>
      </c>
      <c r="F13" s="70">
        <v>11</v>
      </c>
      <c r="G13" s="69">
        <v>1794</v>
      </c>
      <c r="H13" s="70">
        <v>34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70">
        <v>968</v>
      </c>
      <c r="D14" s="69">
        <v>64646</v>
      </c>
      <c r="E14" s="70">
        <v>242</v>
      </c>
      <c r="F14" s="70">
        <v>11</v>
      </c>
      <c r="G14" s="70">
        <v>726</v>
      </c>
      <c r="H14" s="70">
        <v>3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9">
        <v>1867</v>
      </c>
      <c r="D15" s="69">
        <v>46260</v>
      </c>
      <c r="E15" s="70">
        <v>404</v>
      </c>
      <c r="F15" s="70">
        <v>6</v>
      </c>
      <c r="G15" s="69">
        <v>1434</v>
      </c>
      <c r="H15" s="70">
        <v>29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9">
        <v>11290</v>
      </c>
      <c r="D16" s="69">
        <v>280300</v>
      </c>
      <c r="E16" s="69">
        <v>1986</v>
      </c>
      <c r="F16" s="70">
        <v>39</v>
      </c>
      <c r="G16" s="69">
        <v>9127</v>
      </c>
      <c r="H16" s="70">
        <v>177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9">
        <v>8808</v>
      </c>
      <c r="D17" s="69">
        <v>201920</v>
      </c>
      <c r="E17" s="69">
        <v>1145</v>
      </c>
      <c r="F17" s="70">
        <v>15</v>
      </c>
      <c r="G17" s="69">
        <v>7559</v>
      </c>
      <c r="H17" s="70">
        <v>104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9">
        <v>50154</v>
      </c>
      <c r="D18" s="69">
        <v>894214</v>
      </c>
      <c r="E18" s="69">
        <v>5442</v>
      </c>
      <c r="F18" s="70">
        <v>66</v>
      </c>
      <c r="G18" s="69">
        <v>44151</v>
      </c>
      <c r="H18" s="70">
        <v>561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9">
        <v>16298</v>
      </c>
      <c r="D19" s="69">
        <v>311376</v>
      </c>
      <c r="E19" s="69">
        <v>1880</v>
      </c>
      <c r="F19" s="70">
        <v>51</v>
      </c>
      <c r="G19" s="69">
        <v>14188</v>
      </c>
      <c r="H19" s="70">
        <v>230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70">
        <v>428</v>
      </c>
      <c r="D20" s="69">
        <v>25524</v>
      </c>
      <c r="E20" s="70">
        <v>75</v>
      </c>
      <c r="F20" s="70">
        <v>0</v>
      </c>
      <c r="G20" s="70">
        <v>353</v>
      </c>
      <c r="H20" s="70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70">
        <v>484</v>
      </c>
      <c r="D21" s="69">
        <v>19756</v>
      </c>
      <c r="E21" s="70">
        <v>21</v>
      </c>
      <c r="F21" s="70">
        <v>1</v>
      </c>
      <c r="G21" s="70">
        <v>437</v>
      </c>
      <c r="H21" s="7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70">
        <v>947</v>
      </c>
      <c r="D22" s="69">
        <v>26524</v>
      </c>
      <c r="E22" s="70">
        <v>72</v>
      </c>
      <c r="F22" s="70">
        <v>0</v>
      </c>
      <c r="G22" s="70">
        <v>828</v>
      </c>
      <c r="H22" s="7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70">
        <v>337</v>
      </c>
      <c r="D23" s="69">
        <v>17343</v>
      </c>
      <c r="E23" s="70">
        <v>14</v>
      </c>
      <c r="F23" s="70">
        <v>2</v>
      </c>
      <c r="G23" s="70">
        <v>312</v>
      </c>
      <c r="H23" s="7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70">
        <v>467</v>
      </c>
      <c r="D24" s="69">
        <v>14278</v>
      </c>
      <c r="E24" s="70">
        <v>35</v>
      </c>
      <c r="F24" s="70">
        <v>1</v>
      </c>
      <c r="G24" s="70">
        <v>422</v>
      </c>
      <c r="H24" s="70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9">
        <v>1023</v>
      </c>
      <c r="D25" s="69">
        <v>40462</v>
      </c>
      <c r="E25" s="70">
        <v>138</v>
      </c>
      <c r="F25" s="70">
        <v>7</v>
      </c>
      <c r="G25" s="70">
        <v>851</v>
      </c>
      <c r="H25" s="70">
        <v>9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9">
        <v>1682</v>
      </c>
      <c r="D26" s="69">
        <v>55191</v>
      </c>
      <c r="E26" s="70">
        <v>384</v>
      </c>
      <c r="F26" s="70">
        <v>4</v>
      </c>
      <c r="G26" s="69">
        <v>1276</v>
      </c>
      <c r="H26" s="70">
        <v>22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9">
        <v>2322</v>
      </c>
      <c r="D27" s="69">
        <v>74303</v>
      </c>
      <c r="E27" s="70">
        <v>612</v>
      </c>
      <c r="F27" s="70">
        <v>11</v>
      </c>
      <c r="G27" s="69">
        <v>1683</v>
      </c>
      <c r="H27" s="70">
        <v>27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9">
        <v>13519</v>
      </c>
      <c r="D28" s="69">
        <v>170726</v>
      </c>
      <c r="E28" s="69">
        <v>2237</v>
      </c>
      <c r="F28" s="70">
        <v>36</v>
      </c>
      <c r="G28" s="69">
        <v>11130</v>
      </c>
      <c r="H28" s="70">
        <v>152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9">
        <v>1122</v>
      </c>
      <c r="D29" s="69">
        <v>26913</v>
      </c>
      <c r="E29" s="70">
        <v>176</v>
      </c>
      <c r="F29" s="70">
        <v>5</v>
      </c>
      <c r="G29" s="70">
        <v>931</v>
      </c>
      <c r="H29" s="70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70">
        <v>903</v>
      </c>
      <c r="D30" s="69">
        <v>32908</v>
      </c>
      <c r="E30" s="70">
        <v>72</v>
      </c>
      <c r="F30" s="70">
        <v>1</v>
      </c>
      <c r="G30" s="70">
        <v>820</v>
      </c>
      <c r="H30" s="7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9">
        <v>3559</v>
      </c>
      <c r="D31" s="69">
        <v>79776</v>
      </c>
      <c r="E31" s="70">
        <v>609</v>
      </c>
      <c r="F31" s="70">
        <v>8</v>
      </c>
      <c r="G31" s="69">
        <v>2922</v>
      </c>
      <c r="H31" s="70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9">
        <v>26476</v>
      </c>
      <c r="D32" s="69">
        <v>405158</v>
      </c>
      <c r="E32" s="69">
        <v>3850</v>
      </c>
      <c r="F32" s="70">
        <v>156</v>
      </c>
      <c r="G32" s="69">
        <v>22146</v>
      </c>
      <c r="H32" s="70">
        <v>464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9">
        <v>7846</v>
      </c>
      <c r="D33" s="69">
        <v>120191</v>
      </c>
      <c r="E33" s="70">
        <v>826</v>
      </c>
      <c r="F33" s="70">
        <v>45</v>
      </c>
      <c r="G33" s="69">
        <v>6892</v>
      </c>
      <c r="H33" s="70">
        <v>128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9">
        <v>1600</v>
      </c>
      <c r="D34" s="69">
        <v>41712</v>
      </c>
      <c r="E34" s="70">
        <v>222</v>
      </c>
      <c r="F34" s="70">
        <v>9</v>
      </c>
      <c r="G34" s="69">
        <v>1363</v>
      </c>
      <c r="H34" s="70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70">
        <v>572</v>
      </c>
      <c r="D35" s="69">
        <v>15614</v>
      </c>
      <c r="E35" s="70">
        <v>44</v>
      </c>
      <c r="F35" s="70">
        <v>6</v>
      </c>
      <c r="G35" s="70">
        <v>510</v>
      </c>
      <c r="H35" s="7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70">
        <v>68</v>
      </c>
      <c r="D36" s="69">
        <v>20998</v>
      </c>
      <c r="E36" s="70">
        <v>8</v>
      </c>
      <c r="F36" s="70">
        <v>1</v>
      </c>
      <c r="G36" s="70">
        <v>59</v>
      </c>
      <c r="H36" s="7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70">
        <v>178</v>
      </c>
      <c r="D37" s="69">
        <v>8556</v>
      </c>
      <c r="E37" s="70">
        <v>15</v>
      </c>
      <c r="F37" s="70">
        <v>1</v>
      </c>
      <c r="G37" s="70">
        <v>163</v>
      </c>
      <c r="H37" s="7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70">
        <v>911</v>
      </c>
      <c r="D38" s="69">
        <v>27231</v>
      </c>
      <c r="E38" s="70">
        <v>204</v>
      </c>
      <c r="F38" s="70">
        <v>3</v>
      </c>
      <c r="G38" s="70">
        <v>642</v>
      </c>
      <c r="H38" s="70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9">
        <v>2026</v>
      </c>
      <c r="D39" s="69">
        <v>56843</v>
      </c>
      <c r="E39" s="70">
        <v>279</v>
      </c>
      <c r="F39" s="70">
        <v>10</v>
      </c>
      <c r="G39" s="69">
        <v>1117</v>
      </c>
      <c r="H39" s="70">
        <v>12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70">
        <v>453</v>
      </c>
      <c r="D40" s="69">
        <v>24734</v>
      </c>
      <c r="E40" s="70">
        <v>50</v>
      </c>
      <c r="F40" s="70">
        <v>5</v>
      </c>
      <c r="G40" s="70">
        <v>397</v>
      </c>
      <c r="H40" s="70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70">
        <v>188</v>
      </c>
      <c r="D41" s="69">
        <v>14157</v>
      </c>
      <c r="E41" s="70">
        <v>3</v>
      </c>
      <c r="F41" s="70">
        <v>0</v>
      </c>
      <c r="G41" s="70">
        <v>176</v>
      </c>
      <c r="H41" s="7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70">
        <v>206</v>
      </c>
      <c r="D42" s="69">
        <v>20313</v>
      </c>
      <c r="E42" s="70">
        <v>38</v>
      </c>
      <c r="F42" s="70">
        <v>0</v>
      </c>
      <c r="G42" s="70">
        <v>165</v>
      </c>
      <c r="H42" s="7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70">
        <v>374</v>
      </c>
      <c r="D43" s="69">
        <v>10835</v>
      </c>
      <c r="E43" s="70">
        <v>53</v>
      </c>
      <c r="F43" s="70">
        <v>2</v>
      </c>
      <c r="G43" s="70">
        <v>312</v>
      </c>
      <c r="H43" s="70">
        <v>9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70">
        <v>465</v>
      </c>
      <c r="D44" s="69">
        <v>5176</v>
      </c>
      <c r="E44" s="70">
        <v>166</v>
      </c>
      <c r="F44" s="70">
        <v>0</v>
      </c>
      <c r="G44" s="70">
        <v>294</v>
      </c>
      <c r="H44" s="70">
        <v>5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9">
        <v>6998</v>
      </c>
      <c r="D45" s="69">
        <v>236143</v>
      </c>
      <c r="E45" s="70">
        <v>841</v>
      </c>
      <c r="F45" s="70">
        <v>13</v>
      </c>
      <c r="G45" s="69">
        <v>6046</v>
      </c>
      <c r="H45" s="70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70">
        <v>405</v>
      </c>
      <c r="D46" s="69">
        <v>13004</v>
      </c>
      <c r="E46" s="70">
        <v>48</v>
      </c>
      <c r="F46" s="70">
        <v>0</v>
      </c>
      <c r="G46" s="70">
        <v>359</v>
      </c>
      <c r="H46" s="7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70">
        <v>352</v>
      </c>
      <c r="D47" s="69">
        <v>31987</v>
      </c>
      <c r="E47" s="70">
        <v>65</v>
      </c>
      <c r="F47" s="70">
        <v>2</v>
      </c>
      <c r="G47" s="70">
        <v>277</v>
      </c>
      <c r="H47" s="7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9">
        <v>1353</v>
      </c>
      <c r="D48" s="69">
        <v>29145</v>
      </c>
      <c r="E48" s="70">
        <v>161</v>
      </c>
      <c r="F48" s="70">
        <v>5</v>
      </c>
      <c r="G48" s="69">
        <v>1085</v>
      </c>
      <c r="H48" s="70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70">
        <v>559</v>
      </c>
      <c r="D49" s="69">
        <v>36605</v>
      </c>
      <c r="E49" s="70">
        <v>117</v>
      </c>
      <c r="F49" s="70">
        <v>5</v>
      </c>
      <c r="G49" s="70">
        <v>438</v>
      </c>
      <c r="H49" s="70">
        <v>4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70">
        <v>647</v>
      </c>
      <c r="D50" s="69">
        <v>11569</v>
      </c>
      <c r="E50" s="70">
        <v>78</v>
      </c>
      <c r="F50" s="70">
        <v>2</v>
      </c>
      <c r="G50" s="70">
        <v>569</v>
      </c>
      <c r="H50" s="70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70">
        <v>868</v>
      </c>
      <c r="D51" s="69">
        <v>33826</v>
      </c>
      <c r="E51" s="70">
        <v>157</v>
      </c>
      <c r="F51" s="70">
        <v>1</v>
      </c>
      <c r="G51" s="70">
        <v>711</v>
      </c>
      <c r="H51" s="7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9">
        <v>4926</v>
      </c>
      <c r="D52" s="69">
        <v>82311</v>
      </c>
      <c r="E52" s="70">
        <v>321</v>
      </c>
      <c r="F52" s="70">
        <v>6</v>
      </c>
      <c r="G52" s="69">
        <v>4533</v>
      </c>
      <c r="H52" s="70">
        <v>77</v>
      </c>
      <c r="I52" s="42"/>
    </row>
    <row r="53" spans="1:9" ht="12" customHeight="1" x14ac:dyDescent="0.55000000000000004">
      <c r="B53" s="37" t="s">
        <v>326</v>
      </c>
      <c r="C53" s="70">
        <v>149</v>
      </c>
      <c r="D53" s="71" t="s">
        <v>342</v>
      </c>
      <c r="E53" s="70">
        <v>0</v>
      </c>
      <c r="F53" s="71" t="s">
        <v>342</v>
      </c>
      <c r="G53" s="70">
        <v>149</v>
      </c>
      <c r="H53" s="71" t="s">
        <v>342</v>
      </c>
      <c r="I53" s="42"/>
    </row>
    <row r="54" spans="1:9" ht="12" customHeight="1" x14ac:dyDescent="0.55000000000000004">
      <c r="B54" s="36" t="s">
        <v>327</v>
      </c>
      <c r="C54" s="69">
        <v>191303</v>
      </c>
      <c r="D54" s="69">
        <v>3960180</v>
      </c>
      <c r="E54" s="69">
        <v>26064</v>
      </c>
      <c r="F54" s="70">
        <v>598</v>
      </c>
      <c r="G54" s="69">
        <v>161686</v>
      </c>
      <c r="H54" s="69">
        <v>2827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2020-12-19T16:31:23Z</dcterms:modified>
</cp:coreProperties>
</file>