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EB9E588-A3D0-469D-AB57-7C3DBD886226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<sst xmlns="http://schemas.openxmlformats.org/spreadsheetml/2006/main" count="19141" uniqueCount="290">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</sst>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7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80"/>
  <sheetViews>
    <sheetView topLeftCell="A971" workbookViewId="0">
      <selection activeCell="A13961" sqref="A13961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278</v>
      </c>
      <c r="G960" t="s">
        <v>278</v>
      </c>
      <c r="H960">
        <v>38031</v>
      </c>
      <c r="I960" t="s">
        <v>278</v>
      </c>
      <c r="J960">
        <v>714</v>
      </c>
      <c r="K960" t="s">
        <v>278</v>
      </c>
      <c r="L960" t="s">
        <v>278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278</v>
      </c>
      <c r="F961" t="s">
        <v>278</v>
      </c>
      <c r="G961" t="s">
        <v>278</v>
      </c>
      <c r="H961">
        <v>128</v>
      </c>
      <c r="I961" t="s">
        <v>278</v>
      </c>
      <c r="J961">
        <v>0</v>
      </c>
      <c r="K961" t="s">
        <v>278</v>
      </c>
      <c r="L961" t="s">
        <v>278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278</v>
      </c>
      <c r="F962" t="s">
        <v>278</v>
      </c>
      <c r="G962" t="s">
        <v>278</v>
      </c>
      <c r="H962">
        <v>0</v>
      </c>
      <c r="I962" t="s">
        <v>278</v>
      </c>
      <c r="J962">
        <v>0</v>
      </c>
      <c r="K962" t="s">
        <v>278</v>
      </c>
      <c r="L962" t="s">
        <v>278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278</v>
      </c>
      <c r="G963" t="s">
        <v>278</v>
      </c>
      <c r="H963">
        <v>38729</v>
      </c>
      <c r="I963" t="s">
        <v>278</v>
      </c>
      <c r="J963">
        <v>731</v>
      </c>
      <c r="K963" t="s">
        <v>278</v>
      </c>
      <c r="L963" t="s">
        <v>278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278</v>
      </c>
      <c r="F964" t="s">
        <v>278</v>
      </c>
      <c r="G964" t="s">
        <v>278</v>
      </c>
      <c r="H964">
        <v>142</v>
      </c>
      <c r="I964" t="s">
        <v>278</v>
      </c>
      <c r="J964">
        <v>0</v>
      </c>
      <c r="K964" t="s">
        <v>278</v>
      </c>
      <c r="L964" t="s">
        <v>278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278</v>
      </c>
      <c r="F965" t="s">
        <v>278</v>
      </c>
      <c r="G965" t="s">
        <v>278</v>
      </c>
      <c r="H965">
        <v>0</v>
      </c>
      <c r="I965" t="s">
        <v>278</v>
      </c>
      <c r="J965">
        <v>0</v>
      </c>
      <c r="K965" t="s">
        <v>278</v>
      </c>
      <c r="L965" t="s">
        <v>278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278</v>
      </c>
      <c r="G966" t="s">
        <v>278</v>
      </c>
      <c r="H966">
        <v>39905</v>
      </c>
      <c r="I966" t="s">
        <v>278</v>
      </c>
      <c r="J966">
        <v>771</v>
      </c>
      <c r="K966" t="s">
        <v>278</v>
      </c>
      <c r="L966" t="s">
        <v>278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278</v>
      </c>
      <c r="F967" t="s">
        <v>278</v>
      </c>
      <c r="G967" t="s">
        <v>278</v>
      </c>
      <c r="H967">
        <v>147</v>
      </c>
      <c r="I967" t="s">
        <v>278</v>
      </c>
      <c r="J967">
        <v>0</v>
      </c>
      <c r="K967" t="s">
        <v>278</v>
      </c>
      <c r="L967" t="s">
        <v>278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278</v>
      </c>
      <c r="F968" t="s">
        <v>278</v>
      </c>
      <c r="G968" t="s">
        <v>278</v>
      </c>
      <c r="H968">
        <v>0</v>
      </c>
      <c r="I968" t="s">
        <v>278</v>
      </c>
      <c r="J968">
        <v>0</v>
      </c>
      <c r="K968" t="s">
        <v>278</v>
      </c>
      <c r="L968" t="s">
        <v>278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278</v>
      </c>
      <c r="G969" t="s">
        <v>278</v>
      </c>
      <c r="H969">
        <v>40908</v>
      </c>
      <c r="I969" t="s">
        <v>278</v>
      </c>
      <c r="J969">
        <v>784</v>
      </c>
      <c r="K969" t="s">
        <v>278</v>
      </c>
      <c r="L969" t="s">
        <v>278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278</v>
      </c>
      <c r="F970" t="s">
        <v>278</v>
      </c>
      <c r="G970" t="s">
        <v>278</v>
      </c>
      <c r="H970">
        <v>146</v>
      </c>
      <c r="I970" t="s">
        <v>278</v>
      </c>
      <c r="J970">
        <v>0</v>
      </c>
      <c r="K970" t="s">
        <v>278</v>
      </c>
      <c r="L970" t="s">
        <v>278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278</v>
      </c>
      <c r="F971" t="s">
        <v>278</v>
      </c>
      <c r="G971" t="s">
        <v>278</v>
      </c>
      <c r="H971">
        <v>0</v>
      </c>
      <c r="I971" t="s">
        <v>278</v>
      </c>
      <c r="J971">
        <v>0</v>
      </c>
      <c r="K971" t="s">
        <v>278</v>
      </c>
      <c r="L971" t="s">
        <v>278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278</v>
      </c>
      <c r="G972" t="s">
        <v>278</v>
      </c>
      <c r="H972">
        <v>43423</v>
      </c>
      <c r="I972" t="s">
        <v>278</v>
      </c>
      <c r="J972">
        <v>796</v>
      </c>
      <c r="K972" t="s">
        <v>278</v>
      </c>
      <c r="L972" t="s">
        <v>278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278</v>
      </c>
      <c r="F973" t="s">
        <v>278</v>
      </c>
      <c r="G973" t="s">
        <v>278</v>
      </c>
      <c r="H973">
        <v>150</v>
      </c>
      <c r="I973" t="s">
        <v>278</v>
      </c>
      <c r="J973">
        <v>0</v>
      </c>
      <c r="K973" t="s">
        <v>278</v>
      </c>
      <c r="L973" t="s">
        <v>278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278</v>
      </c>
      <c r="F974" t="s">
        <v>278</v>
      </c>
      <c r="G974" t="s">
        <v>278</v>
      </c>
      <c r="H974">
        <v>0</v>
      </c>
      <c r="I974" t="s">
        <v>278</v>
      </c>
      <c r="J974">
        <v>0</v>
      </c>
      <c r="K974" t="s">
        <v>278</v>
      </c>
      <c r="L974" t="s">
        <v>278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278</v>
      </c>
      <c r="G975" t="s">
        <v>278</v>
      </c>
      <c r="H975">
        <v>46780</v>
      </c>
      <c r="I975" t="s">
        <v>278</v>
      </c>
      <c r="J975">
        <v>826</v>
      </c>
      <c r="K975" t="s">
        <v>278</v>
      </c>
      <c r="L975" t="s">
        <v>278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278</v>
      </c>
      <c r="F976" t="s">
        <v>278</v>
      </c>
      <c r="G976" t="s">
        <v>278</v>
      </c>
      <c r="H976">
        <v>154</v>
      </c>
      <c r="I976" t="s">
        <v>278</v>
      </c>
      <c r="J976">
        <v>0</v>
      </c>
      <c r="K976" t="s">
        <v>278</v>
      </c>
      <c r="L976" t="s">
        <v>278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278</v>
      </c>
      <c r="F977" t="s">
        <v>278</v>
      </c>
      <c r="G977" t="s">
        <v>278</v>
      </c>
      <c r="H977">
        <v>0</v>
      </c>
      <c r="I977" t="s">
        <v>278</v>
      </c>
      <c r="J977">
        <v>0</v>
      </c>
      <c r="K977" t="s">
        <v>278</v>
      </c>
      <c r="L977" t="s">
        <v>278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278</v>
      </c>
      <c r="G978" t="s">
        <v>278</v>
      </c>
      <c r="H978">
        <v>51125</v>
      </c>
      <c r="I978" t="s">
        <v>278</v>
      </c>
      <c r="J978">
        <v>827</v>
      </c>
      <c r="K978" t="s">
        <v>278</v>
      </c>
      <c r="L978" t="s">
        <v>278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278</v>
      </c>
      <c r="F979" t="s">
        <v>278</v>
      </c>
      <c r="G979" t="s">
        <v>278</v>
      </c>
      <c r="H979">
        <v>156</v>
      </c>
      <c r="I979" t="s">
        <v>278</v>
      </c>
      <c r="J979">
        <v>0</v>
      </c>
      <c r="K979" t="s">
        <v>278</v>
      </c>
      <c r="L979" t="s">
        <v>278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278</v>
      </c>
      <c r="F980" t="s">
        <v>278</v>
      </c>
      <c r="G980" t="s">
        <v>278</v>
      </c>
      <c r="H980">
        <v>0</v>
      </c>
      <c r="I980" t="s">
        <v>278</v>
      </c>
      <c r="J980">
        <v>0</v>
      </c>
      <c r="K980" t="s">
        <v>278</v>
      </c>
      <c r="L980" t="s">
        <v>278</v>
      </c>
      <c r="M980">
        <v>15</v>
      </c>
      <c r="N98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60"/>
  <sheetViews>
    <sheetView workbookViewId="0">
      <pane xSplit="1" ySplit="1" topLeftCell="B13948" activePane="bottomRight" state="frozen"/>
      <selection activeCell="A933" sqref="A933"/>
      <selection pane="topRight" activeCell="A933" sqref="A933"/>
      <selection pane="bottomLeft" activeCell="A933" sqref="A933"/>
      <selection pane="bottomRight" activeCell="A13961" sqref="A1396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44205</v>
      </c>
      <c r="B3" s="26" t="s">
        <v>153</v>
      </c>
      <c r="C3" s="26">
        <f>IF(C21="", "", C21)</f>
        <v>271155</v>
      </c>
      <c r="D3" s="26">
        <f>IF(B21="", "", B21)</f>
        <v>4932492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51125</v>
      </c>
      <c r="I3" s="26" t="str">
        <f t="shared" si="1"/>
        <v/>
      </c>
      <c r="J3" s="26">
        <f t="shared" si="1"/>
        <v>827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215527</v>
      </c>
      <c r="N3" s="26">
        <f t="shared" si="2"/>
        <v>3931</v>
      </c>
    </row>
    <row r="4" spans="1:15" x14ac:dyDescent="0.55000000000000004">
      <c r="A4" s="38">
        <f>DATE($E$9, $F$9, $G$9)</f>
        <v>44205</v>
      </c>
      <c r="B4" s="26" t="s">
        <v>154</v>
      </c>
      <c r="C4" s="26">
        <f>IF(C22="", "", C22)</f>
        <v>1984</v>
      </c>
      <c r="D4" s="26">
        <f>IF(B22="", "", B22)</f>
        <v>420307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1827</v>
      </c>
      <c r="N4" s="26">
        <f t="shared" si="2"/>
        <v>1</v>
      </c>
    </row>
    <row r="5" spans="1:15" x14ac:dyDescent="0.55000000000000004">
      <c r="A5" s="38">
        <f>DATE($E$9, $F$9, $G$9)</f>
        <v>44205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1" t="s">
        <v>156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5" t="s">
        <v>157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9</v>
      </c>
    </row>
    <row r="10" spans="1:15" x14ac:dyDescent="0.55000000000000004">
      <c r="E10" s="51" t="s">
        <v>158</v>
      </c>
      <c r="F10" s="52"/>
      <c r="G10" s="51" t="s">
        <v>159</v>
      </c>
      <c r="H10" s="52"/>
      <c r="I10" s="51" t="s">
        <v>160</v>
      </c>
      <c r="J10" s="51" t="s">
        <v>161</v>
      </c>
      <c r="K10" s="51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52"/>
      <c r="J11" s="52"/>
      <c r="K11" s="52"/>
    </row>
    <row r="12" spans="1:15" x14ac:dyDescent="0.55000000000000004">
      <c r="C12" s="51" t="s">
        <v>167</v>
      </c>
      <c r="D12" s="52"/>
      <c r="E12" s="4">
        <v>4932492</v>
      </c>
      <c r="F12" s="4">
        <v>271155</v>
      </c>
      <c r="G12" s="4">
        <v>51125</v>
      </c>
      <c r="H12" s="4">
        <v>827</v>
      </c>
      <c r="I12" s="4">
        <v>215527</v>
      </c>
      <c r="J12" s="4">
        <v>3931</v>
      </c>
      <c r="K12" s="3"/>
    </row>
    <row r="13" spans="1:15" x14ac:dyDescent="0.55000000000000004">
      <c r="C13" s="51" t="s">
        <v>168</v>
      </c>
      <c r="D13" s="52"/>
      <c r="E13" s="4">
        <v>420307</v>
      </c>
      <c r="F13" s="4">
        <v>1984</v>
      </c>
      <c r="G13" s="4">
        <v>156</v>
      </c>
      <c r="H13" s="4">
        <v>0</v>
      </c>
      <c r="I13" s="4">
        <v>1827</v>
      </c>
      <c r="J13" s="4">
        <v>1</v>
      </c>
      <c r="K13" s="3"/>
    </row>
    <row r="14" spans="1:15" x14ac:dyDescent="0.55000000000000004">
      <c r="C14" s="51" t="s">
        <v>169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165</v>
      </c>
      <c r="D15" s="54"/>
      <c r="E15" s="29">
        <f t="shared" ref="E15:J15" si="3">SUM(E12:E14)</f>
        <v>5353628</v>
      </c>
      <c r="F15" s="29">
        <f t="shared" si="3"/>
        <v>273154</v>
      </c>
      <c r="G15" s="29">
        <f t="shared" si="3"/>
        <v>51281</v>
      </c>
      <c r="H15" s="29">
        <f t="shared" si="3"/>
        <v>827</v>
      </c>
      <c r="I15" s="29">
        <f t="shared" si="3"/>
        <v>217369</v>
      </c>
      <c r="J15" s="29">
        <f t="shared" si="3"/>
        <v>3932</v>
      </c>
      <c r="K15" s="30"/>
    </row>
    <row r="18" spans="1:15" x14ac:dyDescent="0.55000000000000004">
      <c r="B18" s="51" t="s">
        <v>158</v>
      </c>
      <c r="C18" s="52"/>
      <c r="D18" s="51" t="s">
        <v>170</v>
      </c>
      <c r="E18" s="52"/>
      <c r="F18" s="52"/>
      <c r="G18" s="51" t="s">
        <v>171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159</v>
      </c>
      <c r="H19" s="52"/>
      <c r="I19" s="52"/>
      <c r="J19" s="52"/>
      <c r="K19" s="52"/>
      <c r="L19" s="52"/>
      <c r="M19" s="52"/>
      <c r="N19" s="51" t="s">
        <v>160</v>
      </c>
      <c r="O19" s="51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52"/>
      <c r="O20" s="52"/>
    </row>
    <row r="21" spans="1:15" x14ac:dyDescent="0.55000000000000004">
      <c r="A21" s="26" t="s">
        <v>167</v>
      </c>
      <c r="B21" s="28">
        <f t="shared" ref="B21:C23" si="4">E12</f>
        <v>4932492</v>
      </c>
      <c r="C21" s="28">
        <f t="shared" si="4"/>
        <v>271155</v>
      </c>
      <c r="D21" s="3"/>
      <c r="E21" s="3"/>
      <c r="F21" s="3"/>
      <c r="G21" s="3"/>
      <c r="H21" s="28">
        <f>G12</f>
        <v>51125</v>
      </c>
      <c r="I21" s="3"/>
      <c r="J21" s="28">
        <f>H12</f>
        <v>827</v>
      </c>
      <c r="K21" s="3"/>
      <c r="L21" s="3"/>
      <c r="M21" s="16">
        <f>F21</f>
        <v>0</v>
      </c>
      <c r="N21" s="28">
        <f t="shared" ref="N21:O23" si="5">I12</f>
        <v>215527</v>
      </c>
      <c r="O21" s="28">
        <f t="shared" si="5"/>
        <v>3931</v>
      </c>
    </row>
    <row r="22" spans="1:15" x14ac:dyDescent="0.55000000000000004">
      <c r="A22" s="26" t="s">
        <v>168</v>
      </c>
      <c r="B22" s="28">
        <f t="shared" si="4"/>
        <v>420307</v>
      </c>
      <c r="C22" s="28">
        <f t="shared" si="4"/>
        <v>1984</v>
      </c>
      <c r="D22" s="3"/>
      <c r="E22" s="3"/>
      <c r="F22" s="3"/>
      <c r="G22" s="3"/>
      <c r="H22" s="28">
        <f>G13</f>
        <v>156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1827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5353628</v>
      </c>
      <c r="C24" s="26">
        <f t="shared" si="6"/>
        <v>273154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51281</v>
      </c>
      <c r="I24" s="26">
        <f t="shared" si="6"/>
        <v>0</v>
      </c>
      <c r="J24" s="26">
        <f t="shared" si="6"/>
        <v>827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217369</v>
      </c>
      <c r="O24" s="26">
        <f t="shared" si="6"/>
        <v>3932</v>
      </c>
    </row>
    <row r="26" spans="1:15" x14ac:dyDescent="0.55000000000000004">
      <c r="E26" s="51" t="s">
        <v>280</v>
      </c>
      <c r="F26" s="52"/>
      <c r="G26" s="52"/>
      <c r="H26" s="52"/>
      <c r="I26" s="52"/>
      <c r="J26" s="52"/>
    </row>
  </sheetData>
  <mergeCells count="19">
    <mergeCell ref="D8:K8"/>
    <mergeCell ref="K10:K11"/>
    <mergeCell ref="J10:J11"/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178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8</v>
      </c>
      <c r="D2" s="56" t="s">
        <v>179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44204</v>
      </c>
      <c r="C5" s="31" t="s">
        <v>7</v>
      </c>
      <c r="D5" s="41">
        <f>IFERROR(INT(TRIM(SUBSTITUTE(VLOOKUP($A5&amp;"*",各都道府県の状況!$A:$I,D$3,FALSE), "※5", ""))), "")</f>
        <v>14314</v>
      </c>
      <c r="E5" s="41">
        <f>IFERROR(INT(TRIM(SUBSTITUTE(VLOOKUP($A5&amp;"*",各都道府県の状況!$A:$I,E$3,FALSE), "※5", ""))), "")</f>
        <v>255733</v>
      </c>
      <c r="F5" s="41">
        <f>IFERROR(INT(TRIM(SUBSTITUTE(VLOOKUP($A5&amp;"*",各都道府県の状況!$A:$I,F$3,FALSE), "※5", ""))), "")</f>
        <v>12458</v>
      </c>
      <c r="G5" s="41">
        <f>IFERROR(INT(TRIM(SUBSTITUTE(VLOOKUP($A5&amp;"*",各都道府県の状況!$A:$I,G$3,FALSE), "※5", ""))), "")</f>
        <v>496</v>
      </c>
      <c r="H5" s="41">
        <f>IFERROR(INT(TRIM(SUBSTITUTE(VLOOKUP($A5&amp;"*",各都道府県の状況!$A:$I,H$3,FALSE), "※5", ""))), "")</f>
        <v>1419</v>
      </c>
      <c r="I5" s="41">
        <f>IFERROR(INT(TRIM(SUBSTITUTE(VLOOKUP($A5&amp;"*",各都道府県の状況!$A:$I,I$3,FALSE), "※5", ""))), "")</f>
        <v>18</v>
      </c>
      <c r="J5" s="2"/>
    </row>
    <row r="6" spans="1:10" x14ac:dyDescent="0.55000000000000004">
      <c r="A6" s="12" t="s">
        <v>183</v>
      </c>
      <c r="B6" s="13">
        <f t="shared" si="0"/>
        <v>44204</v>
      </c>
      <c r="C6" s="31" t="s">
        <v>11</v>
      </c>
      <c r="D6" s="41">
        <f>IFERROR(INT(TRIM(SUBSTITUTE(VLOOKUP($A6&amp;"*",各都道府県の状況!$A:$I,D$3,FALSE), "※5", ""))), "")</f>
        <v>554</v>
      </c>
      <c r="E6" s="41">
        <f>IFERROR(INT(TRIM(SUBSTITUTE(VLOOKUP($A6&amp;"*",各都道府県の状況!$A:$I,E$3,FALSE), "※5", ""))), "")</f>
        <v>11027</v>
      </c>
      <c r="F6" s="41">
        <f>IFERROR(INT(TRIM(SUBSTITUTE(VLOOKUP($A6&amp;"*",各都道府県の状況!$A:$I,F$3,FALSE), "※5", ""))), "")</f>
        <v>451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95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44204</v>
      </c>
      <c r="C7" s="31" t="s">
        <v>12</v>
      </c>
      <c r="D7" s="41">
        <f>IFERROR(INT(TRIM(SUBSTITUTE(VLOOKUP($A7&amp;"*",各都道府県の状況!$A:$I,D$3,FALSE), "※5", ""))), "")</f>
        <v>410</v>
      </c>
      <c r="E7" s="41">
        <f>IFERROR(INT(TRIM(SUBSTITUTE(VLOOKUP($A7&amp;"*",各都道府県の状況!$A:$I,E$3,FALSE), "※5", ""))), "")</f>
        <v>15296</v>
      </c>
      <c r="F7" s="41">
        <f>IFERROR(INT(TRIM(SUBSTITUTE(VLOOKUP($A7&amp;"*",各都道府県の状況!$A:$I,F$3,FALSE), "※5", ""))), "")</f>
        <v>338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47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185</v>
      </c>
      <c r="B8" s="13">
        <f t="shared" si="0"/>
        <v>44204</v>
      </c>
      <c r="C8" s="31" t="s">
        <v>13</v>
      </c>
      <c r="D8" s="41">
        <f>IFERROR(INT(TRIM(SUBSTITUTE(VLOOKUP($A8&amp;"*",各都道府県の状況!$A:$I,D$3,FALSE), "※5", ""))), "")</f>
        <v>2456</v>
      </c>
      <c r="E8" s="41">
        <f>IFERROR(INT(TRIM(SUBSTITUTE(VLOOKUP($A8&amp;"*",各都道府県の状況!$A:$I,E$3,FALSE), "※5", ""))), "")</f>
        <v>25820</v>
      </c>
      <c r="F8" s="41">
        <f>IFERROR(INT(TRIM(SUBSTITUTE(VLOOKUP($A8&amp;"*",各都道府県の状況!$A:$I,F$3,FALSE), "※5", ""))), "")</f>
        <v>2072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368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186</v>
      </c>
      <c r="B9" s="13">
        <f t="shared" si="0"/>
        <v>44204</v>
      </c>
      <c r="C9" s="31" t="s">
        <v>14</v>
      </c>
      <c r="D9" s="41">
        <f>IFERROR(INT(TRIM(SUBSTITUTE(VLOOKUP($A9&amp;"*",各都道府県の状況!$A:$I,D$3,FALSE), "※5", ""))), "")</f>
        <v>165</v>
      </c>
      <c r="E9" s="41">
        <f>IFERROR(INT(TRIM(SUBSTITUTE(VLOOKUP($A9&amp;"*",各都道府県の状況!$A:$I,E$3,FALSE), "※5", ""))), "")</f>
        <v>4891</v>
      </c>
      <c r="F9" s="41">
        <f>IFERROR(INT(TRIM(SUBSTITUTE(VLOOKUP($A9&amp;"*",各都道府県の状況!$A:$I,F$3,FALSE), "※5", ""))), "")</f>
        <v>129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35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44204</v>
      </c>
      <c r="C10" s="31" t="s">
        <v>15</v>
      </c>
      <c r="D10" s="41">
        <f>IFERROR(INT(TRIM(SUBSTITUTE(VLOOKUP($A10&amp;"*",各都道府県の状況!$A:$I,D$3,FALSE), "※5", ""))), "")</f>
        <v>422</v>
      </c>
      <c r="E10" s="41">
        <f>IFERROR(INT(TRIM(SUBSTITUTE(VLOOKUP($A10&amp;"*",各都道府県の状況!$A:$I,E$3,FALSE), "※5", ""))), "")</f>
        <v>11028</v>
      </c>
      <c r="F10" s="41">
        <f>IFERROR(INT(TRIM(SUBSTITUTE(VLOOKUP($A10&amp;"*",各都道府県の状況!$A:$I,F$3,FALSE), "※5", ""))), "")</f>
        <v>355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58</v>
      </c>
      <c r="I10" s="41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188</v>
      </c>
      <c r="B11" s="13">
        <f t="shared" si="0"/>
        <v>44204</v>
      </c>
      <c r="C11" s="31" t="s">
        <v>16</v>
      </c>
      <c r="D11" s="41">
        <f>IFERROR(INT(TRIM(SUBSTITUTE(VLOOKUP($A11&amp;"*",各都道府県の状況!$A:$I,D$3,FALSE), "※5", ""))), "")</f>
        <v>1140</v>
      </c>
      <c r="E11" s="41">
        <f>IFERROR(INT(TRIM(SUBSTITUTE(VLOOKUP($A11&amp;"*",各都道府県の状況!$A:$I,E$3,FALSE), "※5", ""))), "")</f>
        <v>63058</v>
      </c>
      <c r="F11" s="41">
        <f>IFERROR(INT(TRIM(SUBSTITUTE(VLOOKUP($A11&amp;"*",各都道府県の状況!$A:$I,F$3,FALSE), "※5", ""))), "")</f>
        <v>810</v>
      </c>
      <c r="G11" s="41">
        <f>IFERROR(INT(TRIM(SUBSTITUTE(VLOOKUP($A11&amp;"*",各都道府県の状況!$A:$I,G$3,FALSE), "※5", ""))), "")</f>
        <v>28</v>
      </c>
      <c r="H11" s="41">
        <f>IFERROR(INT(TRIM(SUBSTITUTE(VLOOKUP($A11&amp;"*",各都道府県の状況!$A:$I,H$3,FALSE), "※5", ""))), "")</f>
        <v>302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189</v>
      </c>
      <c r="B12" s="13">
        <f t="shared" si="0"/>
        <v>44204</v>
      </c>
      <c r="C12" s="31" t="s">
        <v>17</v>
      </c>
      <c r="D12" s="41">
        <f>IFERROR(INT(TRIM(SUBSTITUTE(VLOOKUP($A12&amp;"*",各都道府県の状況!$A:$I,D$3,FALSE), "※5", ""))), "")</f>
        <v>2947</v>
      </c>
      <c r="E12" s="41">
        <f>IFERROR(INT(TRIM(SUBSTITUTE(VLOOKUP($A12&amp;"*",各都道府県の状況!$A:$I,E$3,FALSE), "※5", ""))), "")</f>
        <v>19492</v>
      </c>
      <c r="F12" s="41">
        <f>IFERROR(INT(TRIM(SUBSTITUTE(VLOOKUP($A12&amp;"*",各都道府県の状況!$A:$I,F$3,FALSE), "※5", ""))), "")</f>
        <v>2343</v>
      </c>
      <c r="G12" s="41">
        <f>IFERROR(INT(TRIM(SUBSTITUTE(VLOOKUP($A12&amp;"*",各都道府県の状況!$A:$I,G$3,FALSE), "※5", ""))), "")</f>
        <v>39</v>
      </c>
      <c r="H12" s="41">
        <f>IFERROR(INT(TRIM(SUBSTITUTE(VLOOKUP($A12&amp;"*",各都道府県の状況!$A:$I,H$3,FALSE), "※5", ""))), "")</f>
        <v>565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190</v>
      </c>
      <c r="B13" s="13">
        <f t="shared" si="0"/>
        <v>44204</v>
      </c>
      <c r="C13" s="31" t="s">
        <v>18</v>
      </c>
      <c r="D13" s="41">
        <f>IFERROR(INT(TRIM(SUBSTITUTE(VLOOKUP($A13&amp;"*",各都道府県の状況!$A:$I,D$3,FALSE), "※5", ""))), "")</f>
        <v>2254</v>
      </c>
      <c r="E13" s="41">
        <f>IFERROR(INT(TRIM(SUBSTITUTE(VLOOKUP($A13&amp;"*",各都道府県の状況!$A:$I,E$3,FALSE), "※5", ""))), "")</f>
        <v>79469</v>
      </c>
      <c r="F13" s="41">
        <f>IFERROR(INT(TRIM(SUBSTITUTE(VLOOKUP($A13&amp;"*",各都道府県の状況!$A:$I,F$3,FALSE), "※5", ""))), "")</f>
        <v>1267</v>
      </c>
      <c r="G13" s="41">
        <f>IFERROR(INT(TRIM(SUBSTITUTE(VLOOKUP($A13&amp;"*",各都道府県の状況!$A:$I,G$3,FALSE), "※5", ""))), "")</f>
        <v>9</v>
      </c>
      <c r="H13" s="41">
        <f>IFERROR(INT(TRIM(SUBSTITUTE(VLOOKUP($A13&amp;"*",各都道府県の状況!$A:$I,H$3,FALSE), "※5", ""))), "")</f>
        <v>987</v>
      </c>
      <c r="I13" s="41">
        <f>IFERROR(INT(TRIM(SUBSTITUTE(VLOOKUP($A13&amp;"*",各都道府県の状況!$A:$I,I$3,FALSE), "※5", ""))), "")</f>
        <v>11</v>
      </c>
    </row>
    <row r="14" spans="1:10" x14ac:dyDescent="0.55000000000000004">
      <c r="A14" s="12" t="s">
        <v>191</v>
      </c>
      <c r="B14" s="13">
        <f t="shared" si="0"/>
        <v>44204</v>
      </c>
      <c r="C14" s="31" t="s">
        <v>19</v>
      </c>
      <c r="D14" s="41">
        <f>IFERROR(INT(TRIM(SUBSTITUTE(VLOOKUP($A14&amp;"*",各都道府県の状況!$A:$I,D$3,FALSE), "※5", ""))), "")</f>
        <v>2735</v>
      </c>
      <c r="E14" s="41">
        <f>IFERROR(INT(TRIM(SUBSTITUTE(VLOOKUP($A14&amp;"*",各都道府県の状況!$A:$I,E$3,FALSE), "※5", ""))), "")</f>
        <v>58301</v>
      </c>
      <c r="F14" s="41">
        <f>IFERROR(INT(TRIM(SUBSTITUTE(VLOOKUP($A14&amp;"*",各都道府県の状況!$A:$I,F$3,FALSE), "※5", ""))), "")</f>
        <v>2192</v>
      </c>
      <c r="G14" s="41">
        <f>IFERROR(INT(TRIM(SUBSTITUTE(VLOOKUP($A14&amp;"*",各都道府県の状況!$A:$I,G$3,FALSE), "※5", ""))), "")</f>
        <v>49</v>
      </c>
      <c r="H14" s="41">
        <f>IFERROR(INT(TRIM(SUBSTITUTE(VLOOKUP($A14&amp;"*",各都道府県の状況!$A:$I,H$3,FALSE), "※5", ""))), "")</f>
        <v>494</v>
      </c>
      <c r="I14" s="41">
        <f>IFERROR(INT(TRIM(SUBSTITUTE(VLOOKUP($A14&amp;"*",各都道府県の状況!$A:$I,I$3,FALSE), "※5", ""))), "")</f>
        <v>14</v>
      </c>
    </row>
    <row r="15" spans="1:10" x14ac:dyDescent="0.55000000000000004">
      <c r="A15" s="12" t="s">
        <v>192</v>
      </c>
      <c r="B15" s="13">
        <f t="shared" si="0"/>
        <v>44204</v>
      </c>
      <c r="C15" s="31" t="s">
        <v>20</v>
      </c>
      <c r="D15" s="41">
        <f>IFERROR(INT(TRIM(SUBSTITUTE(VLOOKUP($A15&amp;"*",各都道府県の状況!$A:$I,D$3,FALSE), "※5", ""))), "")</f>
        <v>16895</v>
      </c>
      <c r="E15" s="41">
        <f>IFERROR(INT(TRIM(SUBSTITUTE(VLOOKUP($A15&amp;"*",各都道府県の状況!$A:$I,E$3,FALSE), "※5", ""))), "")</f>
        <v>349900</v>
      </c>
      <c r="F15" s="41">
        <f>IFERROR(INT(TRIM(SUBSTITUTE(VLOOKUP($A15&amp;"*",各都道府県の状況!$A:$I,F$3,FALSE), "※5", ""))), "")</f>
        <v>12227</v>
      </c>
      <c r="G15" s="41">
        <f>IFERROR(INT(TRIM(SUBSTITUTE(VLOOKUP($A15&amp;"*",各都道府県の状況!$A:$I,G$3,FALSE), "※5", ""))), "")</f>
        <v>242</v>
      </c>
      <c r="H15" s="41">
        <f>IFERROR(INT(TRIM(SUBSTITUTE(VLOOKUP($A15&amp;"*",各都道府県の状況!$A:$I,H$3,FALSE), "※5", ""))), "")</f>
        <v>4426</v>
      </c>
      <c r="I15" s="41">
        <f>IFERROR(INT(TRIM(SUBSTITUTE(VLOOKUP($A15&amp;"*",各都道府県の状況!$A:$I,I$3,FALSE), "※5", ""))), "")</f>
        <v>66</v>
      </c>
    </row>
    <row r="16" spans="1:10" x14ac:dyDescent="0.55000000000000004">
      <c r="A16" s="12" t="s">
        <v>193</v>
      </c>
      <c r="B16" s="13">
        <f t="shared" si="0"/>
        <v>44204</v>
      </c>
      <c r="C16" s="31" t="s">
        <v>21</v>
      </c>
      <c r="D16" s="41">
        <f>IFERROR(INT(TRIM(SUBSTITUTE(VLOOKUP($A16&amp;"*",各都道府県の状況!$A:$I,D$3,FALSE), "※5", ""))), "")</f>
        <v>13353</v>
      </c>
      <c r="E16" s="41">
        <f>IFERROR(INT(TRIM(SUBSTITUTE(VLOOKUP($A16&amp;"*",各都道府県の状況!$A:$I,E$3,FALSE), "※5", ""))), "")</f>
        <v>242976</v>
      </c>
      <c r="F16" s="41">
        <f>IFERROR(INT(TRIM(SUBSTITUTE(VLOOKUP($A16&amp;"*",各都道府県の状況!$A:$I,F$3,FALSE), "※5", ""))), "")</f>
        <v>9735</v>
      </c>
      <c r="G16" s="41">
        <f>IFERROR(INT(TRIM(SUBSTITUTE(VLOOKUP($A16&amp;"*",各都道府県の状況!$A:$I,G$3,FALSE), "※5", ""))), "")</f>
        <v>131</v>
      </c>
      <c r="H16" s="41">
        <f>IFERROR(INT(TRIM(SUBSTITUTE(VLOOKUP($A16&amp;"*",各都道府県の状況!$A:$I,H$3,FALSE), "※5", ""))), "")</f>
        <v>3487</v>
      </c>
      <c r="I16" s="41">
        <f>IFERROR(INT(TRIM(SUBSTITUTE(VLOOKUP($A16&amp;"*",各都道府県の状況!$A:$I,I$3,FALSE), "※5", ""))), "")</f>
        <v>28</v>
      </c>
    </row>
    <row r="17" spans="1:9" x14ac:dyDescent="0.55000000000000004">
      <c r="A17" s="12" t="s">
        <v>194</v>
      </c>
      <c r="B17" s="13">
        <f t="shared" si="0"/>
        <v>44204</v>
      </c>
      <c r="C17" s="31" t="s">
        <v>22</v>
      </c>
      <c r="D17" s="41">
        <f>IFERROR(INT(TRIM(SUBSTITUTE(VLOOKUP($A17&amp;"*",各都道府県の状況!$A:$I,D$3,FALSE), "※5", ""))), "")</f>
        <v>71182</v>
      </c>
      <c r="E17" s="41">
        <f>IFERROR(INT(TRIM(SUBSTITUTE(VLOOKUP($A17&amp;"*",各都道府県の状況!$A:$I,E$3,FALSE), "※5", ""))), "")</f>
        <v>1072713</v>
      </c>
      <c r="F17" s="41">
        <f>IFERROR(INT(TRIM(SUBSTITUTE(VLOOKUP($A17&amp;"*",各都道府県の状況!$A:$I,F$3,FALSE), "※5", ""))), "")</f>
        <v>54774</v>
      </c>
      <c r="G17" s="41">
        <f>IFERROR(INT(TRIM(SUBSTITUTE(VLOOKUP($A17&amp;"*",各都道府県の状況!$A:$I,G$3,FALSE), "※5", ""))), "")</f>
        <v>674</v>
      </c>
      <c r="H17" s="41">
        <f>IFERROR(INT(TRIM(SUBSTITUTE(VLOOKUP($A17&amp;"*",各都道府県の状況!$A:$I,H$3,FALSE), "※5", ""))), "")</f>
        <v>15734</v>
      </c>
      <c r="I17" s="41">
        <f>IFERROR(INT(TRIM(SUBSTITUTE(VLOOKUP($A17&amp;"*",各都道府県の状況!$A:$I,I$3,FALSE), "※5", ""))), "")</f>
        <v>129</v>
      </c>
    </row>
    <row r="18" spans="1:9" x14ac:dyDescent="0.55000000000000004">
      <c r="A18" s="12" t="s">
        <v>195</v>
      </c>
      <c r="B18" s="13">
        <f t="shared" si="0"/>
        <v>44204</v>
      </c>
      <c r="C18" s="31" t="s">
        <v>23</v>
      </c>
      <c r="D18" s="41">
        <f>IFERROR(INT(TRIM(SUBSTITUTE(VLOOKUP($A18&amp;"*",各都道府県の状況!$A:$I,D$3,FALSE), "※5", ""))), "")</f>
        <v>25618</v>
      </c>
      <c r="E18" s="41">
        <f>IFERROR(INT(TRIM(SUBSTITUTE(VLOOKUP($A18&amp;"*",各都道府県の状況!$A:$I,E$3,FALSE), "※5", ""))), "")</f>
        <v>381811</v>
      </c>
      <c r="F18" s="41">
        <f>IFERROR(INT(TRIM(SUBSTITUTE(VLOOKUP($A18&amp;"*",各都道府県の状況!$A:$I,F$3,FALSE), "※5", ""))), "")</f>
        <v>21154</v>
      </c>
      <c r="G18" s="41">
        <f>IFERROR(INT(TRIM(SUBSTITUTE(VLOOKUP($A18&amp;"*",各都道府県の状況!$A:$I,G$3,FALSE), "※5", ""))), "")</f>
        <v>304</v>
      </c>
      <c r="H18" s="41">
        <f>IFERROR(INT(TRIM(SUBSTITUTE(VLOOKUP($A18&amp;"*",各都道府県の状況!$A:$I,H$3,FALSE), "※5", ""))), "")</f>
        <v>4160</v>
      </c>
      <c r="I18" s="41">
        <f>IFERROR(INT(TRIM(SUBSTITUTE(VLOOKUP($A18&amp;"*",各都道府県の状況!$A:$I,I$3,FALSE), "※5", ""))), "")</f>
        <v>86</v>
      </c>
    </row>
    <row r="19" spans="1:9" x14ac:dyDescent="0.55000000000000004">
      <c r="A19" s="12" t="s">
        <v>196</v>
      </c>
      <c r="B19" s="13">
        <f t="shared" si="0"/>
        <v>44204</v>
      </c>
      <c r="C19" s="31" t="s">
        <v>24</v>
      </c>
      <c r="D19" s="41">
        <f>IFERROR(INT(TRIM(SUBSTITUTE(VLOOKUP($A19&amp;"*",各都道府県の状況!$A:$I,D$3,FALSE), "※5", ""))), "")</f>
        <v>627</v>
      </c>
      <c r="E19" s="41">
        <f>IFERROR(INT(TRIM(SUBSTITUTE(VLOOKUP($A19&amp;"*",各都道府県の状況!$A:$I,E$3,FALSE), "※5", ""))), "")</f>
        <v>29546</v>
      </c>
      <c r="F19" s="41">
        <f>IFERROR(INT(TRIM(SUBSTITUTE(VLOOKUP($A19&amp;"*",各都道府県の状況!$A:$I,F$3,FALSE), "※5", ""))), "")</f>
        <v>497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130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197</v>
      </c>
      <c r="B20" s="13">
        <f t="shared" si="0"/>
        <v>44204</v>
      </c>
      <c r="C20" s="31" t="s">
        <v>25</v>
      </c>
      <c r="D20" s="41">
        <f>IFERROR(INT(TRIM(SUBSTITUTE(VLOOKUP($A20&amp;"*",各都道府県の状況!$A:$I,D$3,FALSE), "※5", ""))), "")</f>
        <v>656</v>
      </c>
      <c r="E20" s="41">
        <f>IFERROR(INT(TRIM(SUBSTITUTE(VLOOKUP($A20&amp;"*",各都道府県の状況!$A:$I,E$3,FALSE), "※5", ""))), "")</f>
        <v>23807</v>
      </c>
      <c r="F20" s="41">
        <f>IFERROR(INT(TRIM(SUBSTITUTE(VLOOKUP($A20&amp;"*",各都道府県の状況!$A:$I,F$3,FALSE), "※5", ""))), "")</f>
        <v>524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106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44204</v>
      </c>
      <c r="C21" s="31" t="s">
        <v>26</v>
      </c>
      <c r="D21" s="41">
        <f>IFERROR(INT(TRIM(SUBSTITUTE(VLOOKUP($A21&amp;"*",各都道府県の状況!$A:$I,D$3,FALSE), "※5", ""))), "")</f>
        <v>1193</v>
      </c>
      <c r="E21" s="41">
        <f>IFERROR(INT(TRIM(SUBSTITUTE(VLOOKUP($A21&amp;"*",各都道府県の状況!$A:$I,E$3,FALSE), "※5", ""))), "")</f>
        <v>32334</v>
      </c>
      <c r="F21" s="41">
        <f>IFERROR(INT(TRIM(SUBSTITUTE(VLOOKUP($A21&amp;"*",各都道府県の状況!$A:$I,F$3,FALSE), "※5", ""))), "")</f>
        <v>981</v>
      </c>
      <c r="G21" s="41">
        <f>IFERROR(INT(TRIM(SUBSTITUTE(VLOOKUP($A21&amp;"*",各都道府県の状況!$A:$I,G$3,FALSE), "※5", ""))), "")</f>
        <v>52</v>
      </c>
      <c r="H21" s="41">
        <f>IFERROR(INT(TRIM(SUBSTITUTE(VLOOKUP($A21&amp;"*",各都道府県の状況!$A:$I,H$3,FALSE), "※5", ""))), "")</f>
        <v>176</v>
      </c>
      <c r="I21" s="41">
        <f>IFERROR(INT(TRIM(SUBSTITUTE(VLOOKUP($A21&amp;"*",各都道府県の状況!$A:$I,I$3,FALSE), "※5", ""))), "")</f>
        <v>9</v>
      </c>
    </row>
    <row r="22" spans="1:9" x14ac:dyDescent="0.55000000000000004">
      <c r="A22" s="12" t="s">
        <v>199</v>
      </c>
      <c r="B22" s="13">
        <f t="shared" si="0"/>
        <v>44204</v>
      </c>
      <c r="C22" s="31" t="s">
        <v>27</v>
      </c>
      <c r="D22" s="41">
        <f>IFERROR(INT(TRIM(SUBSTITUTE(VLOOKUP($A22&amp;"*",各都道府県の状況!$A:$I,D$3,FALSE), "※5", ""))), "")</f>
        <v>387</v>
      </c>
      <c r="E22" s="41">
        <f>IFERROR(INT(TRIM(SUBSTITUTE(VLOOKUP($A22&amp;"*",各都道府県の状況!$A:$I,E$3,FALSE), "※5", ""))), "")</f>
        <v>20752</v>
      </c>
      <c r="F22" s="41">
        <f>IFERROR(INT(TRIM(SUBSTITUTE(VLOOKUP($A22&amp;"*",各都道府県の状況!$A:$I,F$3,FALSE), "※5", ""))), "")</f>
        <v>334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40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200</v>
      </c>
      <c r="B23" s="13">
        <f t="shared" si="0"/>
        <v>44204</v>
      </c>
      <c r="C23" s="31" t="s">
        <v>28</v>
      </c>
      <c r="D23" s="41">
        <f>IFERROR(INT(TRIM(SUBSTITUTE(VLOOKUP($A23&amp;"*",各都道府県の状況!$A:$I,D$3,FALSE), "※5", ""))), "")</f>
        <v>676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546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201</v>
      </c>
      <c r="B24" s="13">
        <f t="shared" si="0"/>
        <v>44204</v>
      </c>
      <c r="C24" s="31" t="s">
        <v>29</v>
      </c>
      <c r="D24" s="41">
        <f>IFERROR(INT(TRIM(SUBSTITUTE(VLOOKUP($A24&amp;"*",各都道府県の状況!$A:$I,D$3,FALSE), "※5", ""))), "")</f>
        <v>1500</v>
      </c>
      <c r="E24" s="41">
        <f>IFERROR(INT(TRIM(SUBSTITUTE(VLOOKUP($A24&amp;"*",各都道府県の状況!$A:$I,E$3,FALSE), "※5", ""))), "")</f>
        <v>55758</v>
      </c>
      <c r="F24" s="41">
        <f>IFERROR(INT(TRIM(SUBSTITUTE(VLOOKUP($A24&amp;"*",各都道府県の状況!$A:$I,F$3,FALSE), "※5", ""))), "")</f>
        <v>1137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305</v>
      </c>
      <c r="I24" s="41">
        <f>IFERROR(INT(TRIM(SUBSTITUTE(VLOOKUP($A24&amp;"*",各都道府県の状況!$A:$I,I$3,FALSE), "※5", ""))), "")</f>
        <v>6</v>
      </c>
    </row>
    <row r="25" spans="1:9" x14ac:dyDescent="0.55000000000000004">
      <c r="A25" s="12" t="s">
        <v>202</v>
      </c>
      <c r="B25" s="13">
        <f t="shared" si="0"/>
        <v>44204</v>
      </c>
      <c r="C25" s="31" t="s">
        <v>30</v>
      </c>
      <c r="D25" s="41">
        <f>IFERROR(INT(TRIM(SUBSTITUTE(VLOOKUP($A25&amp;"*",各都道府県の状況!$A:$I,D$3,FALSE), "※5", ""))), "")</f>
        <v>2868</v>
      </c>
      <c r="E25" s="41">
        <f>IFERROR(INT(TRIM(SUBSTITUTE(VLOOKUP($A25&amp;"*",各都道府県の状況!$A:$I,E$3,FALSE), "※5", ""))), "")</f>
        <v>75002</v>
      </c>
      <c r="F25" s="41">
        <f>IFERROR(INT(TRIM(SUBSTITUTE(VLOOKUP($A25&amp;"*",各都道府県の状況!$A:$I,F$3,FALSE), "※5", ""))), "")</f>
        <v>2162</v>
      </c>
      <c r="G25" s="41">
        <f>IFERROR(INT(TRIM(SUBSTITUTE(VLOOKUP($A25&amp;"*",各都道府県の状況!$A:$I,G$3,FALSE), "※5", ""))), "")</f>
        <v>44</v>
      </c>
      <c r="H25" s="41">
        <f>IFERROR(INT(TRIM(SUBSTITUTE(VLOOKUP($A25&amp;"*",各都道府県の状況!$A:$I,H$3,FALSE), "※5", ""))), "")</f>
        <v>662</v>
      </c>
      <c r="I25" s="41">
        <f>IFERROR(INT(TRIM(SUBSTITUTE(VLOOKUP($A25&amp;"*",各都道府県の状況!$A:$I,I$3,FALSE), "※5", ""))), "")</f>
        <v>12</v>
      </c>
    </row>
    <row r="26" spans="1:9" x14ac:dyDescent="0.55000000000000004">
      <c r="A26" s="12" t="s">
        <v>203</v>
      </c>
      <c r="B26" s="13">
        <f t="shared" si="0"/>
        <v>44204</v>
      </c>
      <c r="C26" s="31" t="s">
        <v>31</v>
      </c>
      <c r="D26" s="41">
        <f>IFERROR(INT(TRIM(SUBSTITUTE(VLOOKUP($A26&amp;"*",各都道府県の状況!$A:$I,D$3,FALSE), "※5", ""))), "")</f>
        <v>3094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2430</v>
      </c>
      <c r="G26" s="41">
        <f>IFERROR(INT(TRIM(SUBSTITUTE(VLOOKUP($A26&amp;"*",各都道府県の状況!$A:$I,G$3,FALSE), "※5", ""))), "")</f>
        <v>48</v>
      </c>
      <c r="H26" s="41">
        <f>IFERROR(INT(TRIM(SUBSTITUTE(VLOOKUP($A26&amp;"*",各都道府県の状況!$A:$I,H$3,FALSE), "※5", ""))), "")</f>
        <v>616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44204</v>
      </c>
      <c r="C27" s="31" t="s">
        <v>32</v>
      </c>
      <c r="D27" s="41">
        <f>IFERROR(INT(TRIM(SUBSTITUTE(VLOOKUP($A27&amp;"*",各都道府県の状況!$A:$I,D$3,FALSE), "※5", ""))), "")</f>
        <v>18310</v>
      </c>
      <c r="E27" s="41">
        <f>IFERROR(INT(TRIM(SUBSTITUTE(VLOOKUP($A27&amp;"*",各都道府県の状況!$A:$I,E$3,FALSE), "※5", ""))), "")</f>
        <v>231862</v>
      </c>
      <c r="F27" s="41">
        <f>IFERROR(INT(TRIM(SUBSTITUTE(VLOOKUP($A27&amp;"*",各都道府県の状況!$A:$I,F$3,FALSE), "※5", ""))), "")</f>
        <v>15251</v>
      </c>
      <c r="G27" s="41">
        <f>IFERROR(INT(TRIM(SUBSTITUTE(VLOOKUP($A27&amp;"*",各都道府県の状況!$A:$I,G$3,FALSE), "※5", ""))), "")</f>
        <v>256</v>
      </c>
      <c r="H27" s="41">
        <f>IFERROR(INT(TRIM(SUBSTITUTE(VLOOKUP($A27&amp;"*",各都道府県の状況!$A:$I,H$3,FALSE), "※5", ""))), "")</f>
        <v>2803</v>
      </c>
      <c r="I27" s="41">
        <f>IFERROR(INT(TRIM(SUBSTITUTE(VLOOKUP($A27&amp;"*",各都道府県の状況!$A:$I,I$3,FALSE), "※5", ""))), "")</f>
        <v>41</v>
      </c>
    </row>
    <row r="28" spans="1:9" x14ac:dyDescent="0.55000000000000004">
      <c r="A28" s="12" t="s">
        <v>205</v>
      </c>
      <c r="B28" s="13">
        <f t="shared" si="0"/>
        <v>44204</v>
      </c>
      <c r="C28" s="31" t="s">
        <v>33</v>
      </c>
      <c r="D28" s="41">
        <f>IFERROR(INT(TRIM(SUBSTITUTE(VLOOKUP($A28&amp;"*",各都道府県の状況!$A:$I,D$3,FALSE), "※5", ""))), "")</f>
        <v>1471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1223</v>
      </c>
      <c r="G28" s="41">
        <f>IFERROR(INT(TRIM(SUBSTITUTE(VLOOKUP($A28&amp;"*",各都道府県の状況!$A:$I,G$3,FALSE), "※5", ""))), "")</f>
        <v>21</v>
      </c>
      <c r="H28" s="41">
        <f>IFERROR(INT(TRIM(SUBSTITUTE(VLOOKUP($A28&amp;"*",各都道府県の状況!$A:$I,H$3,FALSE), "※5", ""))), "")</f>
        <v>227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206</v>
      </c>
      <c r="B29" s="13">
        <f t="shared" si="0"/>
        <v>44204</v>
      </c>
      <c r="C29" s="31" t="s">
        <v>34</v>
      </c>
      <c r="D29" s="41">
        <f>IFERROR(INT(TRIM(SUBSTITUTE(VLOOKUP($A29&amp;"*",各都道府県の状況!$A:$I,D$3,FALSE), "※5", ""))), "")</f>
        <v>1464</v>
      </c>
      <c r="E29" s="41">
        <f>IFERROR(INT(TRIM(SUBSTITUTE(VLOOKUP($A29&amp;"*",各都道府県の状況!$A:$I,E$3,FALSE), "※5", ""))), "")</f>
        <v>41193</v>
      </c>
      <c r="F29" s="41">
        <f>IFERROR(INT(TRIM(SUBSTITUTE(VLOOKUP($A29&amp;"*",各都道府県の状況!$A:$I,F$3,FALSE), "※5", ""))), "")</f>
        <v>1090</v>
      </c>
      <c r="G29" s="41">
        <f>IFERROR(INT(TRIM(SUBSTITUTE(VLOOKUP($A29&amp;"*",各都道府県の状況!$A:$I,G$3,FALSE), "※5", ""))), "")</f>
        <v>15</v>
      </c>
      <c r="H29" s="41">
        <f>IFERROR(INT(TRIM(SUBSTITUTE(VLOOKUP($A29&amp;"*",各都道府県の状況!$A:$I,H$3,FALSE), "※5", ""))), "")</f>
        <v>359</v>
      </c>
      <c r="I29" s="41">
        <f>IFERROR(INT(TRIM(SUBSTITUTE(VLOOKUP($A29&amp;"*",各都道府県の状況!$A:$I,I$3,FALSE), "※5", ""))), "")</f>
        <v>11</v>
      </c>
    </row>
    <row r="30" spans="1:9" x14ac:dyDescent="0.55000000000000004">
      <c r="A30" s="12" t="s">
        <v>207</v>
      </c>
      <c r="B30" s="13">
        <f t="shared" si="0"/>
        <v>44204</v>
      </c>
      <c r="C30" s="31" t="s">
        <v>35</v>
      </c>
      <c r="D30" s="41">
        <f>IFERROR(INT(TRIM(SUBSTITUTE(VLOOKUP($A30&amp;"*",各都道府県の状況!$A:$I,D$3,FALSE), "※5", ""))), "")</f>
        <v>5518</v>
      </c>
      <c r="E30" s="41">
        <f>IFERROR(INT(TRIM(SUBSTITUTE(VLOOKUP($A30&amp;"*",各都道府県の状況!$A:$I,E$3,FALSE), "※5", ""))), "")</f>
        <v>101733</v>
      </c>
      <c r="F30" s="41">
        <f>IFERROR(INT(TRIM(SUBSTITUTE(VLOOKUP($A30&amp;"*",各都道府県の状況!$A:$I,F$3,FALSE), "※5", ""))), "")</f>
        <v>4368</v>
      </c>
      <c r="G30" s="41">
        <f>IFERROR(INT(TRIM(SUBSTITUTE(VLOOKUP($A30&amp;"*",各都道府県の状況!$A:$I,G$3,FALSE), "※5", ""))), "")</f>
        <v>69</v>
      </c>
      <c r="H30" s="41">
        <f>IFERROR(INT(TRIM(SUBSTITUTE(VLOOKUP($A30&amp;"*",各都道府県の状況!$A:$I,H$3,FALSE), "※5", ""))), "")</f>
        <v>1128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208</v>
      </c>
      <c r="B31" s="13">
        <f t="shared" si="0"/>
        <v>44204</v>
      </c>
      <c r="C31" s="31" t="s">
        <v>36</v>
      </c>
      <c r="D31" s="41">
        <f>IFERROR(INT(TRIM(SUBSTITUTE(VLOOKUP($A31&amp;"*",各都道府県の状況!$A:$I,D$3,FALSE), "※5", ""))), "")</f>
        <v>33273</v>
      </c>
      <c r="E31" s="41">
        <f>IFERROR(INT(TRIM(SUBSTITUTE(VLOOKUP($A31&amp;"*",各都道府県の状況!$A:$I,E$3,FALSE), "※5", ""))), "")</f>
        <v>508066</v>
      </c>
      <c r="F31" s="41">
        <f>IFERROR(INT(TRIM(SUBSTITUTE(VLOOKUP($A31&amp;"*",各都道府県の状況!$A:$I,F$3,FALSE), "※5", ""))), "")</f>
        <v>27788</v>
      </c>
      <c r="G31" s="41">
        <f>IFERROR(INT(TRIM(SUBSTITUTE(VLOOKUP($A31&amp;"*",各都道府県の状況!$A:$I,G$3,FALSE), "※5", ""))), "")</f>
        <v>656</v>
      </c>
      <c r="H31" s="41">
        <f>IFERROR(INT(TRIM(SUBSTITUTE(VLOOKUP($A31&amp;"*",各都道府県の状況!$A:$I,H$3,FALSE), "※5", ""))), "")</f>
        <v>4829</v>
      </c>
      <c r="I31" s="41">
        <f>IFERROR(INT(TRIM(SUBSTITUTE(VLOOKUP($A31&amp;"*",各都道府県の状況!$A:$I,I$3,FALSE), "※5", ""))), "")</f>
        <v>168</v>
      </c>
    </row>
    <row r="32" spans="1:9" x14ac:dyDescent="0.55000000000000004">
      <c r="A32" s="12" t="s">
        <v>209</v>
      </c>
      <c r="B32" s="13">
        <f t="shared" si="0"/>
        <v>44204</v>
      </c>
      <c r="C32" s="31" t="s">
        <v>37</v>
      </c>
      <c r="D32" s="41">
        <f>IFERROR(INT(TRIM(SUBSTITUTE(VLOOKUP($A32&amp;"*",各都道府県の状況!$A:$I,D$3,FALSE), "※5", ""))), "")</f>
        <v>11198</v>
      </c>
      <c r="E32" s="41">
        <f>IFERROR(INT(TRIM(SUBSTITUTE(VLOOKUP($A32&amp;"*",各都道府県の状況!$A:$I,E$3,FALSE), "※5", ""))), "")</f>
        <v>153114</v>
      </c>
      <c r="F32" s="41">
        <f>IFERROR(INT(TRIM(SUBSTITUTE(VLOOKUP($A32&amp;"*",各都道府県の状況!$A:$I,F$3,FALSE), "※5", ""))), "")</f>
        <v>9795</v>
      </c>
      <c r="G32" s="41">
        <f>IFERROR(INT(TRIM(SUBSTITUTE(VLOOKUP($A32&amp;"*",各都道府県の状況!$A:$I,G$3,FALSE), "※5", ""))), "")</f>
        <v>254</v>
      </c>
      <c r="H32" s="41">
        <f>IFERROR(INT(TRIM(SUBSTITUTE(VLOOKUP($A32&amp;"*",各都道府県の状況!$A:$I,H$3,FALSE), "※5", ""))), "")</f>
        <v>1149</v>
      </c>
      <c r="I32" s="41">
        <f>IFERROR(INT(TRIM(SUBSTITUTE(VLOOKUP($A32&amp;"*",各都道府県の状況!$A:$I,I$3,FALSE), "※5", ""))), "")</f>
        <v>54</v>
      </c>
    </row>
    <row r="33" spans="1:9" x14ac:dyDescent="0.55000000000000004">
      <c r="A33" s="12" t="s">
        <v>210</v>
      </c>
      <c r="B33" s="13">
        <f t="shared" si="0"/>
        <v>44204</v>
      </c>
      <c r="C33" s="31" t="s">
        <v>38</v>
      </c>
      <c r="D33" s="41">
        <f>IFERROR(INT(TRIM(SUBSTITUTE(VLOOKUP($A33&amp;"*",各都道府県の状況!$A:$I,D$3,FALSE), "※5", ""))), "")</f>
        <v>2266</v>
      </c>
      <c r="E33" s="41">
        <f>IFERROR(INT(TRIM(SUBSTITUTE(VLOOKUP($A33&amp;"*",各都道府県の状況!$A:$I,E$3,FALSE), "※5", ""))), "")</f>
        <v>53820</v>
      </c>
      <c r="F33" s="41">
        <f>IFERROR(INT(TRIM(SUBSTITUTE(VLOOKUP($A33&amp;"*",各都道府県の状況!$A:$I,F$3,FALSE), "※5", ""))), "")</f>
        <v>1869</v>
      </c>
      <c r="G33" s="41">
        <f>IFERROR(INT(TRIM(SUBSTITUTE(VLOOKUP($A33&amp;"*",各都道府県の状況!$A:$I,G$3,FALSE), "※5", ""))), "")</f>
        <v>26</v>
      </c>
      <c r="H33" s="41">
        <f>IFERROR(INT(TRIM(SUBSTITUTE(VLOOKUP($A33&amp;"*",各都道府県の状況!$A:$I,H$3,FALSE), "※5", ""))), "")</f>
        <v>371</v>
      </c>
      <c r="I33" s="41">
        <f>IFERROR(INT(TRIM(SUBSTITUTE(VLOOKUP($A33&amp;"*",各都道府県の状況!$A:$I,I$3,FALSE), "※5", ""))), "")</f>
        <v>10</v>
      </c>
    </row>
    <row r="34" spans="1:9" x14ac:dyDescent="0.55000000000000004">
      <c r="A34" s="12" t="s">
        <v>211</v>
      </c>
      <c r="B34" s="13">
        <f t="shared" si="0"/>
        <v>44204</v>
      </c>
      <c r="C34" s="31" t="s">
        <v>39</v>
      </c>
      <c r="D34" s="41">
        <f>IFERROR(INT(TRIM(SUBSTITUTE(VLOOKUP($A34&amp;"*",各都道府県の状況!$A:$I,D$3,FALSE), "※5", ""))), "")</f>
        <v>733</v>
      </c>
      <c r="E34" s="41">
        <f>IFERROR(INT(TRIM(SUBSTITUTE(VLOOKUP($A34&amp;"*",各都道府県の状況!$A:$I,E$3,FALSE), "※5", ""))), "")</f>
        <v>17403</v>
      </c>
      <c r="F34" s="41">
        <f>IFERROR(INT(TRIM(SUBSTITUTE(VLOOKUP($A34&amp;"*",各都道府県の状況!$A:$I,F$3,FALSE), "※5", ""))), "")</f>
        <v>596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118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212</v>
      </c>
      <c r="B35" s="13">
        <f t="shared" si="0"/>
        <v>44204</v>
      </c>
      <c r="C35" s="31" t="s">
        <v>40</v>
      </c>
      <c r="D35" s="41">
        <f>IFERROR(INT(TRIM(SUBSTITUTE(VLOOKUP($A35&amp;"*",各都道府県の状況!$A:$I,D$3,FALSE), "※5", ""))), "")</f>
        <v>161</v>
      </c>
      <c r="E35" s="41">
        <f>IFERROR(INT(TRIM(SUBSTITUTE(VLOOKUP($A35&amp;"*",各都道府県の状況!$A:$I,E$3,FALSE), "※5", ""))), "")</f>
        <v>27288</v>
      </c>
      <c r="F35" s="41">
        <f>IFERROR(INT(TRIM(SUBSTITUTE(VLOOKUP($A35&amp;"*",各都道府県の状況!$A:$I,F$3,FALSE), "※5", ""))), "")</f>
        <v>84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75</v>
      </c>
      <c r="I35" s="41">
        <f>IFERROR(INT(TRIM(SUBSTITUTE(VLOOKUP($A35&amp;"*",各都道府県の状況!$A:$I,I$3,FALSE), "※5", ""))), "")</f>
        <v>3</v>
      </c>
    </row>
    <row r="36" spans="1:9" x14ac:dyDescent="0.55000000000000004">
      <c r="A36" s="12" t="s">
        <v>213</v>
      </c>
      <c r="B36" s="13">
        <f t="shared" si="0"/>
        <v>44204</v>
      </c>
      <c r="C36" s="31" t="s">
        <v>41</v>
      </c>
      <c r="D36" s="41">
        <f>IFERROR(INT(TRIM(SUBSTITUTE(VLOOKUP($A36&amp;"*",各都道府県の状況!$A:$I,D$3,FALSE), "※5", ""))), "")</f>
        <v>221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205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16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214</v>
      </c>
      <c r="B37" s="13">
        <f t="shared" si="0"/>
        <v>44204</v>
      </c>
      <c r="C37" s="31" t="s">
        <v>42</v>
      </c>
      <c r="D37" s="41">
        <f>IFERROR(INT(TRIM(SUBSTITUTE(VLOOKUP($A37&amp;"*",各都道府県の状況!$A:$I,D$3,FALSE), "※5", ""))), "")</f>
        <v>1695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215</v>
      </c>
      <c r="B38" s="13">
        <f t="shared" si="0"/>
        <v>44204</v>
      </c>
      <c r="C38" s="31" t="s">
        <v>43</v>
      </c>
      <c r="D38" s="41">
        <f>IFERROR(INT(TRIM(SUBSTITUTE(VLOOKUP($A38&amp;"*",各都道府県の状況!$A:$I,D$3,FALSE), "※5", ""))), "")</f>
        <v>3740</v>
      </c>
      <c r="E38" s="41">
        <f>IFERROR(INT(TRIM(SUBSTITUTE(VLOOKUP($A38&amp;"*",各都道府県の状況!$A:$I,E$3,FALSE), "※5", ""))), "")</f>
        <v>86026</v>
      </c>
      <c r="F38" s="41">
        <f>IFERROR(INT(TRIM(SUBSTITUTE(VLOOKUP($A38&amp;"*",各都道府県の状況!$A:$I,F$3,FALSE), "※5", ""))), "")</f>
        <v>2734</v>
      </c>
      <c r="G38" s="41">
        <f>IFERROR(INT(TRIM(SUBSTITUTE(VLOOKUP($A38&amp;"*",各都道府県の状況!$A:$I,G$3,FALSE), "※5", ""))), "")</f>
        <v>51</v>
      </c>
      <c r="H38" s="41">
        <f>IFERROR(INT(TRIM(SUBSTITUTE(VLOOKUP($A38&amp;"*",各都道府県の状況!$A:$I,H$3,FALSE), "※5", ""))), "")</f>
        <v>703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216</v>
      </c>
      <c r="B39" s="13">
        <f t="shared" si="0"/>
        <v>44204</v>
      </c>
      <c r="C39" s="31" t="s">
        <v>44</v>
      </c>
      <c r="D39" s="41">
        <f>IFERROR(INT(TRIM(SUBSTITUTE(VLOOKUP($A39&amp;"*",各都道府県の状況!$A:$I,D$3,FALSE), "※5", ""))), "")</f>
        <v>668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540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121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217</v>
      </c>
      <c r="B40" s="13">
        <f t="shared" si="0"/>
        <v>44204</v>
      </c>
      <c r="C40" s="31" t="s">
        <v>45</v>
      </c>
      <c r="D40" s="41">
        <f>IFERROR(INT(TRIM(SUBSTITUTE(VLOOKUP($A40&amp;"*",各都道府県の状況!$A:$I,D$3,FALSE), "※5", ""))), "")</f>
        <v>221</v>
      </c>
      <c r="E40" s="41">
        <f>IFERROR(INT(TRIM(SUBSTITUTE(VLOOKUP($A40&amp;"*",各都道府県の状況!$A:$I,E$3,FALSE), "※5", ""))), "")</f>
        <v>16230</v>
      </c>
      <c r="F40" s="41">
        <f>IFERROR(INT(TRIM(SUBSTITUTE(VLOOKUP($A40&amp;"*",各都道府県の状況!$A:$I,F$3,FALSE), "※5", ""))), "")</f>
        <v>188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24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44204</v>
      </c>
      <c r="C41" s="31" t="s">
        <v>46</v>
      </c>
      <c r="D41" s="41">
        <f>IFERROR(INT(TRIM(SUBSTITUTE(VLOOKUP($A41&amp;"*",各都道府県の状況!$A:$I,D$3,FALSE), "※5", ""))), "")</f>
        <v>403</v>
      </c>
      <c r="E41" s="41">
        <f>IFERROR(INT(TRIM(SUBSTITUTE(VLOOKUP($A41&amp;"*",各都道府県の状況!$A:$I,E$3,FALSE), "※5", ""))), "")</f>
        <v>27822</v>
      </c>
      <c r="F41" s="41">
        <f>IFERROR(INT(TRIM(SUBSTITUTE(VLOOKUP($A41&amp;"*",各都道府県の状況!$A:$I,F$3,FALSE), "※5", ""))), "")</f>
        <v>254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146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219</v>
      </c>
      <c r="B42" s="13">
        <f t="shared" si="0"/>
        <v>44204</v>
      </c>
      <c r="C42" s="31" t="s">
        <v>47</v>
      </c>
      <c r="D42" s="41">
        <f>IFERROR(INT(TRIM(SUBSTITUTE(VLOOKUP($A42&amp;"*",各都道府県の状況!$A:$I,D$3,FALSE), "※5", ""))), "")</f>
        <v>607</v>
      </c>
      <c r="E42" s="41">
        <f>IFERROR(INT(TRIM(SUBSTITUTE(VLOOKUP($A42&amp;"*",各都道府県の状況!$A:$I,E$3,FALSE), "※5", ""))), "")</f>
        <v>15508</v>
      </c>
      <c r="F42" s="41">
        <f>IFERROR(INT(TRIM(SUBSTITUTE(VLOOKUP($A42&amp;"*",各都道府県の状況!$A:$I,F$3,FALSE), "※5", ""))), "")</f>
        <v>417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177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220</v>
      </c>
      <c r="B43" s="13">
        <f t="shared" si="0"/>
        <v>44204</v>
      </c>
      <c r="C43" s="31" t="s">
        <v>48</v>
      </c>
      <c r="D43" s="41">
        <f>IFERROR(INT(TRIM(SUBSTITUTE(VLOOKUP($A43&amp;"*",各都道府県の状況!$A:$I,D$3,FALSE), "※5", ""))), "")</f>
        <v>721</v>
      </c>
      <c r="E43" s="41">
        <f>IFERROR(INT(TRIM(SUBSTITUTE(VLOOKUP($A43&amp;"*",各都道府県の状況!$A:$I,E$3,FALSE), "※5", ""))), "")</f>
        <v>6112</v>
      </c>
      <c r="F43" s="41">
        <f>IFERROR(INT(TRIM(SUBSTITUTE(VLOOKUP($A43&amp;"*",各都道府県の状況!$A:$I,F$3,FALSE), "※5", ""))), "")</f>
        <v>630</v>
      </c>
      <c r="G43" s="41">
        <f>IFERROR(INT(TRIM(SUBSTITUTE(VLOOKUP($A43&amp;"*",各都道府県の状況!$A:$I,G$3,FALSE), "※5", ""))), "")</f>
        <v>10</v>
      </c>
      <c r="H43" s="41">
        <f>IFERROR(INT(TRIM(SUBSTITUTE(VLOOKUP($A43&amp;"*",各都道府県の状況!$A:$I,H$3,FALSE), "※5", ""))), "")</f>
        <v>81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221</v>
      </c>
      <c r="B44" s="13">
        <f t="shared" si="0"/>
        <v>44204</v>
      </c>
      <c r="C44" s="31" t="s">
        <v>49</v>
      </c>
      <c r="D44" s="41">
        <f>IFERROR(INT(TRIM(SUBSTITUTE(VLOOKUP($A44&amp;"*",各都道府県の状況!$A:$I,D$3,FALSE), "※5", ""))), "")</f>
        <v>10368</v>
      </c>
      <c r="E44" s="41">
        <f>IFERROR(INT(TRIM(SUBSTITUTE(VLOOKUP($A44&amp;"*",各都道府県の状況!$A:$I,E$3,FALSE), "※5", ""))), "")</f>
        <v>285837</v>
      </c>
      <c r="F44" s="41">
        <f>IFERROR(INT(TRIM(SUBSTITUTE(VLOOKUP($A44&amp;"*",各都道府県の状況!$A:$I,F$3,FALSE), "※5", ""))), "")</f>
        <v>7978</v>
      </c>
      <c r="G44" s="41">
        <f>IFERROR(INT(TRIM(SUBSTITUTE(VLOOKUP($A44&amp;"*",各都道府県の状況!$A:$I,G$3,FALSE), "※5", ""))), "")</f>
        <v>125</v>
      </c>
      <c r="H44" s="41">
        <f>IFERROR(INT(TRIM(SUBSTITUTE(VLOOKUP($A44&amp;"*",各都道府県の状況!$A:$I,H$3,FALSE), "※5", ""))), "")</f>
        <v>2264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222</v>
      </c>
      <c r="B45" s="13">
        <f t="shared" si="0"/>
        <v>44204</v>
      </c>
      <c r="C45" s="31" t="s">
        <v>50</v>
      </c>
      <c r="D45" s="41">
        <f>IFERROR(INT(TRIM(SUBSTITUTE(VLOOKUP($A45&amp;"*",各都道府県の状況!$A:$I,D$3,FALSE), "※5", ""))), "")</f>
        <v>566</v>
      </c>
      <c r="E45" s="41">
        <f>IFERROR(INT(TRIM(SUBSTITUTE(VLOOKUP($A45&amp;"*",各都道府県の状況!$A:$I,E$3,FALSE), "※5", ""))), "")</f>
        <v>16188</v>
      </c>
      <c r="F45" s="41">
        <f>IFERROR(INT(TRIM(SUBSTITUTE(VLOOKUP($A45&amp;"*",各都道府県の状況!$A:$I,F$3,FALSE), "※5", ""))), "")</f>
        <v>457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114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44204</v>
      </c>
      <c r="C46" s="31" t="s">
        <v>51</v>
      </c>
      <c r="D46" s="41">
        <f>IFERROR(INT(TRIM(SUBSTITUTE(VLOOKUP($A46&amp;"*",各都道府県の状況!$A:$I,D$3,FALSE), "※5", ""))), "")</f>
        <v>855</v>
      </c>
      <c r="E46" s="41">
        <f>IFERROR(INT(TRIM(SUBSTITUTE(VLOOKUP($A46&amp;"*",各都道府県の状況!$A:$I,E$3,FALSE), "※5", ""))), "")</f>
        <v>44000</v>
      </c>
      <c r="F46" s="41">
        <f>IFERROR(INT(TRIM(SUBSTITUTE(VLOOKUP($A46&amp;"*",各都道府県の状況!$A:$I,F$3,FALSE), "※5", ""))), "")</f>
        <v>517</v>
      </c>
      <c r="G46" s="41">
        <f>IFERROR(INT(TRIM(SUBSTITUTE(VLOOKUP($A46&amp;"*",各都道府県の状況!$A:$I,G$3,FALSE), "※5", ""))), "")</f>
        <v>7</v>
      </c>
      <c r="H46" s="41">
        <f>IFERROR(INT(TRIM(SUBSTITUTE(VLOOKUP($A46&amp;"*",各都道府県の状況!$A:$I,H$3,FALSE), "※5", ""))), "")</f>
        <v>256</v>
      </c>
      <c r="I46" s="41">
        <f>IFERROR(INT(TRIM(SUBSTITUTE(VLOOKUP($A46&amp;"*",各都道府県の状況!$A:$I,I$3,FALSE), "※5", ""))), "")</f>
        <v>10</v>
      </c>
    </row>
    <row r="47" spans="1:9" x14ac:dyDescent="0.55000000000000004">
      <c r="A47" s="12" t="s">
        <v>224</v>
      </c>
      <c r="B47" s="13">
        <f t="shared" si="0"/>
        <v>44204</v>
      </c>
      <c r="C47" s="31" t="s">
        <v>52</v>
      </c>
      <c r="D47" s="41">
        <f>IFERROR(INT(TRIM(SUBSTITUTE(VLOOKUP($A47&amp;"*",各都道府県の状況!$A:$I,D$3,FALSE), "※5", ""))), "")</f>
        <v>2172</v>
      </c>
      <c r="E47" s="41">
        <f>IFERROR(INT(TRIM(SUBSTITUTE(VLOOKUP($A47&amp;"*",各都道府県の状況!$A:$I,E$3,FALSE), "※5", ""))), "")</f>
        <v>39141</v>
      </c>
      <c r="F47" s="41">
        <f>IFERROR(INT(TRIM(SUBSTITUTE(VLOOKUP($A47&amp;"*",各都道府県の状況!$A:$I,F$3,FALSE), "※5", ""))), "")</f>
        <v>1680</v>
      </c>
      <c r="G47" s="41">
        <f>IFERROR(INT(TRIM(SUBSTITUTE(VLOOKUP($A47&amp;"*",各都道府県の状況!$A:$I,G$3,FALSE), "※5", ""))), "")</f>
        <v>28</v>
      </c>
      <c r="H47" s="41">
        <f>IFERROR(INT(TRIM(SUBSTITUTE(VLOOKUP($A47&amp;"*",各都道府県の状況!$A:$I,H$3,FALSE), "※5", ""))), "")</f>
        <v>219</v>
      </c>
      <c r="I47" s="41">
        <f>IFERROR(INT(TRIM(SUBSTITUTE(VLOOKUP($A47&amp;"*",各都道府県の状況!$A:$I,I$3,FALSE), "※5", ""))), "")</f>
        <v>16</v>
      </c>
    </row>
    <row r="48" spans="1:9" x14ac:dyDescent="0.55000000000000004">
      <c r="A48" s="12" t="s">
        <v>225</v>
      </c>
      <c r="B48" s="13">
        <f t="shared" si="0"/>
        <v>44204</v>
      </c>
      <c r="C48" s="31" t="s">
        <v>53</v>
      </c>
      <c r="D48" s="41">
        <f>IFERROR(INT(TRIM(SUBSTITUTE(VLOOKUP($A48&amp;"*",各都道府県の状況!$A:$I,D$3,FALSE), "※5", ""))), "")</f>
        <v>808</v>
      </c>
      <c r="E48" s="41">
        <f>IFERROR(INT(TRIM(SUBSTITUTE(VLOOKUP($A48&amp;"*",各都道府県の状況!$A:$I,E$3,FALSE), "※5", ""))), "")</f>
        <v>48416</v>
      </c>
      <c r="F48" s="41">
        <f>IFERROR(INT(TRIM(SUBSTITUTE(VLOOKUP($A48&amp;"*",各都道府県の状況!$A:$I,F$3,FALSE), "※5", ""))), "")</f>
        <v>642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160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44204</v>
      </c>
      <c r="C49" s="31" t="s">
        <v>54</v>
      </c>
      <c r="D49" s="41">
        <f>IFERROR(INT(TRIM(SUBSTITUTE(VLOOKUP($A49&amp;"*",各都道府県の状況!$A:$I,D$3,FALSE), "※5", ""))), "")</f>
        <v>1173</v>
      </c>
      <c r="E49" s="41">
        <f>IFERROR(INT(TRIM(SUBSTITUTE(VLOOKUP($A49&amp;"*",各都道府県の状況!$A:$I,E$3,FALSE), "※5", ""))), "")</f>
        <v>15272</v>
      </c>
      <c r="F49" s="41">
        <f>IFERROR(INT(TRIM(SUBSTITUTE(VLOOKUP($A49&amp;"*",各都道府県の状況!$A:$I,F$3,FALSE), "※5", ""))), "")</f>
        <v>728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445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227</v>
      </c>
      <c r="B50" s="13">
        <f t="shared" si="0"/>
        <v>44204</v>
      </c>
      <c r="C50" s="31" t="s">
        <v>55</v>
      </c>
      <c r="D50" s="41">
        <f>IFERROR(INT(TRIM(SUBSTITUTE(VLOOKUP($A50&amp;"*",各都道府県の状況!$A:$I,D$3,FALSE), "※5", ""))), "")</f>
        <v>1189</v>
      </c>
      <c r="E50" s="41">
        <f>IFERROR(INT(TRIM(SUBSTITUTE(VLOOKUP($A50&amp;"*",各都道府県の状況!$A:$I,E$3,FALSE), "※5", ""))), "")</f>
        <v>43160</v>
      </c>
      <c r="F50" s="41">
        <f>IFERROR(INT(TRIM(SUBSTITUTE(VLOOKUP($A50&amp;"*",各都道府県の状況!$A:$I,F$3,FALSE), "※5", ""))), "")</f>
        <v>975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214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228</v>
      </c>
      <c r="B51" s="13">
        <f t="shared" si="0"/>
        <v>44204</v>
      </c>
      <c r="C51" s="31" t="s">
        <v>56</v>
      </c>
      <c r="D51" s="41">
        <f>IFERROR(INT(TRIM(SUBSTITUTE(VLOOKUP($A51&amp;"*",各都道府県の状況!$A:$I,D$3,FALSE), "※5", ""))), "")</f>
        <v>5759</v>
      </c>
      <c r="E51" s="41">
        <f>IFERROR(INT(TRIM(SUBSTITUTE(VLOOKUP($A51&amp;"*",各都道府県の状況!$A:$I,E$3,FALSE), "※5", ""))), "")</f>
        <v>94217</v>
      </c>
      <c r="F51" s="41">
        <f>IFERROR(INT(TRIM(SUBSTITUTE(VLOOKUP($A51&amp;"*",各都道府県の状況!$A:$I,F$3,FALSE), "※5", ""))), "")</f>
        <v>5212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468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279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229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181</v>
      </c>
      <c r="C4" s="63" t="s">
        <v>282</v>
      </c>
      <c r="D4" s="65" t="s">
        <v>283</v>
      </c>
      <c r="E4" s="67" t="s">
        <v>284</v>
      </c>
      <c r="F4" s="68"/>
      <c r="G4" s="69" t="s">
        <v>285</v>
      </c>
      <c r="H4" s="69" t="s">
        <v>286</v>
      </c>
      <c r="I4" s="19"/>
    </row>
    <row r="5" spans="1:9" ht="13.25" customHeight="1" x14ac:dyDescent="0.55000000000000004">
      <c r="B5" s="62"/>
      <c r="C5" s="64"/>
      <c r="D5" s="66"/>
      <c r="E5" s="46" t="s">
        <v>287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182</v>
      </c>
      <c r="B6" s="20" t="s">
        <v>230</v>
      </c>
      <c r="C6" s="48">
        <v>14314</v>
      </c>
      <c r="D6" s="48">
        <v>255733</v>
      </c>
      <c r="E6" s="48">
        <v>1419</v>
      </c>
      <c r="F6" s="49">
        <v>18</v>
      </c>
      <c r="G6" s="48">
        <v>12458</v>
      </c>
      <c r="H6" s="49">
        <v>496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49">
        <v>554</v>
      </c>
      <c r="D7" s="48">
        <v>11027</v>
      </c>
      <c r="E7" s="49">
        <v>95</v>
      </c>
      <c r="F7" s="49">
        <v>2</v>
      </c>
      <c r="G7" s="49">
        <v>451</v>
      </c>
      <c r="H7" s="49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49">
        <v>410</v>
      </c>
      <c r="D8" s="48">
        <v>15296</v>
      </c>
      <c r="E8" s="49">
        <v>47</v>
      </c>
      <c r="F8" s="49">
        <v>3</v>
      </c>
      <c r="G8" s="49">
        <v>338</v>
      </c>
      <c r="H8" s="49">
        <v>25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48">
        <v>2456</v>
      </c>
      <c r="D9" s="48">
        <v>25820</v>
      </c>
      <c r="E9" s="49">
        <v>368</v>
      </c>
      <c r="F9" s="49">
        <v>8</v>
      </c>
      <c r="G9" s="48">
        <v>2072</v>
      </c>
      <c r="H9" s="49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49">
        <v>165</v>
      </c>
      <c r="D10" s="48">
        <v>4891</v>
      </c>
      <c r="E10" s="49">
        <v>35</v>
      </c>
      <c r="F10" s="49">
        <v>0</v>
      </c>
      <c r="G10" s="49">
        <v>129</v>
      </c>
      <c r="H10" s="49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49">
        <v>422</v>
      </c>
      <c r="D11" s="48">
        <v>11028</v>
      </c>
      <c r="E11" s="49">
        <v>58</v>
      </c>
      <c r="F11" s="49">
        <v>4</v>
      </c>
      <c r="G11" s="49">
        <v>355</v>
      </c>
      <c r="H11" s="49">
        <v>9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48">
        <v>1140</v>
      </c>
      <c r="D12" s="48">
        <v>63058</v>
      </c>
      <c r="E12" s="49">
        <v>302</v>
      </c>
      <c r="F12" s="49">
        <v>8</v>
      </c>
      <c r="G12" s="49">
        <v>810</v>
      </c>
      <c r="H12" s="49">
        <v>28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48">
        <v>2947</v>
      </c>
      <c r="D13" s="48">
        <v>19492</v>
      </c>
      <c r="E13" s="49">
        <v>565</v>
      </c>
      <c r="F13" s="49">
        <v>9</v>
      </c>
      <c r="G13" s="48">
        <v>2343</v>
      </c>
      <c r="H13" s="49">
        <v>39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48">
        <v>2254</v>
      </c>
      <c r="D14" s="48">
        <v>79469</v>
      </c>
      <c r="E14" s="49">
        <v>987</v>
      </c>
      <c r="F14" s="49">
        <v>11</v>
      </c>
      <c r="G14" s="48">
        <v>1267</v>
      </c>
      <c r="H14" s="49">
        <v>9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48">
        <v>2735</v>
      </c>
      <c r="D15" s="48">
        <v>58301</v>
      </c>
      <c r="E15" s="49">
        <v>494</v>
      </c>
      <c r="F15" s="49">
        <v>14</v>
      </c>
      <c r="G15" s="48">
        <v>2192</v>
      </c>
      <c r="H15" s="49">
        <v>49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48">
        <v>16895</v>
      </c>
      <c r="D16" s="48">
        <v>349900</v>
      </c>
      <c r="E16" s="48">
        <v>4426</v>
      </c>
      <c r="F16" s="49">
        <v>66</v>
      </c>
      <c r="G16" s="48">
        <v>12227</v>
      </c>
      <c r="H16" s="49">
        <v>242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48">
        <v>13353</v>
      </c>
      <c r="D17" s="48">
        <v>242976</v>
      </c>
      <c r="E17" s="48">
        <v>3487</v>
      </c>
      <c r="F17" s="49">
        <v>28</v>
      </c>
      <c r="G17" s="48">
        <v>9735</v>
      </c>
      <c r="H17" s="49">
        <v>131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48">
        <v>71182</v>
      </c>
      <c r="D18" s="48">
        <v>1072713</v>
      </c>
      <c r="E18" s="48">
        <v>15734</v>
      </c>
      <c r="F18" s="49">
        <v>129</v>
      </c>
      <c r="G18" s="48">
        <v>54774</v>
      </c>
      <c r="H18" s="49">
        <v>674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48">
        <v>25618</v>
      </c>
      <c r="D19" s="48">
        <v>381811</v>
      </c>
      <c r="E19" s="48">
        <v>4160</v>
      </c>
      <c r="F19" s="49">
        <v>86</v>
      </c>
      <c r="G19" s="48">
        <v>21154</v>
      </c>
      <c r="H19" s="49">
        <v>304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49">
        <v>627</v>
      </c>
      <c r="D20" s="48">
        <v>29546</v>
      </c>
      <c r="E20" s="49">
        <v>130</v>
      </c>
      <c r="F20" s="49">
        <v>0</v>
      </c>
      <c r="G20" s="49">
        <v>497</v>
      </c>
      <c r="H20" s="49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49">
        <v>656</v>
      </c>
      <c r="D21" s="48">
        <v>23807</v>
      </c>
      <c r="E21" s="49">
        <v>106</v>
      </c>
      <c r="F21" s="49">
        <v>2</v>
      </c>
      <c r="G21" s="49">
        <v>524</v>
      </c>
      <c r="H21" s="49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48">
        <v>1193</v>
      </c>
      <c r="D22" s="48">
        <v>32334</v>
      </c>
      <c r="E22" s="49">
        <v>176</v>
      </c>
      <c r="F22" s="49">
        <v>9</v>
      </c>
      <c r="G22" s="49">
        <v>981</v>
      </c>
      <c r="H22" s="49">
        <v>52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49">
        <v>387</v>
      </c>
      <c r="D23" s="48">
        <v>20752</v>
      </c>
      <c r="E23" s="49">
        <v>40</v>
      </c>
      <c r="F23" s="49">
        <v>1</v>
      </c>
      <c r="G23" s="49">
        <v>334</v>
      </c>
      <c r="H23" s="49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49">
        <v>676</v>
      </c>
      <c r="D24" s="48">
        <v>14741</v>
      </c>
      <c r="E24" s="49">
        <v>119</v>
      </c>
      <c r="F24" s="49">
        <v>2</v>
      </c>
      <c r="G24" s="49">
        <v>546</v>
      </c>
      <c r="H24" s="49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48">
        <v>1500</v>
      </c>
      <c r="D25" s="48">
        <v>55758</v>
      </c>
      <c r="E25" s="49">
        <v>305</v>
      </c>
      <c r="F25" s="49">
        <v>6</v>
      </c>
      <c r="G25" s="48">
        <v>1137</v>
      </c>
      <c r="H25" s="49">
        <v>18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48">
        <v>2868</v>
      </c>
      <c r="D26" s="48">
        <v>75002</v>
      </c>
      <c r="E26" s="49">
        <v>662</v>
      </c>
      <c r="F26" s="49">
        <v>12</v>
      </c>
      <c r="G26" s="48">
        <v>2162</v>
      </c>
      <c r="H26" s="49">
        <v>44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48">
        <v>3094</v>
      </c>
      <c r="D27" s="48">
        <v>106902</v>
      </c>
      <c r="E27" s="49">
        <v>616</v>
      </c>
      <c r="F27" s="49">
        <v>7</v>
      </c>
      <c r="G27" s="48">
        <v>2430</v>
      </c>
      <c r="H27" s="49">
        <v>48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48">
        <v>18310</v>
      </c>
      <c r="D28" s="48">
        <v>231862</v>
      </c>
      <c r="E28" s="48">
        <v>2803</v>
      </c>
      <c r="F28" s="49">
        <v>41</v>
      </c>
      <c r="G28" s="48">
        <v>15251</v>
      </c>
      <c r="H28" s="49">
        <v>256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48">
        <v>1471</v>
      </c>
      <c r="D29" s="48">
        <v>32398</v>
      </c>
      <c r="E29" s="49">
        <v>227</v>
      </c>
      <c r="F29" s="49">
        <v>4</v>
      </c>
      <c r="G29" s="48">
        <v>1223</v>
      </c>
      <c r="H29" s="49">
        <v>21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48">
        <v>1464</v>
      </c>
      <c r="D30" s="48">
        <v>41193</v>
      </c>
      <c r="E30" s="49">
        <v>359</v>
      </c>
      <c r="F30" s="49">
        <v>11</v>
      </c>
      <c r="G30" s="48">
        <v>1090</v>
      </c>
      <c r="H30" s="49">
        <v>15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48">
        <v>5518</v>
      </c>
      <c r="D31" s="48">
        <v>101733</v>
      </c>
      <c r="E31" s="48">
        <v>1128</v>
      </c>
      <c r="F31" s="49">
        <v>15</v>
      </c>
      <c r="G31" s="48">
        <v>4368</v>
      </c>
      <c r="H31" s="49">
        <v>69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48">
        <v>33273</v>
      </c>
      <c r="D32" s="48">
        <v>508066</v>
      </c>
      <c r="E32" s="48">
        <v>4829</v>
      </c>
      <c r="F32" s="49">
        <v>168</v>
      </c>
      <c r="G32" s="48">
        <v>27788</v>
      </c>
      <c r="H32" s="49">
        <v>656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48">
        <v>11198</v>
      </c>
      <c r="D33" s="48">
        <v>153114</v>
      </c>
      <c r="E33" s="48">
        <v>1149</v>
      </c>
      <c r="F33" s="49">
        <v>54</v>
      </c>
      <c r="G33" s="48">
        <v>9795</v>
      </c>
      <c r="H33" s="49">
        <v>254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48">
        <v>2266</v>
      </c>
      <c r="D34" s="48">
        <v>53820</v>
      </c>
      <c r="E34" s="49">
        <v>371</v>
      </c>
      <c r="F34" s="49">
        <v>10</v>
      </c>
      <c r="G34" s="48">
        <v>1869</v>
      </c>
      <c r="H34" s="49">
        <v>26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49">
        <v>733</v>
      </c>
      <c r="D35" s="48">
        <v>17403</v>
      </c>
      <c r="E35" s="49">
        <v>118</v>
      </c>
      <c r="F35" s="49">
        <v>5</v>
      </c>
      <c r="G35" s="49">
        <v>596</v>
      </c>
      <c r="H35" s="49">
        <v>8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49">
        <v>161</v>
      </c>
      <c r="D36" s="48">
        <v>27288</v>
      </c>
      <c r="E36" s="49">
        <v>75</v>
      </c>
      <c r="F36" s="49">
        <v>3</v>
      </c>
      <c r="G36" s="49">
        <v>84</v>
      </c>
      <c r="H36" s="49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49">
        <v>221</v>
      </c>
      <c r="D37" s="48">
        <v>9344</v>
      </c>
      <c r="E37" s="49">
        <v>16</v>
      </c>
      <c r="F37" s="49">
        <v>1</v>
      </c>
      <c r="G37" s="49">
        <v>205</v>
      </c>
      <c r="H37" s="49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48">
        <v>1695</v>
      </c>
      <c r="D38" s="48">
        <v>35839</v>
      </c>
      <c r="E38" s="49">
        <v>327</v>
      </c>
      <c r="F38" s="49">
        <v>9</v>
      </c>
      <c r="G38" s="48">
        <v>1241</v>
      </c>
      <c r="H38" s="49">
        <v>15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48">
        <v>3740</v>
      </c>
      <c r="D39" s="48">
        <v>86026</v>
      </c>
      <c r="E39" s="49">
        <v>703</v>
      </c>
      <c r="F39" s="49">
        <v>13</v>
      </c>
      <c r="G39" s="48">
        <v>2734</v>
      </c>
      <c r="H39" s="49">
        <v>51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49">
        <v>668</v>
      </c>
      <c r="D40" s="48">
        <v>32146</v>
      </c>
      <c r="E40" s="49">
        <v>121</v>
      </c>
      <c r="F40" s="49">
        <v>1</v>
      </c>
      <c r="G40" s="49">
        <v>540</v>
      </c>
      <c r="H40" s="49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49">
        <v>221</v>
      </c>
      <c r="D41" s="48">
        <v>16230</v>
      </c>
      <c r="E41" s="49">
        <v>24</v>
      </c>
      <c r="F41" s="49">
        <v>0</v>
      </c>
      <c r="G41" s="49">
        <v>188</v>
      </c>
      <c r="H41" s="49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49">
        <v>403</v>
      </c>
      <c r="D42" s="48">
        <v>27822</v>
      </c>
      <c r="E42" s="49">
        <v>146</v>
      </c>
      <c r="F42" s="49">
        <v>1</v>
      </c>
      <c r="G42" s="49">
        <v>254</v>
      </c>
      <c r="H42" s="49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49">
        <v>607</v>
      </c>
      <c r="D43" s="48">
        <v>15508</v>
      </c>
      <c r="E43" s="49">
        <v>177</v>
      </c>
      <c r="F43" s="49">
        <v>2</v>
      </c>
      <c r="G43" s="49">
        <v>417</v>
      </c>
      <c r="H43" s="49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49">
        <v>721</v>
      </c>
      <c r="D44" s="48">
        <v>6112</v>
      </c>
      <c r="E44" s="49">
        <v>81</v>
      </c>
      <c r="F44" s="49">
        <v>5</v>
      </c>
      <c r="G44" s="49">
        <v>630</v>
      </c>
      <c r="H44" s="49">
        <v>10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48">
        <v>10368</v>
      </c>
      <c r="D45" s="48">
        <v>285837</v>
      </c>
      <c r="E45" s="48">
        <v>2264</v>
      </c>
      <c r="F45" s="49">
        <v>19</v>
      </c>
      <c r="G45" s="48">
        <v>7978</v>
      </c>
      <c r="H45" s="49">
        <v>125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49">
        <v>566</v>
      </c>
      <c r="D46" s="48">
        <v>16188</v>
      </c>
      <c r="E46" s="49">
        <v>114</v>
      </c>
      <c r="F46" s="49">
        <v>1</v>
      </c>
      <c r="G46" s="49">
        <v>457</v>
      </c>
      <c r="H46" s="49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49">
        <v>855</v>
      </c>
      <c r="D47" s="48">
        <v>44000</v>
      </c>
      <c r="E47" s="49">
        <v>256</v>
      </c>
      <c r="F47" s="49">
        <v>10</v>
      </c>
      <c r="G47" s="49">
        <v>517</v>
      </c>
      <c r="H47" s="49">
        <v>7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48">
        <v>2172</v>
      </c>
      <c r="D48" s="48">
        <v>39141</v>
      </c>
      <c r="E48" s="49">
        <v>219</v>
      </c>
      <c r="F48" s="49">
        <v>16</v>
      </c>
      <c r="G48" s="48">
        <v>1680</v>
      </c>
      <c r="H48" s="49">
        <v>28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49">
        <v>808</v>
      </c>
      <c r="D49" s="48">
        <v>48416</v>
      </c>
      <c r="E49" s="49">
        <v>160</v>
      </c>
      <c r="F49" s="49">
        <v>4</v>
      </c>
      <c r="G49" s="49">
        <v>642</v>
      </c>
      <c r="H49" s="49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48">
        <v>1173</v>
      </c>
      <c r="D50" s="48">
        <v>15272</v>
      </c>
      <c r="E50" s="49">
        <v>445</v>
      </c>
      <c r="F50" s="49">
        <v>2</v>
      </c>
      <c r="G50" s="49">
        <v>728</v>
      </c>
      <c r="H50" s="49">
        <v>10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48">
        <v>1189</v>
      </c>
      <c r="D51" s="48">
        <v>43160</v>
      </c>
      <c r="E51" s="49">
        <v>214</v>
      </c>
      <c r="F51" s="49">
        <v>1</v>
      </c>
      <c r="G51" s="49">
        <v>975</v>
      </c>
      <c r="H51" s="49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48">
        <v>5759</v>
      </c>
      <c r="D52" s="48">
        <v>94217</v>
      </c>
      <c r="E52" s="49">
        <v>468</v>
      </c>
      <c r="F52" s="49">
        <v>6</v>
      </c>
      <c r="G52" s="48">
        <v>5212</v>
      </c>
      <c r="H52" s="49">
        <v>84</v>
      </c>
      <c r="I52" s="25"/>
    </row>
    <row r="53" spans="1:9" ht="12" customHeight="1" x14ac:dyDescent="0.55000000000000004">
      <c r="B53" s="22" t="s">
        <v>277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165</v>
      </c>
      <c r="C54" s="48">
        <v>271155</v>
      </c>
      <c r="D54" s="48">
        <v>4932492</v>
      </c>
      <c r="E54" s="48">
        <v>51125</v>
      </c>
      <c r="F54" s="49">
        <v>827</v>
      </c>
      <c r="G54" s="48">
        <v>215527</v>
      </c>
      <c r="H54" s="48">
        <v>3931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2021-01-09T13:40:10Z</dcterms:modified>
</cp:coreProperties>
</file>