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06F521A7-AF59-43DD-B136-3DFDF199015A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97" i="6" l="1"/>
  <c r="O1097" i="6"/>
  <c r="P1096" i="6"/>
  <c r="O1096" i="6"/>
  <c r="P1095" i="6"/>
  <c r="O4" i="3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<sst xmlns="http://schemas.openxmlformats.org/spreadsheetml/2006/main" count="22301" uniqueCount="299">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</sst>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21"/>
  <sheetViews>
    <sheetView topLeftCell="A1109" workbookViewId="0">
      <selection activeCell="A16170" sqref="A16170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8" t="s">
        <v>288</v>
      </c>
      <c r="P1" s="48" t="s">
        <v>289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7">
        <v>125</v>
      </c>
      <c r="P1095" s="47">
        <f>M1104</f>
        <v>395114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7" t="str">
        <f t="shared" ref="O1096:P1097" si="0">L1105</f>
        <v/>
      </c>
      <c r="P1096" s="47">
        <f t="shared" si="0"/>
        <v>2164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7" t="str">
        <f t="shared" si="0"/>
        <v/>
      </c>
      <c r="P1097" s="47">
        <f t="shared" si="0"/>
        <v>15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69"/>
  <sheetViews>
    <sheetView workbookViewId="0">
      <pane xSplit="1" ySplit="1" topLeftCell="B16166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6170" sqref="A16170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0.6640625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288</v>
      </c>
      <c r="P2" s="31" t="s">
        <v>289</v>
      </c>
    </row>
    <row r="3" spans="1:17" x14ac:dyDescent="0.55000000000000004">
      <c r="A3" s="38">
        <f>DATE($C$9, $D$9, $E$9)</f>
        <v>44252</v>
      </c>
      <c r="B3" s="26" t="s">
        <v>153</v>
      </c>
      <c r="C3" s="26">
        <f>IF(C21="", "", C21)</f>
        <v>426333</v>
      </c>
      <c r="D3" s="26">
        <f>IF(B21="", "", B21)</f>
        <v>7568556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15313</v>
      </c>
      <c r="I3" s="26" t="str">
        <f t="shared" si="1"/>
        <v/>
      </c>
      <c r="J3" s="26">
        <f t="shared" si="1"/>
        <v>472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403067</v>
      </c>
      <c r="N3" s="26">
        <f t="shared" si="2"/>
        <v>7645</v>
      </c>
      <c r="O3" s="26">
        <f>L12</f>
        <v>4008</v>
      </c>
      <c r="P3" s="47">
        <f>M12</f>
        <v>0</v>
      </c>
    </row>
    <row r="4" spans="1:17" x14ac:dyDescent="0.55000000000000004">
      <c r="A4" s="38">
        <f>DATE($C$9, $D$9, $E$9)</f>
        <v>44252</v>
      </c>
      <c r="B4" s="26" t="s">
        <v>154</v>
      </c>
      <c r="C4" s="26">
        <f>IF(C22="", "", C22)</f>
        <v>2205</v>
      </c>
      <c r="D4" s="26">
        <f>IF(B22="", "", B22)</f>
        <v>513845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28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2175</v>
      </c>
      <c r="N4" s="26">
        <f t="shared" si="2"/>
        <v>2</v>
      </c>
      <c r="O4" s="47">
        <f t="shared" ref="O4:P4" si="3">L13</f>
        <v>0</v>
      </c>
      <c r="P4" s="47">
        <f t="shared" si="3"/>
        <v>0</v>
      </c>
    </row>
    <row r="5" spans="1:17" x14ac:dyDescent="0.55000000000000004">
      <c r="A5" s="38">
        <f>DATE($C$9, $D$9, $E$9)</f>
        <v>44252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7">
        <f t="shared" ref="O5:P5" si="4">L14</f>
        <v>0</v>
      </c>
      <c r="P5" s="47">
        <f t="shared" si="4"/>
        <v>0</v>
      </c>
    </row>
    <row r="7" spans="1:17" x14ac:dyDescent="0.55000000000000004">
      <c r="B7" s="57" t="s">
        <v>156</v>
      </c>
      <c r="C7" s="57"/>
      <c r="D7" s="57"/>
      <c r="E7" s="57"/>
      <c r="F7" s="57"/>
      <c r="G7" s="57"/>
      <c r="H7" s="57"/>
      <c r="J7" s="27"/>
      <c r="K7" s="49" t="s">
        <v>283</v>
      </c>
      <c r="L7" s="27"/>
      <c r="M7" s="27"/>
      <c r="N7" s="27"/>
      <c r="O7" s="27"/>
    </row>
    <row r="8" spans="1:17" x14ac:dyDescent="0.55000000000000004">
      <c r="C8" s="57" t="s">
        <v>282</v>
      </c>
      <c r="D8" s="57"/>
      <c r="E8" s="57"/>
      <c r="F8" s="57"/>
      <c r="G8" s="57"/>
      <c r="H8" s="57"/>
      <c r="I8" s="57"/>
      <c r="J8" s="46"/>
      <c r="K8" s="56" t="s">
        <v>284</v>
      </c>
      <c r="L8" s="56"/>
      <c r="M8" s="56"/>
      <c r="N8" s="56"/>
      <c r="O8" s="56"/>
      <c r="P8" s="56"/>
      <c r="Q8" s="56"/>
    </row>
    <row r="9" spans="1:17" x14ac:dyDescent="0.55000000000000004">
      <c r="C9" s="4">
        <v>2021</v>
      </c>
      <c r="D9" s="4">
        <v>2</v>
      </c>
      <c r="E9" s="4">
        <v>25</v>
      </c>
      <c r="L9" s="57" t="s">
        <v>290</v>
      </c>
      <c r="M9" s="57"/>
    </row>
    <row r="10" spans="1:17" x14ac:dyDescent="0.55000000000000004">
      <c r="E10" s="57" t="s">
        <v>157</v>
      </c>
      <c r="F10" s="58"/>
      <c r="G10" s="57" t="s">
        <v>158</v>
      </c>
      <c r="H10" s="58"/>
      <c r="I10" s="57" t="s">
        <v>159</v>
      </c>
      <c r="J10" s="57" t="s">
        <v>160</v>
      </c>
      <c r="K10" s="57" t="s">
        <v>161</v>
      </c>
      <c r="L10" s="57" t="s">
        <v>285</v>
      </c>
      <c r="M10" s="57"/>
    </row>
    <row r="11" spans="1:17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8"/>
      <c r="J11" s="58"/>
      <c r="K11" s="58"/>
      <c r="L11" s="50" t="s">
        <v>286</v>
      </c>
      <c r="M11" s="50" t="s">
        <v>287</v>
      </c>
    </row>
    <row r="12" spans="1:17" x14ac:dyDescent="0.55000000000000004">
      <c r="C12" s="57" t="s">
        <v>166</v>
      </c>
      <c r="D12" s="58"/>
      <c r="E12" s="4">
        <v>7568556</v>
      </c>
      <c r="F12" s="4">
        <v>426333</v>
      </c>
      <c r="G12" s="4">
        <v>15313</v>
      </c>
      <c r="H12" s="4">
        <v>472</v>
      </c>
      <c r="I12" s="4">
        <v>403067</v>
      </c>
      <c r="J12" s="4">
        <v>7645</v>
      </c>
      <c r="K12" s="3"/>
      <c r="L12" s="4">
        <v>4008</v>
      </c>
      <c r="M12" s="4">
        <v>0</v>
      </c>
      <c r="N12" s="57"/>
      <c r="O12" s="57"/>
      <c r="P12" s="57"/>
    </row>
    <row r="13" spans="1:17" x14ac:dyDescent="0.55000000000000004">
      <c r="C13" s="57" t="s">
        <v>167</v>
      </c>
      <c r="D13" s="58"/>
      <c r="E13" s="4">
        <v>513845</v>
      </c>
      <c r="F13" s="4">
        <v>2205</v>
      </c>
      <c r="G13" s="4">
        <v>28</v>
      </c>
      <c r="H13" s="4">
        <v>0</v>
      </c>
      <c r="I13" s="4">
        <v>2175</v>
      </c>
      <c r="J13" s="4">
        <v>2</v>
      </c>
      <c r="K13" s="3"/>
    </row>
    <row r="14" spans="1:17" x14ac:dyDescent="0.55000000000000004">
      <c r="C14" s="57" t="s">
        <v>168</v>
      </c>
      <c r="D14" s="58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7" x14ac:dyDescent="0.55000000000000004">
      <c r="C15" s="59" t="s">
        <v>164</v>
      </c>
      <c r="D15" s="60"/>
      <c r="E15" s="29">
        <f t="shared" ref="E15:J15" si="5">SUM(E12:E14)</f>
        <v>8083230</v>
      </c>
      <c r="F15" s="29">
        <f t="shared" si="5"/>
        <v>428553</v>
      </c>
      <c r="G15" s="29">
        <f t="shared" si="5"/>
        <v>15341</v>
      </c>
      <c r="H15" s="29">
        <f t="shared" si="5"/>
        <v>472</v>
      </c>
      <c r="I15" s="29">
        <f t="shared" si="5"/>
        <v>405257</v>
      </c>
      <c r="J15" s="29">
        <f t="shared" si="5"/>
        <v>7647</v>
      </c>
      <c r="K15" s="30"/>
    </row>
    <row r="18" spans="1:15" x14ac:dyDescent="0.55000000000000004">
      <c r="B18" s="57" t="s">
        <v>157</v>
      </c>
      <c r="C18" s="58"/>
      <c r="D18" s="57" t="s">
        <v>169</v>
      </c>
      <c r="E18" s="58"/>
      <c r="F18" s="58"/>
      <c r="G18" s="57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7" t="s">
        <v>158</v>
      </c>
      <c r="H19" s="58"/>
      <c r="I19" s="58"/>
      <c r="J19" s="58"/>
      <c r="K19" s="58"/>
      <c r="L19" s="58"/>
      <c r="M19" s="58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6">E12</f>
        <v>7568556</v>
      </c>
      <c r="C21" s="28">
        <f t="shared" si="6"/>
        <v>426333</v>
      </c>
      <c r="D21" s="3"/>
      <c r="E21" s="3"/>
      <c r="F21" s="3"/>
      <c r="G21" s="3"/>
      <c r="H21" s="28">
        <f>G12</f>
        <v>15313</v>
      </c>
      <c r="I21" s="3"/>
      <c r="J21" s="28">
        <f>H12</f>
        <v>472</v>
      </c>
      <c r="K21" s="3"/>
      <c r="L21" s="3"/>
      <c r="M21" s="16">
        <f>F21</f>
        <v>0</v>
      </c>
      <c r="N21" s="28">
        <f t="shared" ref="N21:O23" si="7">I12</f>
        <v>403067</v>
      </c>
      <c r="O21" s="28">
        <f t="shared" si="7"/>
        <v>7645</v>
      </c>
    </row>
    <row r="22" spans="1:15" x14ac:dyDescent="0.55000000000000004">
      <c r="A22" s="26" t="s">
        <v>167</v>
      </c>
      <c r="B22" s="28">
        <f t="shared" si="6"/>
        <v>513845</v>
      </c>
      <c r="C22" s="28">
        <f t="shared" si="6"/>
        <v>2205</v>
      </c>
      <c r="D22" s="3"/>
      <c r="E22" s="3"/>
      <c r="F22" s="3"/>
      <c r="G22" s="3"/>
      <c r="H22" s="28">
        <f>G13</f>
        <v>28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7"/>
        <v>2175</v>
      </c>
      <c r="O22" s="28">
        <f t="shared" si="7"/>
        <v>2</v>
      </c>
    </row>
    <row r="23" spans="1:15" x14ac:dyDescent="0.55000000000000004">
      <c r="A23" s="26" t="s">
        <v>168</v>
      </c>
      <c r="B23" s="28">
        <f t="shared" si="6"/>
        <v>829</v>
      </c>
      <c r="C23" s="28">
        <f t="shared" si="6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7"/>
        <v>15</v>
      </c>
      <c r="O23" s="28">
        <f t="shared" si="7"/>
        <v>0</v>
      </c>
    </row>
    <row r="24" spans="1:15" x14ac:dyDescent="0.55000000000000004">
      <c r="A24" s="26" t="s">
        <v>164</v>
      </c>
      <c r="B24" s="26">
        <f t="shared" ref="B24:O24" si="8">SUM(B21:B23)</f>
        <v>8083230</v>
      </c>
      <c r="C24" s="26">
        <f t="shared" si="8"/>
        <v>428553</v>
      </c>
      <c r="D24" s="26">
        <f t="shared" si="8"/>
        <v>0</v>
      </c>
      <c r="E24" s="26">
        <f t="shared" si="8"/>
        <v>0</v>
      </c>
      <c r="F24" s="26">
        <f t="shared" si="8"/>
        <v>0</v>
      </c>
      <c r="G24" s="26">
        <f t="shared" si="8"/>
        <v>0</v>
      </c>
      <c r="H24" s="26">
        <f t="shared" si="8"/>
        <v>15341</v>
      </c>
      <c r="I24" s="26">
        <f t="shared" si="8"/>
        <v>0</v>
      </c>
      <c r="J24" s="26">
        <f t="shared" si="8"/>
        <v>472</v>
      </c>
      <c r="K24" s="26">
        <f t="shared" si="8"/>
        <v>0</v>
      </c>
      <c r="L24" s="26">
        <f t="shared" si="8"/>
        <v>0</v>
      </c>
      <c r="M24" s="26">
        <f t="shared" si="8"/>
        <v>0</v>
      </c>
      <c r="N24" s="26">
        <f t="shared" si="8"/>
        <v>405257</v>
      </c>
      <c r="O24" s="26">
        <f t="shared" si="8"/>
        <v>7647</v>
      </c>
    </row>
    <row r="26" spans="1:15" x14ac:dyDescent="0.55000000000000004">
      <c r="E26" s="57" t="s">
        <v>279</v>
      </c>
      <c r="F26" s="58"/>
      <c r="G26" s="58"/>
      <c r="H26" s="58"/>
      <c r="I26" s="58"/>
      <c r="J26" s="58"/>
    </row>
    <row r="27" spans="1:15" x14ac:dyDescent="0.55000000000000004">
      <c r="E27" s="56" t="s">
        <v>281</v>
      </c>
      <c r="F27" s="56"/>
      <c r="G27" s="56"/>
      <c r="H27" s="56"/>
      <c r="I27" s="56"/>
      <c r="J27" s="56"/>
      <c r="K27" s="56"/>
    </row>
  </sheetData>
  <mergeCells count="24"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K8:Q8"/>
    <mergeCell ref="L9:M9"/>
    <mergeCell ref="L10:M10"/>
    <mergeCell ref="B7:H7"/>
    <mergeCell ref="E27:K27"/>
    <mergeCell ref="C8:I8"/>
    <mergeCell ref="E26:J26"/>
    <mergeCell ref="N12:P12"/>
    <mergeCell ref="J10:J11"/>
    <mergeCell ref="I10:I11"/>
    <mergeCell ref="G10:H10"/>
    <mergeCell ref="E10:F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  <hyperlink ref="K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24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44251</v>
      </c>
      <c r="C5" s="31" t="s">
        <v>7</v>
      </c>
      <c r="D5" s="41">
        <f>IFERROR(INT(TRIM(SUBSTITUTE(VLOOKUP($A5&amp;"*",各都道府県の状況!$A:$I,D$3,FALSE), "※5", ""))), "")</f>
        <v>18944</v>
      </c>
      <c r="E5" s="41">
        <f>IFERROR(INT(TRIM(SUBSTITUTE(VLOOKUP($A5&amp;"*",各都道府県の状況!$A:$I,E$3,FALSE), "※5", ""))), "")</f>
        <v>373112</v>
      </c>
      <c r="F5" s="41">
        <f>IFERROR(INT(TRIM(SUBSTITUTE(VLOOKUP($A5&amp;"*",各都道府県の状況!$A:$I,F$3,FALSE), "※5", ""))), "")</f>
        <v>17586</v>
      </c>
      <c r="G5" s="41">
        <f>IFERROR(INT(TRIM(SUBSTITUTE(VLOOKUP($A5&amp;"*",各都道府県の状況!$A:$I,G$3,FALSE), "※5", ""))), "")</f>
        <v>667</v>
      </c>
      <c r="H5" s="41">
        <f>IFERROR(INT(TRIM(SUBSTITUTE(VLOOKUP($A5&amp;"*",各都道府県の状況!$A:$I,H$3,FALSE), "※5", ""))), "")</f>
        <v>709</v>
      </c>
      <c r="I5" s="41">
        <f>IFERROR(INT(TRIM(SUBSTITUTE(VLOOKUP($A5&amp;"*",各都道府県の状況!$A:$I,I$3,FALSE), "※5", ""))), "")</f>
        <v>7</v>
      </c>
      <c r="J5" s="2"/>
    </row>
    <row r="6" spans="1:10" x14ac:dyDescent="0.55000000000000004">
      <c r="A6" s="12" t="s">
        <v>182</v>
      </c>
      <c r="B6" s="13">
        <f t="shared" si="0"/>
        <v>44251</v>
      </c>
      <c r="C6" s="31" t="s">
        <v>11</v>
      </c>
      <c r="D6" s="41">
        <f>IFERROR(INT(TRIM(SUBSTITUTE(VLOOKUP($A6&amp;"*",各都道府県の状況!$A:$I,D$3,FALSE), "※5", ""))), "")</f>
        <v>813</v>
      </c>
      <c r="E6" s="41">
        <f>IFERROR(INT(TRIM(SUBSTITUTE(VLOOKUP($A6&amp;"*",各都道府県の状況!$A:$I,E$3,FALSE), "※5", ""))), "")</f>
        <v>17189</v>
      </c>
      <c r="F6" s="41">
        <f>IFERROR(INT(TRIM(SUBSTITUTE(VLOOKUP($A6&amp;"*",各都道府県の状況!$A:$I,F$3,FALSE), "※5", ""))), "")</f>
        <v>755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38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44251</v>
      </c>
      <c r="C7" s="31" t="s">
        <v>12</v>
      </c>
      <c r="D7" s="41">
        <f>IFERROR(INT(TRIM(SUBSTITUTE(VLOOKUP($A7&amp;"*",各都道府県の状況!$A:$I,D$3,FALSE), "※5", ""))), "")</f>
        <v>553</v>
      </c>
      <c r="E7" s="41">
        <f>IFERROR(INT(TRIM(SUBSTITUTE(VLOOKUP($A7&amp;"*",各都道府県の状況!$A:$I,E$3,FALSE), "※5", ""))), "")</f>
        <v>24399</v>
      </c>
      <c r="F7" s="41">
        <f>IFERROR(INT(TRIM(SUBSTITUTE(VLOOKUP($A7&amp;"*",各都道府県の状況!$A:$I,F$3,FALSE), "※5", ""))), "")</f>
        <v>497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26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44251</v>
      </c>
      <c r="C8" s="31" t="s">
        <v>13</v>
      </c>
      <c r="D8" s="41">
        <f>IFERROR(INT(TRIM(SUBSTITUTE(VLOOKUP($A8&amp;"*",各都道府県の状況!$A:$I,D$3,FALSE), "※5", ""))), "")</f>
        <v>3576</v>
      </c>
      <c r="E8" s="41">
        <f>IFERROR(INT(TRIM(SUBSTITUTE(VLOOKUP($A8&amp;"*",各都道府県の状況!$A:$I,E$3,FALSE), "※5", ""))), "")</f>
        <v>66942</v>
      </c>
      <c r="F8" s="41">
        <f>IFERROR(INT(TRIM(SUBSTITUTE(VLOOKUP($A8&amp;"*",各都道府県の状況!$A:$I,F$3,FALSE), "※5", ""))), "")</f>
        <v>3458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93</v>
      </c>
      <c r="I8" s="41">
        <f>IFERROR(INT(TRIM(SUBSTITUTE(VLOOKUP($A8&amp;"*",各都道府県の状況!$A:$I,I$3,FALSE), "※5", ""))), "")</f>
        <v>4</v>
      </c>
    </row>
    <row r="9" spans="1:10" ht="21" customHeight="1" x14ac:dyDescent="0.55000000000000004">
      <c r="A9" s="12" t="s">
        <v>185</v>
      </c>
      <c r="B9" s="13">
        <f t="shared" si="0"/>
        <v>44251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7031</v>
      </c>
      <c r="F9" s="41">
        <f>IFERROR(INT(TRIM(SUBSTITUTE(VLOOKUP($A9&amp;"*",各都道府県の状況!$A:$I,F$3,FALSE), "※5", ""))), "")</f>
        <v>258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5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44251</v>
      </c>
      <c r="C10" s="31" t="s">
        <v>15</v>
      </c>
      <c r="D10" s="41">
        <f>IFERROR(INT(TRIM(SUBSTITUTE(VLOOKUP($A10&amp;"*",各都道府県の状況!$A:$I,D$3,FALSE), "※5", ""))), "")</f>
        <v>538</v>
      </c>
      <c r="E10" s="41">
        <f>IFERROR(INT(TRIM(SUBSTITUTE(VLOOKUP($A10&amp;"*",各都道府県の状況!$A:$I,E$3,FALSE), "※5", ""))), "")</f>
        <v>17288</v>
      </c>
      <c r="F10" s="41">
        <f>IFERROR(INT(TRIM(SUBSTITUTE(VLOOKUP($A10&amp;"*",各都道府県の状況!$A:$I,F$3,FALSE), "※5", ""))), "")</f>
        <v>511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12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44251</v>
      </c>
      <c r="C11" s="31" t="s">
        <v>16</v>
      </c>
      <c r="D11" s="41">
        <f>IFERROR(INT(TRIM(SUBSTITUTE(VLOOKUP($A11&amp;"*",各都道府県の状況!$A:$I,D$3,FALSE), "※5", ""))), "")</f>
        <v>1890</v>
      </c>
      <c r="E11" s="41">
        <f>IFERROR(INT(TRIM(SUBSTITUTE(VLOOKUP($A11&amp;"*",各都道府県の状況!$A:$I,E$3,FALSE), "※5", ""))), "")</f>
        <v>107545</v>
      </c>
      <c r="F11" s="41">
        <f>IFERROR(INT(TRIM(SUBSTITUTE(VLOOKUP($A11&amp;"*",各都道府県の状況!$A:$I,F$3,FALSE), "※5", ""))), "")</f>
        <v>1732</v>
      </c>
      <c r="G11" s="41">
        <f>IFERROR(INT(TRIM(SUBSTITUTE(VLOOKUP($A11&amp;"*",各都道府県の状況!$A:$I,G$3,FALSE), "※5", ""))), "")</f>
        <v>69</v>
      </c>
      <c r="H11" s="41">
        <f>IFERROR(INT(TRIM(SUBSTITUTE(VLOOKUP($A11&amp;"*",各都道府県の状況!$A:$I,H$3,FALSE), "※5", ""))), "")</f>
        <v>89</v>
      </c>
      <c r="I11" s="41">
        <f>IFERROR(INT(TRIM(SUBSTITUTE(VLOOKUP($A11&amp;"*",各都道府県の状況!$A:$I,I$3,FALSE), "※5", ""))), "")</f>
        <v>9</v>
      </c>
    </row>
    <row r="12" spans="1:10" x14ac:dyDescent="0.55000000000000004">
      <c r="A12" s="12" t="s">
        <v>188</v>
      </c>
      <c r="B12" s="13">
        <f t="shared" si="0"/>
        <v>44251</v>
      </c>
      <c r="C12" s="31" t="s">
        <v>17</v>
      </c>
      <c r="D12" s="41">
        <f>IFERROR(INT(TRIM(SUBSTITUTE(VLOOKUP($A12&amp;"*",各都道府県の状況!$A:$I,D$3,FALSE), "※5", ""))), "")</f>
        <v>5669</v>
      </c>
      <c r="E12" s="41">
        <f>IFERROR(INT(TRIM(SUBSTITUTE(VLOOKUP($A12&amp;"*",各都道府県の状況!$A:$I,E$3,FALSE), "※5", ""))), "")</f>
        <v>24848</v>
      </c>
      <c r="F12" s="41">
        <f>IFERROR(INT(TRIM(SUBSTITUTE(VLOOKUP($A12&amp;"*",各都道府県の状況!$A:$I,F$3,FALSE), "※5", ""))), "")</f>
        <v>5200</v>
      </c>
      <c r="G12" s="41">
        <f>IFERROR(INT(TRIM(SUBSTITUTE(VLOOKUP($A12&amp;"*",各都道府県の状況!$A:$I,G$3,FALSE), "※5", ""))), "")</f>
        <v>105</v>
      </c>
      <c r="H12" s="41">
        <f>IFERROR(INT(TRIM(SUBSTITUTE(VLOOKUP($A12&amp;"*",各都道府県の状況!$A:$I,H$3,FALSE), "※5", ""))), "")</f>
        <v>364</v>
      </c>
      <c r="I12" s="41">
        <f>IFERROR(INT(TRIM(SUBSTITUTE(VLOOKUP($A12&amp;"*",各都道府県の状況!$A:$I,I$3,FALSE), "※5", ""))), "")</f>
        <v>9</v>
      </c>
    </row>
    <row r="13" spans="1:10" x14ac:dyDescent="0.55000000000000004">
      <c r="A13" s="12" t="s">
        <v>189</v>
      </c>
      <c r="B13" s="13">
        <f t="shared" si="0"/>
        <v>44251</v>
      </c>
      <c r="C13" s="31" t="s">
        <v>18</v>
      </c>
      <c r="D13" s="41">
        <f>IFERROR(INT(TRIM(SUBSTITUTE(VLOOKUP($A13&amp;"*",各都道府県の状況!$A:$I,D$3,FALSE), "※5", ""))), "")</f>
        <v>4060</v>
      </c>
      <c r="E13" s="41">
        <f>IFERROR(INT(TRIM(SUBSTITUTE(VLOOKUP($A13&amp;"*",各都道府県の状況!$A:$I,E$3,FALSE), "※5", ""))), "")</f>
        <v>123380</v>
      </c>
      <c r="F13" s="41">
        <f>IFERROR(INT(TRIM(SUBSTITUTE(VLOOKUP($A13&amp;"*",各都道府県の状況!$A:$I,F$3,FALSE), "※5", ""))), "")</f>
        <v>3830</v>
      </c>
      <c r="G13" s="41">
        <f>IFERROR(INT(TRIM(SUBSTITUTE(VLOOKUP($A13&amp;"*",各都道府県の状況!$A:$I,G$3,FALSE), "※5", ""))), "")</f>
        <v>65</v>
      </c>
      <c r="H13" s="41">
        <f>IFERROR(INT(TRIM(SUBSTITUTE(VLOOKUP($A13&amp;"*",各都道府県の状況!$A:$I,H$3,FALSE), "※5", ""))), "")</f>
        <v>165</v>
      </c>
      <c r="I13" s="41">
        <f>IFERROR(INT(TRIM(SUBSTITUTE(VLOOKUP($A13&amp;"*",各都道府県の状況!$A:$I,I$3,FALSE), "※5", ""))), "")</f>
        <v>7</v>
      </c>
    </row>
    <row r="14" spans="1:10" x14ac:dyDescent="0.55000000000000004">
      <c r="A14" s="12" t="s">
        <v>190</v>
      </c>
      <c r="B14" s="13">
        <f t="shared" si="0"/>
        <v>44251</v>
      </c>
      <c r="C14" s="31" t="s">
        <v>19</v>
      </c>
      <c r="D14" s="41">
        <f>IFERROR(INT(TRIM(SUBSTITUTE(VLOOKUP($A14&amp;"*",各都道府県の状況!$A:$I,D$3,FALSE), "※5", ""))), "")</f>
        <v>4416</v>
      </c>
      <c r="E14" s="41">
        <f>IFERROR(INT(TRIM(SUBSTITUTE(VLOOKUP($A14&amp;"*",各都道府県の状況!$A:$I,E$3,FALSE), "※5", ""))), "")</f>
        <v>90366</v>
      </c>
      <c r="F14" s="41">
        <f>IFERROR(INT(TRIM(SUBSTITUTE(VLOOKUP($A14&amp;"*",各都道府県の状況!$A:$I,F$3,FALSE), "※5", ""))), "")</f>
        <v>4179</v>
      </c>
      <c r="G14" s="41">
        <f>IFERROR(INT(TRIM(SUBSTITUTE(VLOOKUP($A14&amp;"*",各都道府県の状況!$A:$I,G$3,FALSE), "※5", ""))), "")</f>
        <v>84</v>
      </c>
      <c r="H14" s="41">
        <f>IFERROR(INT(TRIM(SUBSTITUTE(VLOOKUP($A14&amp;"*",各都道府県の状況!$A:$I,H$3,FALSE), "※5", ""))), "")</f>
        <v>153</v>
      </c>
      <c r="I14" s="41">
        <f>IFERROR(INT(TRIM(SUBSTITUTE(VLOOKUP($A14&amp;"*",各都道府県の状況!$A:$I,I$3,FALSE), "※5", ""))), "")</f>
        <v>6</v>
      </c>
    </row>
    <row r="15" spans="1:10" x14ac:dyDescent="0.55000000000000004">
      <c r="A15" s="12" t="s">
        <v>191</v>
      </c>
      <c r="B15" s="13">
        <f t="shared" si="0"/>
        <v>44251</v>
      </c>
      <c r="C15" s="31" t="s">
        <v>20</v>
      </c>
      <c r="D15" s="41">
        <f>IFERROR(INT(TRIM(SUBSTITUTE(VLOOKUP($A15&amp;"*",各都道府県の状況!$A:$I,D$3,FALSE), "※5", ""))), "")</f>
        <v>28920</v>
      </c>
      <c r="E15" s="41">
        <f>IFERROR(INT(TRIM(SUBSTITUTE(VLOOKUP($A15&amp;"*",各都道府県の状況!$A:$I,E$3,FALSE), "※5", ""))), "")</f>
        <v>537544</v>
      </c>
      <c r="F15" s="41">
        <f>IFERROR(INT(TRIM(SUBSTITUTE(VLOOKUP($A15&amp;"*",各都道府県の状況!$A:$I,F$3,FALSE), "※5", ""))), "")</f>
        <v>26848</v>
      </c>
      <c r="G15" s="41">
        <f>IFERROR(INT(TRIM(SUBSTITUTE(VLOOKUP($A15&amp;"*",各都道府県の状況!$A:$I,G$3,FALSE), "※5", ""))), "")</f>
        <v>534</v>
      </c>
      <c r="H15" s="41">
        <f>IFERROR(INT(TRIM(SUBSTITUTE(VLOOKUP($A15&amp;"*",各都道府県の状況!$A:$I,H$3,FALSE), "※5", ""))), "")</f>
        <v>1538</v>
      </c>
      <c r="I15" s="41">
        <f>IFERROR(INT(TRIM(SUBSTITUTE(VLOOKUP($A15&amp;"*",各都道府県の状況!$A:$I,I$3,FALSE), "※5", ""))), "")</f>
        <v>38</v>
      </c>
    </row>
    <row r="16" spans="1:10" x14ac:dyDescent="0.55000000000000004">
      <c r="A16" s="12" t="s">
        <v>192</v>
      </c>
      <c r="B16" s="13">
        <f t="shared" si="0"/>
        <v>44251</v>
      </c>
      <c r="C16" s="31" t="s">
        <v>21</v>
      </c>
      <c r="D16" s="41">
        <f>IFERROR(INT(TRIM(SUBSTITUTE(VLOOKUP($A16&amp;"*",各都道府県の状況!$A:$I,D$3,FALSE), "※5", ""))), "")</f>
        <v>25892</v>
      </c>
      <c r="E16" s="41">
        <f>IFERROR(INT(TRIM(SUBSTITUTE(VLOOKUP($A16&amp;"*",各都道府県の状況!$A:$I,E$3,FALSE), "※5", ""))), "")</f>
        <v>392816</v>
      </c>
      <c r="F16" s="41">
        <f>IFERROR(INT(TRIM(SUBSTITUTE(VLOOKUP($A16&amp;"*",各都道府県の状況!$A:$I,F$3,FALSE), "※5", ""))), "")</f>
        <v>23748</v>
      </c>
      <c r="G16" s="41">
        <f>IFERROR(INT(TRIM(SUBSTITUTE(VLOOKUP($A16&amp;"*",各都道府県の状況!$A:$I,G$3,FALSE), "※5", ""))), "")</f>
        <v>426</v>
      </c>
      <c r="H16" s="41">
        <f>IFERROR(INT(TRIM(SUBSTITUTE(VLOOKUP($A16&amp;"*",各都道府県の状況!$A:$I,H$3,FALSE), "※5", ""))), "")</f>
        <v>1718</v>
      </c>
      <c r="I16" s="41">
        <f>IFERROR(INT(TRIM(SUBSTITUTE(VLOOKUP($A16&amp;"*",各都道府県の状況!$A:$I,I$3,FALSE), "※5", ""))), "")</f>
        <v>20</v>
      </c>
    </row>
    <row r="17" spans="1:9" x14ac:dyDescent="0.55000000000000004">
      <c r="A17" s="12" t="s">
        <v>193</v>
      </c>
      <c r="B17" s="13">
        <f t="shared" si="0"/>
        <v>44251</v>
      </c>
      <c r="C17" s="31" t="s">
        <v>22</v>
      </c>
      <c r="D17" s="41">
        <f>IFERROR(INT(TRIM(SUBSTITUTE(VLOOKUP($A17&amp;"*",各都道府県の状況!$A:$I,D$3,FALSE), "※5", ""))), "")</f>
        <v>110400</v>
      </c>
      <c r="E17" s="41">
        <f>IFERROR(INT(TRIM(SUBSTITUTE(VLOOKUP($A17&amp;"*",各都道府県の状況!$A:$I,E$3,FALSE), "※5", ""))), "")</f>
        <v>1503144</v>
      </c>
      <c r="F17" s="41">
        <f>IFERROR(INT(TRIM(SUBSTITUTE(VLOOKUP($A17&amp;"*",各都道府県の状況!$A:$I,F$3,FALSE), "※5", ""))), "")</f>
        <v>105595</v>
      </c>
      <c r="G17" s="41">
        <f>IFERROR(INT(TRIM(SUBSTITUTE(VLOOKUP($A17&amp;"*",各都道府県の状況!$A:$I,G$3,FALSE), "※5", ""))), "")</f>
        <v>1302</v>
      </c>
      <c r="H17" s="41">
        <f>IFERROR(INT(TRIM(SUBSTITUTE(VLOOKUP($A17&amp;"*",各都道府県の状況!$A:$I,H$3,FALSE), "※5", ""))), "")</f>
        <v>3503</v>
      </c>
      <c r="I17" s="41">
        <f>IFERROR(INT(TRIM(SUBSTITUTE(VLOOKUP($A17&amp;"*",各都道府県の状況!$A:$I,I$3,FALSE), "※5", ""))), "")</f>
        <v>69</v>
      </c>
    </row>
    <row r="18" spans="1:9" x14ac:dyDescent="0.55000000000000004">
      <c r="A18" s="12" t="s">
        <v>194</v>
      </c>
      <c r="B18" s="13">
        <f t="shared" si="0"/>
        <v>44251</v>
      </c>
      <c r="C18" s="31" t="s">
        <v>23</v>
      </c>
      <c r="D18" s="41">
        <f>IFERROR(INT(TRIM(SUBSTITUTE(VLOOKUP($A18&amp;"*",各都道府県の状況!$A:$I,D$3,FALSE), "※5", ""))), "")</f>
        <v>44371</v>
      </c>
      <c r="E18" s="41">
        <f>IFERROR(INT(TRIM(SUBSTITUTE(VLOOKUP($A18&amp;"*",各都道府県の状況!$A:$I,E$3,FALSE), "※5", ""))), "")</f>
        <v>577376</v>
      </c>
      <c r="F18" s="41">
        <f>IFERROR(INT(TRIM(SUBSTITUTE(VLOOKUP($A18&amp;"*",各都道府県の状況!$A:$I,F$3,FALSE), "※5", ""))), "")</f>
        <v>42595</v>
      </c>
      <c r="G18" s="41">
        <f>IFERROR(INT(TRIM(SUBSTITUTE(VLOOKUP($A18&amp;"*",各都道府県の状況!$A:$I,G$3,FALSE), "※5", ""))), "")</f>
        <v>660</v>
      </c>
      <c r="H18" s="41">
        <f>IFERROR(INT(TRIM(SUBSTITUTE(VLOOKUP($A18&amp;"*",各都道府県の状況!$A:$I,H$3,FALSE), "※5", ""))), "")</f>
        <v>1116</v>
      </c>
      <c r="I18" s="41">
        <f>IFERROR(INT(TRIM(SUBSTITUTE(VLOOKUP($A18&amp;"*",各都道府県の状況!$A:$I,I$3,FALSE), "※5", ""))), "")</f>
        <v>32</v>
      </c>
    </row>
    <row r="19" spans="1:9" x14ac:dyDescent="0.55000000000000004">
      <c r="A19" s="12" t="s">
        <v>195</v>
      </c>
      <c r="B19" s="13">
        <f t="shared" si="0"/>
        <v>44251</v>
      </c>
      <c r="C19" s="31" t="s">
        <v>24</v>
      </c>
      <c r="D19" s="41">
        <f>IFERROR(INT(TRIM(SUBSTITUTE(VLOOKUP($A19&amp;"*",各都道府県の状況!$A:$I,D$3,FALSE), "※5", ""))), "")</f>
        <v>1052</v>
      </c>
      <c r="E19" s="41">
        <f>IFERROR(INT(TRIM(SUBSTITUTE(VLOOKUP($A19&amp;"*",各都道府県の状況!$A:$I,E$3,FALSE), "※5", ""))), "")</f>
        <v>42725</v>
      </c>
      <c r="F19" s="41">
        <f>IFERROR(INT(TRIM(SUBSTITUTE(VLOOKUP($A19&amp;"*",各都道府県の状況!$A:$I,F$3,FALSE), "※5", ""))), "")</f>
        <v>953</v>
      </c>
      <c r="G19" s="41">
        <f>IFERROR(INT(TRIM(SUBSTITUTE(VLOOKUP($A19&amp;"*",各都道府県の状況!$A:$I,G$3,FALSE), "※5", ""))), "")</f>
        <v>14</v>
      </c>
      <c r="H19" s="41">
        <f>IFERROR(INT(TRIM(SUBSTITUTE(VLOOKUP($A19&amp;"*",各都道府県の状況!$A:$I,H$3,FALSE), "※5", ""))), "")</f>
        <v>85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44251</v>
      </c>
      <c r="C20" s="31" t="s">
        <v>25</v>
      </c>
      <c r="D20" s="41">
        <f>IFERROR(INT(TRIM(SUBSTITUTE(VLOOKUP($A20&amp;"*",各都道府県の状況!$A:$I,D$3,FALSE), "※5", ""))), "")</f>
        <v>905</v>
      </c>
      <c r="E20" s="41">
        <f>IFERROR(INT(TRIM(SUBSTITUTE(VLOOKUP($A20&amp;"*",各都道府県の状況!$A:$I,E$3,FALSE), "※5", ""))), "")</f>
        <v>35582</v>
      </c>
      <c r="F20" s="41">
        <f>IFERROR(INT(TRIM(SUBSTITUTE(VLOOKUP($A20&amp;"*",各都道府県の状況!$A:$I,F$3,FALSE), "※5", ""))), "")</f>
        <v>855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23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44251</v>
      </c>
      <c r="C21" s="31" t="s">
        <v>26</v>
      </c>
      <c r="D21" s="41">
        <f>IFERROR(INT(TRIM(SUBSTITUTE(VLOOKUP($A21&amp;"*",各都道府県の状況!$A:$I,D$3,FALSE), "※5", ""))), "")</f>
        <v>1822</v>
      </c>
      <c r="E21" s="41">
        <f>IFERROR(INT(TRIM(SUBSTITUTE(VLOOKUP($A21&amp;"*",各都道府県の状況!$A:$I,E$3,FALSE), "※5", ""))), "")</f>
        <v>49100</v>
      </c>
      <c r="F21" s="41">
        <f>IFERROR(INT(TRIM(SUBSTITUTE(VLOOKUP($A21&amp;"*",各都道府県の状況!$A:$I,F$3,FALSE), "※5", ""))), "")</f>
        <v>1616</v>
      </c>
      <c r="G21" s="41">
        <f>IFERROR(INT(TRIM(SUBSTITUTE(VLOOKUP($A21&amp;"*",各都道府県の状況!$A:$I,G$3,FALSE), "※5", ""))), "")</f>
        <v>61</v>
      </c>
      <c r="H21" s="41">
        <f>IFERROR(INT(TRIM(SUBSTITUTE(VLOOKUP($A21&amp;"*",各都道府県の状況!$A:$I,H$3,FALSE), "※5", ""))), "")</f>
        <v>176</v>
      </c>
      <c r="I21" s="41">
        <f>IFERROR(INT(TRIM(SUBSTITUTE(VLOOKUP($A21&amp;"*",各都道府県の状況!$A:$I,I$3,FALSE), "※5", ""))), "")</f>
        <v>6</v>
      </c>
    </row>
    <row r="22" spans="1:9" x14ac:dyDescent="0.55000000000000004">
      <c r="A22" s="12" t="s">
        <v>198</v>
      </c>
      <c r="B22" s="13">
        <f t="shared" si="0"/>
        <v>44251</v>
      </c>
      <c r="C22" s="31" t="s">
        <v>27</v>
      </c>
      <c r="D22" s="41">
        <f>IFERROR(INT(TRIM(SUBSTITUTE(VLOOKUP($A22&amp;"*",各都道府県の状況!$A:$I,D$3,FALSE), "※5", ""))), "")</f>
        <v>544</v>
      </c>
      <c r="E22" s="41">
        <f>IFERROR(INT(TRIM(SUBSTITUTE(VLOOKUP($A22&amp;"*",各都道府県の状況!$A:$I,E$3,FALSE), "※5", ""))), "")</f>
        <v>31512</v>
      </c>
      <c r="F22" s="41">
        <f>IFERROR(INT(TRIM(SUBSTITUTE(VLOOKUP($A22&amp;"*",各都道府県の状況!$A:$I,F$3,FALSE), "※5", ""))), "")</f>
        <v>504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15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44251</v>
      </c>
      <c r="C23" s="31" t="s">
        <v>28</v>
      </c>
      <c r="D23" s="41">
        <f>IFERROR(INT(TRIM(SUBSTITUTE(VLOOKUP($A23&amp;"*",各都道府県の状況!$A:$I,D$3,FALSE), "※5", ""))), "")</f>
        <v>936</v>
      </c>
      <c r="E23" s="41">
        <f>IFERROR(INT(TRIM(SUBSTITUTE(VLOOKUP($A23&amp;"*",各都道府県の状況!$A:$I,E$3,FALSE), "※5", ""))), "")</f>
        <v>24827</v>
      </c>
      <c r="F23" s="41">
        <f>IFERROR(INT(TRIM(SUBSTITUTE(VLOOKUP($A23&amp;"*",各都道府県の状況!$A:$I,F$3,FALSE), "※5", ""))), "")</f>
        <v>908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13</v>
      </c>
      <c r="I23" s="41">
        <f>IFERROR(INT(TRIM(SUBSTITUTE(VLOOKUP($A23&amp;"*",各都道府県の状況!$A:$I,I$3,FALSE), "※5", ""))), "")</f>
        <v>2</v>
      </c>
    </row>
    <row r="24" spans="1:9" x14ac:dyDescent="0.55000000000000004">
      <c r="A24" s="12" t="s">
        <v>200</v>
      </c>
      <c r="B24" s="13">
        <f t="shared" si="0"/>
        <v>44251</v>
      </c>
      <c r="C24" s="31" t="s">
        <v>29</v>
      </c>
      <c r="D24" s="41">
        <f>IFERROR(INT(TRIM(SUBSTITUTE(VLOOKUP($A24&amp;"*",各都道府県の状況!$A:$I,D$3,FALSE), "※5", ""))), "")</f>
        <v>2359</v>
      </c>
      <c r="E24" s="41">
        <f>IFERROR(INT(TRIM(SUBSTITUTE(VLOOKUP($A24&amp;"*",各都道府県の状況!$A:$I,E$3,FALSE), "※5", ""))), "")</f>
        <v>96646</v>
      </c>
      <c r="F24" s="41">
        <f>IFERROR(INT(TRIM(SUBSTITUTE(VLOOKUP($A24&amp;"*",各都道府県の状況!$A:$I,F$3,FALSE), "※5", ""))), "")</f>
        <v>2334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15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44251</v>
      </c>
      <c r="C25" s="31" t="s">
        <v>30</v>
      </c>
      <c r="D25" s="41">
        <f>IFERROR(INT(TRIM(SUBSTITUTE(VLOOKUP($A25&amp;"*",各都道府県の状況!$A:$I,D$3,FALSE), "※5", ""))), "")</f>
        <v>4700</v>
      </c>
      <c r="E25" s="41">
        <f>IFERROR(INT(TRIM(SUBSTITUTE(VLOOKUP($A25&amp;"*",各都道府県の状況!$A:$I,E$3,FALSE), "※5", ""))), "")</f>
        <v>129767</v>
      </c>
      <c r="F25" s="41">
        <f>IFERROR(INT(TRIM(SUBSTITUTE(VLOOKUP($A25&amp;"*",各都道府県の状況!$A:$I,F$3,FALSE), "※5", ""))), "")</f>
        <v>4419</v>
      </c>
      <c r="G25" s="41">
        <f>IFERROR(INT(TRIM(SUBSTITUTE(VLOOKUP($A25&amp;"*",各都道府県の状況!$A:$I,G$3,FALSE), "※5", ""))), "")</f>
        <v>108</v>
      </c>
      <c r="H25" s="41">
        <f>IFERROR(INT(TRIM(SUBSTITUTE(VLOOKUP($A25&amp;"*",各都道府県の状況!$A:$I,H$3,FALSE), "※5", ""))), "")</f>
        <v>173</v>
      </c>
      <c r="I25" s="41">
        <f>IFERROR(INT(TRIM(SUBSTITUTE(VLOOKUP($A25&amp;"*",各都道府県の状況!$A:$I,I$3,FALSE), "※5", ""))), "")</f>
        <v>8</v>
      </c>
    </row>
    <row r="26" spans="1:9" x14ac:dyDescent="0.55000000000000004">
      <c r="A26" s="12" t="s">
        <v>202</v>
      </c>
      <c r="B26" s="13">
        <f t="shared" si="0"/>
        <v>44251</v>
      </c>
      <c r="C26" s="31" t="s">
        <v>31</v>
      </c>
      <c r="D26" s="41">
        <f>IFERROR(INT(TRIM(SUBSTITUTE(VLOOKUP($A26&amp;"*",各都道府県の状況!$A:$I,D$3,FALSE), "※5", ""))), "")</f>
        <v>5070</v>
      </c>
      <c r="E26" s="41">
        <f>IFERROR(INT(TRIM(SUBSTITUTE(VLOOKUP($A26&amp;"*",各都道府県の状況!$A:$I,E$3,FALSE), "※5", ""))), "")</f>
        <v>182775</v>
      </c>
      <c r="F26" s="41">
        <f>IFERROR(INT(TRIM(SUBSTITUTE(VLOOKUP($A26&amp;"*",各都道府県の状況!$A:$I,F$3,FALSE), "※5", ""))), "")</f>
        <v>4730</v>
      </c>
      <c r="G26" s="41">
        <f>IFERROR(INT(TRIM(SUBSTITUTE(VLOOKUP($A26&amp;"*",各都道府県の状況!$A:$I,G$3,FALSE), "※5", ""))), "")</f>
        <v>93</v>
      </c>
      <c r="H26" s="41">
        <f>IFERROR(INT(TRIM(SUBSTITUTE(VLOOKUP($A26&amp;"*",各都道府県の状況!$A:$I,H$3,FALSE), "※5", ""))), "")</f>
        <v>247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44251</v>
      </c>
      <c r="C27" s="31" t="s">
        <v>32</v>
      </c>
      <c r="D27" s="41">
        <f>IFERROR(INT(TRIM(SUBSTITUTE(VLOOKUP($A27&amp;"*",各都道府県の状況!$A:$I,D$3,FALSE), "※5", ""))), "")</f>
        <v>25696</v>
      </c>
      <c r="E27" s="41">
        <f>IFERROR(INT(TRIM(SUBSTITUTE(VLOOKUP($A27&amp;"*",各都道府県の状況!$A:$I,E$3,FALSE), "※5", ""))), "")</f>
        <v>382966</v>
      </c>
      <c r="F27" s="41">
        <f>IFERROR(INT(TRIM(SUBSTITUTE(VLOOKUP($A27&amp;"*",各都道府県の状況!$A:$I,F$3,FALSE), "※5", ""))), "")</f>
        <v>24448</v>
      </c>
      <c r="G27" s="41">
        <f>IFERROR(INT(TRIM(SUBSTITUTE(VLOOKUP($A27&amp;"*",各都道府県の状況!$A:$I,G$3,FALSE), "※5", ""))), "")</f>
        <v>514</v>
      </c>
      <c r="H27" s="41">
        <f>IFERROR(INT(TRIM(SUBSTITUTE(VLOOKUP($A27&amp;"*",各都道府県の状況!$A:$I,H$3,FALSE), "※5", ""))), "")</f>
        <v>734</v>
      </c>
      <c r="I27" s="41">
        <f>IFERROR(INT(TRIM(SUBSTITUTE(VLOOKUP($A27&amp;"*",各都道府県の状況!$A:$I,I$3,FALSE), "※5", ""))), "")</f>
        <v>32</v>
      </c>
    </row>
    <row r="28" spans="1:9" x14ac:dyDescent="0.55000000000000004">
      <c r="A28" s="12" t="s">
        <v>204</v>
      </c>
      <c r="B28" s="13">
        <f t="shared" si="0"/>
        <v>44251</v>
      </c>
      <c r="C28" s="31" t="s">
        <v>33</v>
      </c>
      <c r="D28" s="41">
        <f>IFERROR(INT(TRIM(SUBSTITUTE(VLOOKUP($A28&amp;"*",各都道府県の状況!$A:$I,D$3,FALSE), "※5", ""))), "")</f>
        <v>2574</v>
      </c>
      <c r="E28" s="41">
        <f>IFERROR(INT(TRIM(SUBSTITUTE(VLOOKUP($A28&amp;"*",各都道府県の状況!$A:$I,E$3,FALSE), "※5", ""))), "")</f>
        <v>60178</v>
      </c>
      <c r="F28" s="41">
        <f>IFERROR(INT(TRIM(SUBSTITUTE(VLOOKUP($A28&amp;"*",各都道府県の状況!$A:$I,F$3,FALSE), "※5", ""))), "")</f>
        <v>2370</v>
      </c>
      <c r="G28" s="41">
        <f>IFERROR(INT(TRIM(SUBSTITUTE(VLOOKUP($A28&amp;"*",各都道府県の状況!$A:$I,G$3,FALSE), "※5", ""))), "")</f>
        <v>52</v>
      </c>
      <c r="H28" s="41">
        <f>IFERROR(INT(TRIM(SUBSTITUTE(VLOOKUP($A28&amp;"*",各都道府県の状況!$A:$I,H$3,FALSE), "※5", ""))), "")</f>
        <v>152</v>
      </c>
      <c r="I28" s="41">
        <f>IFERROR(INT(TRIM(SUBSTITUTE(VLOOKUP($A28&amp;"*",各都道府県の状況!$A:$I,I$3,FALSE), "※5", ""))), "")</f>
        <v>8</v>
      </c>
    </row>
    <row r="29" spans="1:9" x14ac:dyDescent="0.55000000000000004">
      <c r="A29" s="12" t="s">
        <v>205</v>
      </c>
      <c r="B29" s="13">
        <f t="shared" si="0"/>
        <v>44251</v>
      </c>
      <c r="C29" s="31" t="s">
        <v>34</v>
      </c>
      <c r="D29" s="41">
        <f>IFERROR(INT(TRIM(SUBSTITUTE(VLOOKUP($A29&amp;"*",各都道府県の状況!$A:$I,D$3,FALSE), "※5", ""))), "")</f>
        <v>2424</v>
      </c>
      <c r="E29" s="41">
        <f>IFERROR(INT(TRIM(SUBSTITUTE(VLOOKUP($A29&amp;"*",各都道府県の状況!$A:$I,E$3,FALSE), "※5", ""))), "")</f>
        <v>71616</v>
      </c>
      <c r="F29" s="41">
        <f>IFERROR(INT(TRIM(SUBSTITUTE(VLOOKUP($A29&amp;"*",各都道府県の状況!$A:$I,F$3,FALSE), "※5", ""))), "")</f>
        <v>2245</v>
      </c>
      <c r="G29" s="41">
        <f>IFERROR(INT(TRIM(SUBSTITUTE(VLOOKUP($A29&amp;"*",各都道府県の状況!$A:$I,G$3,FALSE), "※5", ""))), "")</f>
        <v>44</v>
      </c>
      <c r="H29" s="41">
        <f>IFERROR(INT(TRIM(SUBSTITUTE(VLOOKUP($A29&amp;"*",各都道府県の状況!$A:$I,H$3,FALSE), "※5", ""))), "")</f>
        <v>135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44251</v>
      </c>
      <c r="C30" s="31" t="s">
        <v>35</v>
      </c>
      <c r="D30" s="41">
        <f>IFERROR(INT(TRIM(SUBSTITUTE(VLOOKUP($A30&amp;"*",各都道府県の状況!$A:$I,D$3,FALSE), "※5", ""))), "")</f>
        <v>9032</v>
      </c>
      <c r="E30" s="41">
        <f>IFERROR(INT(TRIM(SUBSTITUTE(VLOOKUP($A30&amp;"*",各都道府県の状況!$A:$I,E$3,FALSE), "※5", ""))), "")</f>
        <v>152835</v>
      </c>
      <c r="F30" s="41">
        <f>IFERROR(INT(TRIM(SUBSTITUTE(VLOOKUP($A30&amp;"*",各都道府県の状況!$A:$I,F$3,FALSE), "※5", ""))), "")</f>
        <v>8506</v>
      </c>
      <c r="G30" s="41">
        <f>IFERROR(INT(TRIM(SUBSTITUTE(VLOOKUP($A30&amp;"*",各都道府県の状況!$A:$I,G$3,FALSE), "※5", ""))), "")</f>
        <v>154</v>
      </c>
      <c r="H30" s="41">
        <f>IFERROR(INT(TRIM(SUBSTITUTE(VLOOKUP($A30&amp;"*",各都道府県の状況!$A:$I,H$3,FALSE), "※5", ""))), "")</f>
        <v>390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44251</v>
      </c>
      <c r="C31" s="31" t="s">
        <v>36</v>
      </c>
      <c r="D31" s="41">
        <f>IFERROR(INT(TRIM(SUBSTITUTE(VLOOKUP($A31&amp;"*",各都道府県の状況!$A:$I,D$3,FALSE), "※5", ""))), "")</f>
        <v>46841</v>
      </c>
      <c r="E31" s="41">
        <f>IFERROR(INT(TRIM(SUBSTITUTE(VLOOKUP($A31&amp;"*",各都道府県の状況!$A:$I,E$3,FALSE), "※5", ""))), "")</f>
        <v>768670</v>
      </c>
      <c r="F31" s="41">
        <f>IFERROR(INT(TRIM(SUBSTITUTE(VLOOKUP($A31&amp;"*",各都道府県の状況!$A:$I,F$3,FALSE), "※5", ""))), "")</f>
        <v>44121</v>
      </c>
      <c r="G31" s="41">
        <f>IFERROR(INT(TRIM(SUBSTITUTE(VLOOKUP($A31&amp;"*",各都道府県の状況!$A:$I,G$3,FALSE), "※5", ""))), "")</f>
        <v>1101</v>
      </c>
      <c r="H31" s="41">
        <f>IFERROR(INT(TRIM(SUBSTITUTE(VLOOKUP($A31&amp;"*",各都道府県の状況!$A:$I,H$3,FALSE), "※5", ""))), "")</f>
        <v>1201</v>
      </c>
      <c r="I31" s="41">
        <f>IFERROR(INT(TRIM(SUBSTITUTE(VLOOKUP($A31&amp;"*",各都道府県の状況!$A:$I,I$3,FALSE), "※5", ""))), "")</f>
        <v>98</v>
      </c>
    </row>
    <row r="32" spans="1:9" x14ac:dyDescent="0.55000000000000004">
      <c r="A32" s="12" t="s">
        <v>208</v>
      </c>
      <c r="B32" s="13">
        <f t="shared" si="0"/>
        <v>44251</v>
      </c>
      <c r="C32" s="31" t="s">
        <v>37</v>
      </c>
      <c r="D32" s="41">
        <f>IFERROR(INT(TRIM(SUBSTITUTE(VLOOKUP($A32&amp;"*",各都道府県の状況!$A:$I,D$3,FALSE), "※5", ""))), "")</f>
        <v>17844</v>
      </c>
      <c r="E32" s="41">
        <f>IFERROR(INT(TRIM(SUBSTITUTE(VLOOKUP($A32&amp;"*",各都道府県の状況!$A:$I,E$3,FALSE), "※5", ""))), "")</f>
        <v>242054</v>
      </c>
      <c r="F32" s="41">
        <f>IFERROR(INT(TRIM(SUBSTITUTE(VLOOKUP($A32&amp;"*",各都道府県の状況!$A:$I,F$3,FALSE), "※5", ""))), "")</f>
        <v>16801</v>
      </c>
      <c r="G32" s="41">
        <f>IFERROR(INT(TRIM(SUBSTITUTE(VLOOKUP($A32&amp;"*",各都道府県の状況!$A:$I,G$3,FALSE), "※5", ""))), "")</f>
        <v>509</v>
      </c>
      <c r="H32" s="41">
        <f>IFERROR(INT(TRIM(SUBSTITUTE(VLOOKUP($A32&amp;"*",各都道府県の状況!$A:$I,H$3,FALSE), "※5", ""))), "")</f>
        <v>534</v>
      </c>
      <c r="I32" s="41">
        <f>IFERROR(INT(TRIM(SUBSTITUTE(VLOOKUP($A32&amp;"*",各都道府県の状況!$A:$I,I$3,FALSE), "※5", ""))), "")</f>
        <v>50</v>
      </c>
    </row>
    <row r="33" spans="1:9" x14ac:dyDescent="0.55000000000000004">
      <c r="A33" s="12" t="s">
        <v>209</v>
      </c>
      <c r="B33" s="13">
        <f t="shared" si="0"/>
        <v>44251</v>
      </c>
      <c r="C33" s="31" t="s">
        <v>38</v>
      </c>
      <c r="D33" s="41">
        <f>IFERROR(INT(TRIM(SUBSTITUTE(VLOOKUP($A33&amp;"*",各都道府県の状況!$A:$I,D$3,FALSE), "※5", ""))), "")</f>
        <v>3344</v>
      </c>
      <c r="E33" s="41">
        <f>IFERROR(INT(TRIM(SUBSTITUTE(VLOOKUP($A33&amp;"*",各都道府県の状況!$A:$I,E$3,FALSE), "※5", ""))), "")</f>
        <v>80389</v>
      </c>
      <c r="F33" s="41">
        <f>IFERROR(INT(TRIM(SUBSTITUTE(VLOOKUP($A33&amp;"*",各都道府県の状況!$A:$I,F$3,FALSE), "※5", ""))), "")</f>
        <v>3191</v>
      </c>
      <c r="G33" s="41">
        <f>IFERROR(INT(TRIM(SUBSTITUTE(VLOOKUP($A33&amp;"*",各都道府県の状況!$A:$I,G$3,FALSE), "※5", ""))), "")</f>
        <v>45</v>
      </c>
      <c r="H33" s="41">
        <f>IFERROR(INT(TRIM(SUBSTITUTE(VLOOKUP($A33&amp;"*",各都道府県の状況!$A:$I,H$3,FALSE), "※5", ""))), "")</f>
        <v>108</v>
      </c>
      <c r="I33" s="41">
        <f>IFERROR(INT(TRIM(SUBSTITUTE(VLOOKUP($A33&amp;"*",各都道府県の状況!$A:$I,I$3,FALSE), "※5", ""))), "")</f>
        <v>4</v>
      </c>
    </row>
    <row r="34" spans="1:9" x14ac:dyDescent="0.55000000000000004">
      <c r="A34" s="12" t="s">
        <v>210</v>
      </c>
      <c r="B34" s="13">
        <f t="shared" si="0"/>
        <v>44251</v>
      </c>
      <c r="C34" s="31" t="s">
        <v>39</v>
      </c>
      <c r="D34" s="41">
        <f>IFERROR(INT(TRIM(SUBSTITUTE(VLOOKUP($A34&amp;"*",各都道府県の状況!$A:$I,D$3,FALSE), "※5", ""))), "")</f>
        <v>1161</v>
      </c>
      <c r="E34" s="41">
        <f>IFERROR(INT(TRIM(SUBSTITUTE(VLOOKUP($A34&amp;"*",各都道府県の状況!$A:$I,E$3,FALSE), "※5", ""))), "")</f>
        <v>24298</v>
      </c>
      <c r="F34" s="41">
        <f>IFERROR(INT(TRIM(SUBSTITUTE(VLOOKUP($A34&amp;"*",各都道府県の状況!$A:$I,F$3,FALSE), "※5", ""))), "")</f>
        <v>1105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14</v>
      </c>
      <c r="I34" s="41">
        <f>IFERROR(INT(TRIM(SUBSTITUTE(VLOOKUP($A34&amp;"*",各都道府県の状況!$A:$I,I$3,FALSE), "※5", ""))), "")</f>
        <v>3</v>
      </c>
    </row>
    <row r="35" spans="1:9" x14ac:dyDescent="0.55000000000000004">
      <c r="A35" s="12" t="s">
        <v>211</v>
      </c>
      <c r="B35" s="13">
        <f t="shared" si="0"/>
        <v>44251</v>
      </c>
      <c r="C35" s="31" t="s">
        <v>40</v>
      </c>
      <c r="D35" s="41">
        <f>IFERROR(INT(TRIM(SUBSTITUTE(VLOOKUP($A35&amp;"*",各都道府県の状況!$A:$I,D$3,FALSE), "※5", ""))), "")</f>
        <v>208</v>
      </c>
      <c r="E35" s="41">
        <f>IFERROR(INT(TRIM(SUBSTITUTE(VLOOKUP($A35&amp;"*",各都道府県の状況!$A:$I,E$3,FALSE), "※5", ""))), "")</f>
        <v>39894</v>
      </c>
      <c r="F35" s="41">
        <f>IFERROR(INT(TRIM(SUBSTITUTE(VLOOKUP($A35&amp;"*",各都道府県の状況!$A:$I,F$3,FALSE), "※5", ""))), "")</f>
        <v>201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44251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15115</v>
      </c>
      <c r="F36" s="41">
        <f>IFERROR(INT(TRIM(SUBSTITUTE(VLOOKUP($A36&amp;"*",各都道府県の状況!$A:$I,F$3,FALSE), "※5", ""))), "")</f>
        <v>278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6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44251</v>
      </c>
      <c r="C37" s="31" t="s">
        <v>42</v>
      </c>
      <c r="D37" s="41">
        <f>IFERROR(INT(TRIM(SUBSTITUTE(VLOOKUP($A37&amp;"*",各都道府県の状況!$A:$I,D$3,FALSE), "※5", ""))), "")</f>
        <v>2474</v>
      </c>
      <c r="E37" s="41">
        <f>IFERROR(INT(TRIM(SUBSTITUTE(VLOOKUP($A37&amp;"*",各都道府県の状況!$A:$I,E$3,FALSE), "※5", ""))), "")</f>
        <v>63400</v>
      </c>
      <c r="F37" s="41">
        <f>IFERROR(INT(TRIM(SUBSTITUTE(VLOOKUP($A37&amp;"*",各都道府県の状況!$A:$I,F$3,FALSE), "※5", ""))), "")</f>
        <v>2340</v>
      </c>
      <c r="G37" s="41">
        <f>IFERROR(INT(TRIM(SUBSTITUTE(VLOOKUP($A37&amp;"*",各都道府県の状況!$A:$I,G$3,FALSE), "※5", ""))), "")</f>
        <v>29</v>
      </c>
      <c r="H37" s="41">
        <f>IFERROR(INT(TRIM(SUBSTITUTE(VLOOKUP($A37&amp;"*",各都道府県の状況!$A:$I,H$3,FALSE), "※5", ""))), "")</f>
        <v>89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44251</v>
      </c>
      <c r="C38" s="31" t="s">
        <v>43</v>
      </c>
      <c r="D38" s="41">
        <f>IFERROR(INT(TRIM(SUBSTITUTE(VLOOKUP($A38&amp;"*",各都道府県の状況!$A:$I,D$3,FALSE), "※5", ""))), "")</f>
        <v>5008</v>
      </c>
      <c r="E38" s="41">
        <f>IFERROR(INT(TRIM(SUBSTITUTE(VLOOKUP($A38&amp;"*",各都道府県の状況!$A:$I,E$3,FALSE), "※5", ""))), "")</f>
        <v>149875</v>
      </c>
      <c r="F38" s="41">
        <f>IFERROR(INT(TRIM(SUBSTITUTE(VLOOKUP($A38&amp;"*",各都道府県の状況!$A:$I,F$3,FALSE), "※5", ""))), "")</f>
        <v>4830</v>
      </c>
      <c r="G38" s="41">
        <f>IFERROR(INT(TRIM(SUBSTITUTE(VLOOKUP($A38&amp;"*",各都道府県の状況!$A:$I,G$3,FALSE), "※5", ""))), "")</f>
        <v>101</v>
      </c>
      <c r="H38" s="41">
        <f>IFERROR(INT(TRIM(SUBSTITUTE(VLOOKUP($A38&amp;"*",各都道府県の状況!$A:$I,H$3,FALSE), "※5", ""))), "")</f>
        <v>66</v>
      </c>
      <c r="I38" s="41">
        <f>IFERROR(INT(TRIM(SUBSTITUTE(VLOOKUP($A38&amp;"*",各都道府県の状況!$A:$I,I$3,FALSE), "※5", ""))), "")</f>
        <v>5</v>
      </c>
    </row>
    <row r="39" spans="1:9" x14ac:dyDescent="0.55000000000000004">
      <c r="A39" s="12" t="s">
        <v>215</v>
      </c>
      <c r="B39" s="13">
        <f t="shared" si="0"/>
        <v>44251</v>
      </c>
      <c r="C39" s="31" t="s">
        <v>44</v>
      </c>
      <c r="D39" s="41">
        <f>IFERROR(INT(TRIM(SUBSTITUTE(VLOOKUP($A39&amp;"*",各都道府県の状況!$A:$I,D$3,FALSE), "※5", ""))), "")</f>
        <v>1372</v>
      </c>
      <c r="E39" s="41">
        <f>IFERROR(INT(TRIM(SUBSTITUTE(VLOOKUP($A39&amp;"*",各都道府県の状況!$A:$I,E$3,FALSE), "※5", ""))), "")</f>
        <v>58758</v>
      </c>
      <c r="F39" s="41">
        <f>IFERROR(INT(TRIM(SUBSTITUTE(VLOOKUP($A39&amp;"*",各都道府県の状況!$A:$I,F$3,FALSE), "※5", ""))), "")</f>
        <v>1303</v>
      </c>
      <c r="G39" s="41">
        <f>IFERROR(INT(TRIM(SUBSTITUTE(VLOOKUP($A39&amp;"*",各都道府県の状況!$A:$I,G$3,FALSE), "※5", ""))), "")</f>
        <v>36</v>
      </c>
      <c r="H39" s="41">
        <f>IFERROR(INT(TRIM(SUBSTITUTE(VLOOKUP($A39&amp;"*",各都道府県の状況!$A:$I,H$3,FALSE), "※5", ""))), "")</f>
        <v>69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44251</v>
      </c>
      <c r="C40" s="31" t="s">
        <v>45</v>
      </c>
      <c r="D40" s="41">
        <f>IFERROR(INT(TRIM(SUBSTITUTE(VLOOKUP($A40&amp;"*",各都道府県の状況!$A:$I,D$3,FALSE), "※5", ""))), "")</f>
        <v>448</v>
      </c>
      <c r="E40" s="41">
        <f>IFERROR(INT(TRIM(SUBSTITUTE(VLOOKUP($A40&amp;"*",各都道府県の状況!$A:$I,E$3,FALSE), "※5", ""))), "")</f>
        <v>25819</v>
      </c>
      <c r="F40" s="41">
        <f>IFERROR(INT(TRIM(SUBSTITUTE(VLOOKUP($A40&amp;"*",各都道府県の状況!$A:$I,F$3,FALSE), "※5", ""))), "")</f>
        <v>397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35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44251</v>
      </c>
      <c r="C41" s="31" t="s">
        <v>46</v>
      </c>
      <c r="D41" s="41">
        <f>IFERROR(INT(TRIM(SUBSTITUTE(VLOOKUP($A41&amp;"*",各都道府県の状況!$A:$I,D$3,FALSE), "※5", ""))), "")</f>
        <v>750</v>
      </c>
      <c r="E41" s="41">
        <f>IFERROR(INT(TRIM(SUBSTITUTE(VLOOKUP($A41&amp;"*",各都道府県の状況!$A:$I,E$3,FALSE), "※5", ""))), "")</f>
        <v>43774</v>
      </c>
      <c r="F41" s="41">
        <f>IFERROR(INT(TRIM(SUBSTITUTE(VLOOKUP($A41&amp;"*",各都道府県の状況!$A:$I,F$3,FALSE), "※5", ""))), "")</f>
        <v>694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38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44251</v>
      </c>
      <c r="C42" s="31" t="s">
        <v>47</v>
      </c>
      <c r="D42" s="41">
        <f>IFERROR(INT(TRIM(SUBSTITUTE(VLOOKUP($A42&amp;"*",各都道府県の状況!$A:$I,D$3,FALSE), "※5", ""))), "")</f>
        <v>1056</v>
      </c>
      <c r="E42" s="41">
        <f>IFERROR(INT(TRIM(SUBSTITUTE(VLOOKUP($A42&amp;"*",各都道府県の状況!$A:$I,E$3,FALSE), "※5", ""))), "")</f>
        <v>31289</v>
      </c>
      <c r="F42" s="41">
        <f>IFERROR(INT(TRIM(SUBSTITUTE(VLOOKUP($A42&amp;"*",各都道府県の状況!$A:$I,F$3,FALSE), "※5", ""))), "")</f>
        <v>994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39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44251</v>
      </c>
      <c r="C43" s="31" t="s">
        <v>48</v>
      </c>
      <c r="D43" s="41">
        <f>IFERROR(INT(TRIM(SUBSTITUTE(VLOOKUP($A43&amp;"*",各都道府県の状況!$A:$I,D$3,FALSE), "※5", ""))), "")</f>
        <v>884</v>
      </c>
      <c r="E43" s="41">
        <f>IFERROR(INT(TRIM(SUBSTITUTE(VLOOKUP($A43&amp;"*",各都道府県の状況!$A:$I,E$3,FALSE), "※5", ""))), "")</f>
        <v>7091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1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44251</v>
      </c>
      <c r="C44" s="31" t="s">
        <v>49</v>
      </c>
      <c r="D44" s="41">
        <f>IFERROR(INT(TRIM(SUBSTITUTE(VLOOKUP($A44&amp;"*",各都道府県の状況!$A:$I,D$3,FALSE), "※5", ""))), "")</f>
        <v>17890</v>
      </c>
      <c r="E44" s="41">
        <f>IFERROR(INT(TRIM(SUBSTITUTE(VLOOKUP($A44&amp;"*",各都道府県の状況!$A:$I,E$3,FALSE), "※5", ""))), "")</f>
        <v>433031</v>
      </c>
      <c r="F44" s="41">
        <f>IFERROR(INT(TRIM(SUBSTITUTE(VLOOKUP($A44&amp;"*",各都道府県の状況!$A:$I,F$3,FALSE), "※5", ""))), "")</f>
        <v>16748</v>
      </c>
      <c r="G44" s="41">
        <f>IFERROR(INT(TRIM(SUBSTITUTE(VLOOKUP($A44&amp;"*",各都道府県の状況!$A:$I,G$3,FALSE), "※5", ""))), "")</f>
        <v>275</v>
      </c>
      <c r="H44" s="41">
        <f>IFERROR(INT(TRIM(SUBSTITUTE(VLOOKUP($A44&amp;"*",各都道府県の状況!$A:$I,H$3,FALSE), "※5", ""))), "")</f>
        <v>867</v>
      </c>
      <c r="I44" s="41">
        <f>IFERROR(INT(TRIM(SUBSTITUTE(VLOOKUP($A44&amp;"*",各都道府県の状況!$A:$I,I$3,FALSE), "※5", ""))), "")</f>
        <v>25</v>
      </c>
    </row>
    <row r="45" spans="1:9" x14ac:dyDescent="0.55000000000000004">
      <c r="A45" s="12" t="s">
        <v>221</v>
      </c>
      <c r="B45" s="13">
        <f t="shared" si="0"/>
        <v>44251</v>
      </c>
      <c r="C45" s="31" t="s">
        <v>50</v>
      </c>
      <c r="D45" s="41">
        <f>IFERROR(INT(TRIM(SUBSTITUTE(VLOOKUP($A45&amp;"*",各都道府県の状況!$A:$I,D$3,FALSE), "※5", ""))), "")</f>
        <v>1032</v>
      </c>
      <c r="E45" s="41">
        <f>IFERROR(INT(TRIM(SUBSTITUTE(VLOOKUP($A45&amp;"*",各都道府県の状況!$A:$I,E$3,FALSE), "※5", ""))), "")</f>
        <v>27223</v>
      </c>
      <c r="F45" s="41">
        <f>IFERROR(INT(TRIM(SUBSTITUTE(VLOOKUP($A45&amp;"*",各都道府県の状況!$A:$I,F$3,FALSE), "※5", ""))), "")</f>
        <v>1004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41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44251</v>
      </c>
      <c r="C46" s="31" t="s">
        <v>51</v>
      </c>
      <c r="D46" s="41">
        <f>IFERROR(INT(TRIM(SUBSTITUTE(VLOOKUP($A46&amp;"*",各都道府県の状況!$A:$I,D$3,FALSE), "※5", ""))), "")</f>
        <v>1609</v>
      </c>
      <c r="E46" s="41">
        <f>IFERROR(INT(TRIM(SUBSTITUTE(VLOOKUP($A46&amp;"*",各都道府県の状況!$A:$I,E$3,FALSE), "※5", ""))), "")</f>
        <v>66146</v>
      </c>
      <c r="F46" s="41">
        <f>IFERROR(INT(TRIM(SUBSTITUTE(VLOOKUP($A46&amp;"*",各都道府県の状況!$A:$I,F$3,FALSE), "※5", ""))), "")</f>
        <v>1535</v>
      </c>
      <c r="G46" s="41">
        <f>IFERROR(INT(TRIM(SUBSTITUTE(VLOOKUP($A46&amp;"*",各都道府県の状況!$A:$I,G$3,FALSE), "※5", ""))), "")</f>
        <v>36</v>
      </c>
      <c r="H46" s="41">
        <f>IFERROR(INT(TRIM(SUBSTITUTE(VLOOKUP($A46&amp;"*",各都道府県の状況!$A:$I,H$3,FALSE), "※5", ""))), "")</f>
        <v>38</v>
      </c>
      <c r="I46" s="41">
        <f>IFERROR(INT(TRIM(SUBSTITUTE(VLOOKUP($A46&amp;"*",各都道府県の状況!$A:$I,I$3,FALSE), "※5", ""))), "")</f>
        <v>1</v>
      </c>
    </row>
    <row r="47" spans="1:9" x14ac:dyDescent="0.55000000000000004">
      <c r="A47" s="12" t="s">
        <v>223</v>
      </c>
      <c r="B47" s="13">
        <f t="shared" si="0"/>
        <v>44251</v>
      </c>
      <c r="C47" s="31" t="s">
        <v>52</v>
      </c>
      <c r="D47" s="41">
        <f>IFERROR(INT(TRIM(SUBSTITUTE(VLOOKUP($A47&amp;"*",各都道府県の状況!$A:$I,D$3,FALSE), "※5", ""))), "")</f>
        <v>3438</v>
      </c>
      <c r="E47" s="41">
        <f>IFERROR(INT(TRIM(SUBSTITUTE(VLOOKUP($A47&amp;"*",各都道府県の状況!$A:$I,E$3,FALSE), "※5", ""))), "")</f>
        <v>56482</v>
      </c>
      <c r="F47" s="41">
        <f>IFERROR(INT(TRIM(SUBSTITUTE(VLOOKUP($A47&amp;"*",各都道府県の状況!$A:$I,F$3,FALSE), "※5", ""))), "")</f>
        <v>3299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55</v>
      </c>
      <c r="I47" s="41">
        <f>IFERROR(INT(TRIM(SUBSTITUTE(VLOOKUP($A47&amp;"*",各都道府県の状況!$A:$I,I$3,FALSE), "※5", ""))), "")</f>
        <v>7</v>
      </c>
    </row>
    <row r="48" spans="1:9" x14ac:dyDescent="0.55000000000000004">
      <c r="A48" s="12" t="s">
        <v>224</v>
      </c>
      <c r="B48" s="13">
        <f t="shared" si="0"/>
        <v>44251</v>
      </c>
      <c r="C48" s="31" t="s">
        <v>53</v>
      </c>
      <c r="D48" s="41">
        <f>IFERROR(INT(TRIM(SUBSTITUTE(VLOOKUP($A48&amp;"*",各都道府県の状況!$A:$I,D$3,FALSE), "※5", ""))), "")</f>
        <v>1288</v>
      </c>
      <c r="E48" s="41">
        <f>IFERROR(INT(TRIM(SUBSTITUTE(VLOOKUP($A48&amp;"*",各都道府県の状況!$A:$I,E$3,FALSE), "※5", ""))), "")</f>
        <v>77608</v>
      </c>
      <c r="F48" s="41">
        <f>IFERROR(INT(TRIM(SUBSTITUTE(VLOOKUP($A48&amp;"*",各都道府県の状況!$A:$I,F$3,FALSE), "※5", ""))), "")</f>
        <v>1218</v>
      </c>
      <c r="G48" s="41">
        <f>IFERROR(INT(TRIM(SUBSTITUTE(VLOOKUP($A48&amp;"*",各都道府県の状況!$A:$I,G$3,FALSE), "※5", ""))), "")</f>
        <v>21</v>
      </c>
      <c r="H48" s="41">
        <f>IFERROR(INT(TRIM(SUBSTITUTE(VLOOKUP($A48&amp;"*",各都道府県の状況!$A:$I,H$3,FALSE), "※5", ""))), "")</f>
        <v>49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44251</v>
      </c>
      <c r="C49" s="31" t="s">
        <v>54</v>
      </c>
      <c r="D49" s="41">
        <f>IFERROR(INT(TRIM(SUBSTITUTE(VLOOKUP($A49&amp;"*",各都道府県の状況!$A:$I,D$3,FALSE), "※5", ""))), "")</f>
        <v>1949</v>
      </c>
      <c r="E49" s="41">
        <f>IFERROR(INT(TRIM(SUBSTITUTE(VLOOKUP($A49&amp;"*",各都道府県の状況!$A:$I,E$3,FALSE), "※5", ""))), "")</f>
        <v>24664</v>
      </c>
      <c r="F49" s="41">
        <f>IFERROR(INT(TRIM(SUBSTITUTE(VLOOKUP($A49&amp;"*",各都道府県の状況!$A:$I,F$3,FALSE), "※5", ""))), "")</f>
        <v>1890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31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44251</v>
      </c>
      <c r="C50" s="31" t="s">
        <v>55</v>
      </c>
      <c r="D50" s="41">
        <f>IFERROR(INT(TRIM(SUBSTITUTE(VLOOKUP($A50&amp;"*",各都道府県の状況!$A:$I,D$3,FALSE), "※5", ""))), "")</f>
        <v>1758</v>
      </c>
      <c r="E50" s="41">
        <f>IFERROR(INT(TRIM(SUBSTITUTE(VLOOKUP($A50&amp;"*",各都道府県の状況!$A:$I,E$3,FALSE), "※5", ""))), "")</f>
        <v>66588</v>
      </c>
      <c r="F50" s="41">
        <f>IFERROR(INT(TRIM(SUBSTITUTE(VLOOKUP($A50&amp;"*",各都道府県の状況!$A:$I,F$3,FALSE), "※5", ""))), "")</f>
        <v>1689</v>
      </c>
      <c r="G50" s="41">
        <f>IFERROR(INT(TRIM(SUBSTITUTE(VLOOKUP($A50&amp;"*",各都道府県の状況!$A:$I,G$3,FALSE), "※5", ""))), "")</f>
        <v>26</v>
      </c>
      <c r="H50" s="41">
        <f>IFERROR(INT(TRIM(SUBSTITUTE(VLOOKUP($A50&amp;"*",各都道府県の状況!$A:$I,H$3,FALSE), "※5", ""))), "")</f>
        <v>65</v>
      </c>
      <c r="I50" s="41">
        <f>IFERROR(INT(TRIM(SUBSTITUTE(VLOOKUP($A50&amp;"*",各都道府県の状況!$A:$I,I$3,FALSE), "※5", ""))), "")</f>
        <v>3</v>
      </c>
    </row>
    <row r="51" spans="1:9" x14ac:dyDescent="0.55000000000000004">
      <c r="A51" s="12" t="s">
        <v>227</v>
      </c>
      <c r="B51" s="13">
        <f t="shared" si="0"/>
        <v>44251</v>
      </c>
      <c r="C51" s="31" t="s">
        <v>56</v>
      </c>
      <c r="D51" s="41">
        <f>IFERROR(INT(TRIM(SUBSTITUTE(VLOOKUP($A51&amp;"*",各都道府県の状況!$A:$I,D$3,FALSE), "※5", ""))), "")</f>
        <v>8121</v>
      </c>
      <c r="E51" s="41">
        <f>IFERROR(INT(TRIM(SUBSTITUTE(VLOOKUP($A51&amp;"*",各都道府県の状況!$A:$I,E$3,FALSE), "※5", ""))), "")</f>
        <v>142879</v>
      </c>
      <c r="F51" s="41">
        <f>IFERROR(INT(TRIM(SUBSTITUTE(VLOOKUP($A51&amp;"*",各都道府県の状況!$A:$I,F$3,FALSE), "※5", ""))), "")</f>
        <v>7734</v>
      </c>
      <c r="G51" s="41">
        <f>IFERROR(INT(TRIM(SUBSTITUTE(VLOOKUP($A51&amp;"*",各都道府県の状況!$A:$I,G$3,FALSE), "※5", ""))), "")</f>
        <v>114</v>
      </c>
      <c r="H51" s="41">
        <f>IFERROR(INT(TRIM(SUBSTITUTE(VLOOKUP($A51&amp;"*",各都道府県の状況!$A:$I,H$3,FALSE), "※5", ""))), "")</f>
        <v>278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1" t="s">
        <v>296</v>
      </c>
      <c r="F5" s="52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18944</v>
      </c>
      <c r="D6" s="53">
        <v>373112</v>
      </c>
      <c r="E6" s="54">
        <v>709</v>
      </c>
      <c r="F6" s="54">
        <v>7</v>
      </c>
      <c r="G6" s="53">
        <v>17586</v>
      </c>
      <c r="H6" s="54">
        <v>667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813</v>
      </c>
      <c r="D7" s="53">
        <v>17189</v>
      </c>
      <c r="E7" s="54">
        <v>38</v>
      </c>
      <c r="F7" s="54">
        <v>0</v>
      </c>
      <c r="G7" s="54">
        <v>755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553</v>
      </c>
      <c r="D8" s="53">
        <v>24399</v>
      </c>
      <c r="E8" s="54">
        <v>26</v>
      </c>
      <c r="F8" s="54">
        <v>0</v>
      </c>
      <c r="G8" s="54">
        <v>497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3576</v>
      </c>
      <c r="D9" s="53">
        <v>66942</v>
      </c>
      <c r="E9" s="54">
        <v>93</v>
      </c>
      <c r="F9" s="54">
        <v>4</v>
      </c>
      <c r="G9" s="53">
        <v>3458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7031</v>
      </c>
      <c r="E10" s="54">
        <v>5</v>
      </c>
      <c r="F10" s="54">
        <v>0</v>
      </c>
      <c r="G10" s="54">
        <v>258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538</v>
      </c>
      <c r="D11" s="53">
        <v>17288</v>
      </c>
      <c r="E11" s="54">
        <v>12</v>
      </c>
      <c r="F11" s="54">
        <v>0</v>
      </c>
      <c r="G11" s="54">
        <v>511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1890</v>
      </c>
      <c r="D12" s="53">
        <v>107545</v>
      </c>
      <c r="E12" s="54">
        <v>89</v>
      </c>
      <c r="F12" s="54">
        <v>9</v>
      </c>
      <c r="G12" s="53">
        <v>1732</v>
      </c>
      <c r="H12" s="54">
        <v>69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5669</v>
      </c>
      <c r="D13" s="53">
        <v>24848</v>
      </c>
      <c r="E13" s="54">
        <v>364</v>
      </c>
      <c r="F13" s="54">
        <v>9</v>
      </c>
      <c r="G13" s="53">
        <v>5200</v>
      </c>
      <c r="H13" s="54">
        <v>105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4060</v>
      </c>
      <c r="D14" s="53">
        <v>123380</v>
      </c>
      <c r="E14" s="54">
        <v>165</v>
      </c>
      <c r="F14" s="54">
        <v>7</v>
      </c>
      <c r="G14" s="53">
        <v>3830</v>
      </c>
      <c r="H14" s="54">
        <v>65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4416</v>
      </c>
      <c r="D15" s="53">
        <v>90366</v>
      </c>
      <c r="E15" s="54">
        <v>153</v>
      </c>
      <c r="F15" s="54">
        <v>6</v>
      </c>
      <c r="G15" s="53">
        <v>4179</v>
      </c>
      <c r="H15" s="54">
        <v>84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28920</v>
      </c>
      <c r="D16" s="53">
        <v>537544</v>
      </c>
      <c r="E16" s="53">
        <v>1538</v>
      </c>
      <c r="F16" s="54">
        <v>38</v>
      </c>
      <c r="G16" s="53">
        <v>26848</v>
      </c>
      <c r="H16" s="54">
        <v>534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25892</v>
      </c>
      <c r="D17" s="53">
        <v>392816</v>
      </c>
      <c r="E17" s="53">
        <v>1718</v>
      </c>
      <c r="F17" s="54">
        <v>20</v>
      </c>
      <c r="G17" s="53">
        <v>23748</v>
      </c>
      <c r="H17" s="54">
        <v>426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110400</v>
      </c>
      <c r="D18" s="53">
        <v>1503144</v>
      </c>
      <c r="E18" s="53">
        <v>3503</v>
      </c>
      <c r="F18" s="54">
        <v>69</v>
      </c>
      <c r="G18" s="53">
        <v>105595</v>
      </c>
      <c r="H18" s="53">
        <v>1302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44371</v>
      </c>
      <c r="D19" s="53">
        <v>577376</v>
      </c>
      <c r="E19" s="53">
        <v>1116</v>
      </c>
      <c r="F19" s="54">
        <v>32</v>
      </c>
      <c r="G19" s="53">
        <v>42595</v>
      </c>
      <c r="H19" s="54">
        <v>660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1052</v>
      </c>
      <c r="D20" s="53">
        <v>42725</v>
      </c>
      <c r="E20" s="54">
        <v>85</v>
      </c>
      <c r="F20" s="54">
        <v>1</v>
      </c>
      <c r="G20" s="54">
        <v>953</v>
      </c>
      <c r="H20" s="54">
        <v>14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905</v>
      </c>
      <c r="D21" s="53">
        <v>35582</v>
      </c>
      <c r="E21" s="54">
        <v>23</v>
      </c>
      <c r="F21" s="54">
        <v>2</v>
      </c>
      <c r="G21" s="54">
        <v>855</v>
      </c>
      <c r="H21" s="54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1822</v>
      </c>
      <c r="D22" s="53">
        <v>49100</v>
      </c>
      <c r="E22" s="54">
        <v>176</v>
      </c>
      <c r="F22" s="54">
        <v>6</v>
      </c>
      <c r="G22" s="53">
        <v>1616</v>
      </c>
      <c r="H22" s="54">
        <v>61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544</v>
      </c>
      <c r="D23" s="53">
        <v>31512</v>
      </c>
      <c r="E23" s="54">
        <v>15</v>
      </c>
      <c r="F23" s="54">
        <v>0</v>
      </c>
      <c r="G23" s="54">
        <v>504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936</v>
      </c>
      <c r="D24" s="53">
        <v>24827</v>
      </c>
      <c r="E24" s="54">
        <v>13</v>
      </c>
      <c r="F24" s="54">
        <v>2</v>
      </c>
      <c r="G24" s="54">
        <v>908</v>
      </c>
      <c r="H24" s="54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2359</v>
      </c>
      <c r="D25" s="53">
        <v>96646</v>
      </c>
      <c r="E25" s="54">
        <v>15</v>
      </c>
      <c r="F25" s="54">
        <v>0</v>
      </c>
      <c r="G25" s="53">
        <v>2334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4700</v>
      </c>
      <c r="D26" s="53">
        <v>129767</v>
      </c>
      <c r="E26" s="54">
        <v>173</v>
      </c>
      <c r="F26" s="54">
        <v>8</v>
      </c>
      <c r="G26" s="53">
        <v>4419</v>
      </c>
      <c r="H26" s="54">
        <v>108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5070</v>
      </c>
      <c r="D27" s="53">
        <v>182775</v>
      </c>
      <c r="E27" s="54">
        <v>247</v>
      </c>
      <c r="F27" s="54">
        <v>1</v>
      </c>
      <c r="G27" s="53">
        <v>4730</v>
      </c>
      <c r="H27" s="54">
        <v>93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25696</v>
      </c>
      <c r="D28" s="53">
        <v>382966</v>
      </c>
      <c r="E28" s="54">
        <v>734</v>
      </c>
      <c r="F28" s="54">
        <v>32</v>
      </c>
      <c r="G28" s="53">
        <v>24448</v>
      </c>
      <c r="H28" s="54">
        <v>514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2574</v>
      </c>
      <c r="D29" s="53">
        <v>60178</v>
      </c>
      <c r="E29" s="54">
        <v>152</v>
      </c>
      <c r="F29" s="54">
        <v>8</v>
      </c>
      <c r="G29" s="53">
        <v>2370</v>
      </c>
      <c r="H29" s="54">
        <v>52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2424</v>
      </c>
      <c r="D30" s="53">
        <v>71616</v>
      </c>
      <c r="E30" s="54">
        <v>135</v>
      </c>
      <c r="F30" s="54">
        <v>6</v>
      </c>
      <c r="G30" s="53">
        <v>2245</v>
      </c>
      <c r="H30" s="54">
        <v>44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9032</v>
      </c>
      <c r="D31" s="53">
        <v>152835</v>
      </c>
      <c r="E31" s="54">
        <v>390</v>
      </c>
      <c r="F31" s="54">
        <v>1</v>
      </c>
      <c r="G31" s="53">
        <v>8506</v>
      </c>
      <c r="H31" s="54">
        <v>154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46841</v>
      </c>
      <c r="D32" s="53">
        <v>768670</v>
      </c>
      <c r="E32" s="53">
        <v>1201</v>
      </c>
      <c r="F32" s="54">
        <v>98</v>
      </c>
      <c r="G32" s="53">
        <v>44121</v>
      </c>
      <c r="H32" s="53">
        <v>1101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17844</v>
      </c>
      <c r="D33" s="53">
        <v>242054</v>
      </c>
      <c r="E33" s="54">
        <v>534</v>
      </c>
      <c r="F33" s="54">
        <v>50</v>
      </c>
      <c r="G33" s="53">
        <v>16801</v>
      </c>
      <c r="H33" s="54">
        <v>509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3344</v>
      </c>
      <c r="D34" s="53">
        <v>80389</v>
      </c>
      <c r="E34" s="54">
        <v>108</v>
      </c>
      <c r="F34" s="54">
        <v>4</v>
      </c>
      <c r="G34" s="53">
        <v>3191</v>
      </c>
      <c r="H34" s="54">
        <v>45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1161</v>
      </c>
      <c r="D35" s="53">
        <v>24298</v>
      </c>
      <c r="E35" s="54">
        <v>14</v>
      </c>
      <c r="F35" s="54">
        <v>3</v>
      </c>
      <c r="G35" s="53">
        <v>1105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208</v>
      </c>
      <c r="D36" s="53">
        <v>39894</v>
      </c>
      <c r="E36" s="54">
        <v>2</v>
      </c>
      <c r="F36" s="54">
        <v>0</v>
      </c>
      <c r="G36" s="54">
        <v>201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15115</v>
      </c>
      <c r="E37" s="54">
        <v>6</v>
      </c>
      <c r="F37" s="54">
        <v>0</v>
      </c>
      <c r="G37" s="54">
        <v>278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2474</v>
      </c>
      <c r="D38" s="53">
        <v>63400</v>
      </c>
      <c r="E38" s="54">
        <v>89</v>
      </c>
      <c r="F38" s="54">
        <v>3</v>
      </c>
      <c r="G38" s="53">
        <v>2340</v>
      </c>
      <c r="H38" s="54">
        <v>29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5008</v>
      </c>
      <c r="D39" s="53">
        <v>149875</v>
      </c>
      <c r="E39" s="54">
        <v>66</v>
      </c>
      <c r="F39" s="54">
        <v>5</v>
      </c>
      <c r="G39" s="53">
        <v>4830</v>
      </c>
      <c r="H39" s="54">
        <v>101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1372</v>
      </c>
      <c r="D40" s="53">
        <v>58758</v>
      </c>
      <c r="E40" s="54">
        <v>69</v>
      </c>
      <c r="F40" s="54">
        <v>0</v>
      </c>
      <c r="G40" s="53">
        <v>1303</v>
      </c>
      <c r="H40" s="54">
        <v>36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448</v>
      </c>
      <c r="D41" s="53">
        <v>25819</v>
      </c>
      <c r="E41" s="54">
        <v>35</v>
      </c>
      <c r="F41" s="54">
        <v>1</v>
      </c>
      <c r="G41" s="54">
        <v>397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750</v>
      </c>
      <c r="D42" s="53">
        <v>43774</v>
      </c>
      <c r="E42" s="54">
        <v>38</v>
      </c>
      <c r="F42" s="54">
        <v>1</v>
      </c>
      <c r="G42" s="54">
        <v>694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1056</v>
      </c>
      <c r="D43" s="53">
        <v>31289</v>
      </c>
      <c r="E43" s="54">
        <v>39</v>
      </c>
      <c r="F43" s="54">
        <v>1</v>
      </c>
      <c r="G43" s="54">
        <v>994</v>
      </c>
      <c r="H43" s="54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884</v>
      </c>
      <c r="D44" s="53">
        <v>7091</v>
      </c>
      <c r="E44" s="54">
        <v>1</v>
      </c>
      <c r="F44" s="54">
        <v>1</v>
      </c>
      <c r="G44" s="54">
        <v>866</v>
      </c>
      <c r="H44" s="54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17890</v>
      </c>
      <c r="D45" s="53">
        <v>433031</v>
      </c>
      <c r="E45" s="54">
        <v>867</v>
      </c>
      <c r="F45" s="54">
        <v>25</v>
      </c>
      <c r="G45" s="53">
        <v>16748</v>
      </c>
      <c r="H45" s="54">
        <v>275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1032</v>
      </c>
      <c r="D46" s="53">
        <v>27223</v>
      </c>
      <c r="E46" s="54">
        <v>41</v>
      </c>
      <c r="F46" s="54">
        <v>0</v>
      </c>
      <c r="G46" s="53">
        <v>1004</v>
      </c>
      <c r="H46" s="54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1609</v>
      </c>
      <c r="D47" s="53">
        <v>66146</v>
      </c>
      <c r="E47" s="54">
        <v>38</v>
      </c>
      <c r="F47" s="54">
        <v>1</v>
      </c>
      <c r="G47" s="53">
        <v>1535</v>
      </c>
      <c r="H47" s="54">
        <v>36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3438</v>
      </c>
      <c r="D48" s="53">
        <v>56482</v>
      </c>
      <c r="E48" s="54">
        <v>55</v>
      </c>
      <c r="F48" s="54">
        <v>7</v>
      </c>
      <c r="G48" s="53">
        <v>3299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1288</v>
      </c>
      <c r="D49" s="53">
        <v>77608</v>
      </c>
      <c r="E49" s="54">
        <v>49</v>
      </c>
      <c r="F49" s="54">
        <v>0</v>
      </c>
      <c r="G49" s="53">
        <v>1218</v>
      </c>
      <c r="H49" s="54">
        <v>21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1949</v>
      </c>
      <c r="D50" s="53">
        <v>24664</v>
      </c>
      <c r="E50" s="54">
        <v>31</v>
      </c>
      <c r="F50" s="54">
        <v>0</v>
      </c>
      <c r="G50" s="53">
        <v>1890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1758</v>
      </c>
      <c r="D51" s="53">
        <v>66588</v>
      </c>
      <c r="E51" s="54">
        <v>65</v>
      </c>
      <c r="F51" s="54">
        <v>3</v>
      </c>
      <c r="G51" s="53">
        <v>1689</v>
      </c>
      <c r="H51" s="54">
        <v>26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8121</v>
      </c>
      <c r="D52" s="53">
        <v>142879</v>
      </c>
      <c r="E52" s="54">
        <v>278</v>
      </c>
      <c r="F52" s="54">
        <v>1</v>
      </c>
      <c r="G52" s="53">
        <v>7734</v>
      </c>
      <c r="H52" s="54">
        <v>114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426333</v>
      </c>
      <c r="D54" s="53">
        <v>7568556</v>
      </c>
      <c r="E54" s="53">
        <v>15313</v>
      </c>
      <c r="F54" s="54">
        <v>472</v>
      </c>
      <c r="G54" s="53">
        <v>403067</v>
      </c>
      <c r="H54" s="53">
        <v>7645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2021-02-25T14:47:14Z</dcterms:modified>
</cp:coreProperties>
</file>