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359C6CFF-52F3-4BAA-AA56-35CAD85DBD4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<sst xmlns="http://schemas.openxmlformats.org/spreadsheetml/2006/main" count="21755" uniqueCount="291">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</sst>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97"/>
  <sheetViews>
    <sheetView topLeftCell="A1085" workbookViewId="0">
      <selection activeCell="A15794" sqref="A15794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4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4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4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4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4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4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4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</row>
    <row r="1096" spans="1:14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</row>
    <row r="1097" spans="1:14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793"/>
  <sheetViews>
    <sheetView workbookViewId="0">
      <pane xSplit="1" ySplit="1" topLeftCell="B15785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794" sqref="A1579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44244</v>
      </c>
      <c r="B3" s="26" t="s">
        <v>153</v>
      </c>
      <c r="C3" s="26">
        <f>IF(C21="", "", C21)</f>
        <v>416814</v>
      </c>
      <c r="D3" s="26">
        <f>IF(B21="", "", B21)</f>
        <v>7204491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20331</v>
      </c>
      <c r="I3" s="26" t="str">
        <f t="shared" si="1"/>
        <v/>
      </c>
      <c r="J3" s="26">
        <f t="shared" si="1"/>
        <v>607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389042</v>
      </c>
      <c r="N3" s="26">
        <f t="shared" si="2"/>
        <v>7100</v>
      </c>
    </row>
    <row r="4" spans="1:15" x14ac:dyDescent="0.55000000000000004">
      <c r="A4" s="38">
        <f>DATE($C$9, $D$9, $E$9)</f>
        <v>44244</v>
      </c>
      <c r="B4" s="26" t="s">
        <v>154</v>
      </c>
      <c r="C4" s="26">
        <f>IF(C22="", "", C22)</f>
        <v>2186</v>
      </c>
      <c r="D4" s="26">
        <f>IF(B22="", "", B22)</f>
        <v>502466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33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2151</v>
      </c>
      <c r="N4" s="26">
        <f t="shared" si="2"/>
        <v>2</v>
      </c>
    </row>
    <row r="5" spans="1:15" x14ac:dyDescent="0.55000000000000004">
      <c r="A5" s="38">
        <f>DATE($C$9, $D$9, $E$9)</f>
        <v>44244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17</v>
      </c>
    </row>
    <row r="10" spans="1:15" x14ac:dyDescent="0.55000000000000004">
      <c r="E10" s="52" t="s">
        <v>157</v>
      </c>
      <c r="F10" s="54"/>
      <c r="G10" s="52" t="s">
        <v>158</v>
      </c>
      <c r="H10" s="54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4"/>
      <c r="J11" s="54"/>
      <c r="K11" s="54"/>
    </row>
    <row r="12" spans="1:15" x14ac:dyDescent="0.55000000000000004">
      <c r="C12" s="52" t="s">
        <v>166</v>
      </c>
      <c r="D12" s="54"/>
      <c r="E12" s="4">
        <v>7204491</v>
      </c>
      <c r="F12" s="4">
        <v>416814</v>
      </c>
      <c r="G12" s="4">
        <v>20331</v>
      </c>
      <c r="H12" s="4">
        <v>607</v>
      </c>
      <c r="I12" s="4">
        <v>389042</v>
      </c>
      <c r="J12" s="4">
        <v>7100</v>
      </c>
      <c r="K12" s="3"/>
    </row>
    <row r="13" spans="1:15" x14ac:dyDescent="0.55000000000000004">
      <c r="C13" s="52" t="s">
        <v>167</v>
      </c>
      <c r="D13" s="54"/>
      <c r="E13" s="4">
        <v>502466</v>
      </c>
      <c r="F13" s="4">
        <v>2186</v>
      </c>
      <c r="G13" s="4">
        <v>33</v>
      </c>
      <c r="H13" s="4">
        <v>0</v>
      </c>
      <c r="I13" s="4">
        <v>2151</v>
      </c>
      <c r="J13" s="4">
        <v>2</v>
      </c>
      <c r="K13" s="3"/>
    </row>
    <row r="14" spans="1:15" x14ac:dyDescent="0.55000000000000004">
      <c r="C14" s="52" t="s">
        <v>168</v>
      </c>
      <c r="D14" s="54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7707786</v>
      </c>
      <c r="F15" s="29">
        <f t="shared" si="3"/>
        <v>419015</v>
      </c>
      <c r="G15" s="29">
        <f t="shared" si="3"/>
        <v>20364</v>
      </c>
      <c r="H15" s="29">
        <f t="shared" si="3"/>
        <v>607</v>
      </c>
      <c r="I15" s="29">
        <f t="shared" si="3"/>
        <v>391208</v>
      </c>
      <c r="J15" s="29">
        <f t="shared" si="3"/>
        <v>7102</v>
      </c>
      <c r="K15" s="30"/>
    </row>
    <row r="18" spans="1:15" x14ac:dyDescent="0.55000000000000004">
      <c r="B18" s="52" t="s">
        <v>157</v>
      </c>
      <c r="C18" s="54"/>
      <c r="D18" s="52" t="s">
        <v>169</v>
      </c>
      <c r="E18" s="54"/>
      <c r="F18" s="54"/>
      <c r="G18" s="52" t="s">
        <v>170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2" t="s">
        <v>158</v>
      </c>
      <c r="H19" s="54"/>
      <c r="I19" s="54"/>
      <c r="J19" s="54"/>
      <c r="K19" s="54"/>
      <c r="L19" s="54"/>
      <c r="M19" s="54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4"/>
      <c r="O20" s="54"/>
    </row>
    <row r="21" spans="1:15" x14ac:dyDescent="0.55000000000000004">
      <c r="A21" s="26" t="s">
        <v>166</v>
      </c>
      <c r="B21" s="28">
        <f t="shared" ref="B21:C23" si="4">E12</f>
        <v>7204491</v>
      </c>
      <c r="C21" s="28">
        <f t="shared" si="4"/>
        <v>416814</v>
      </c>
      <c r="D21" s="3"/>
      <c r="E21" s="3"/>
      <c r="F21" s="3"/>
      <c r="G21" s="3"/>
      <c r="H21" s="28">
        <f>G12</f>
        <v>20331</v>
      </c>
      <c r="I21" s="3"/>
      <c r="J21" s="28">
        <f>H12</f>
        <v>607</v>
      </c>
      <c r="K21" s="3"/>
      <c r="L21" s="3"/>
      <c r="M21" s="16">
        <f>F21</f>
        <v>0</v>
      </c>
      <c r="N21" s="28">
        <f t="shared" ref="N21:O23" si="5">I12</f>
        <v>389042</v>
      </c>
      <c r="O21" s="28">
        <f t="shared" si="5"/>
        <v>7100</v>
      </c>
    </row>
    <row r="22" spans="1:15" x14ac:dyDescent="0.55000000000000004">
      <c r="A22" s="26" t="s">
        <v>167</v>
      </c>
      <c r="B22" s="28">
        <f t="shared" si="4"/>
        <v>502466</v>
      </c>
      <c r="C22" s="28">
        <f t="shared" si="4"/>
        <v>2186</v>
      </c>
      <c r="D22" s="3"/>
      <c r="E22" s="3"/>
      <c r="F22" s="3"/>
      <c r="G22" s="3"/>
      <c r="H22" s="28">
        <f>G13</f>
        <v>33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2151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7707786</v>
      </c>
      <c r="C24" s="26">
        <f t="shared" si="6"/>
        <v>419015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20364</v>
      </c>
      <c r="I24" s="26">
        <f t="shared" si="6"/>
        <v>0</v>
      </c>
      <c r="J24" s="26">
        <f t="shared" si="6"/>
        <v>607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391208</v>
      </c>
      <c r="O24" s="26">
        <f t="shared" si="6"/>
        <v>7102</v>
      </c>
    </row>
    <row r="26" spans="1:15" x14ac:dyDescent="0.55000000000000004">
      <c r="E26" s="52" t="s">
        <v>279</v>
      </c>
      <c r="F26" s="54"/>
      <c r="G26" s="54"/>
      <c r="H26" s="54"/>
      <c r="I26" s="54"/>
      <c r="J26" s="54"/>
    </row>
    <row r="27" spans="1:15" x14ac:dyDescent="0.55000000000000004">
      <c r="E27" s="53" t="s">
        <v>281</v>
      </c>
      <c r="F27" s="53"/>
      <c r="G27" s="53"/>
      <c r="H27" s="53"/>
      <c r="I27" s="53"/>
      <c r="J27" s="53"/>
      <c r="K27" s="53"/>
    </row>
  </sheetData>
  <mergeCells count="20">
    <mergeCell ref="J10:J11"/>
    <mergeCell ref="I10:I11"/>
    <mergeCell ref="G10:H10"/>
    <mergeCell ref="E10:F10"/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16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44243</v>
      </c>
      <c r="C5" s="31" t="s">
        <v>7</v>
      </c>
      <c r="D5" s="41">
        <f>IFERROR(INT(TRIM(SUBSTITUTE(VLOOKUP($A5&amp;"*",各都道府県の状況!$A:$I,D$3,FALSE), "※5", ""))), "")</f>
        <v>18578</v>
      </c>
      <c r="E5" s="41">
        <f>IFERROR(INT(TRIM(SUBSTITUTE(VLOOKUP($A5&amp;"*",各都道府県の状況!$A:$I,E$3,FALSE), "※5", ""))), "")</f>
        <v>354325</v>
      </c>
      <c r="F5" s="41">
        <f>IFERROR(INT(TRIM(SUBSTITUTE(VLOOKUP($A5&amp;"*",各都道府県の状況!$A:$I,F$3,FALSE), "※5", ""))), "")</f>
        <v>17157</v>
      </c>
      <c r="G5" s="41">
        <f>IFERROR(INT(TRIM(SUBSTITUTE(VLOOKUP($A5&amp;"*",各都道府県の状況!$A:$I,G$3,FALSE), "※5", ""))), "")</f>
        <v>642</v>
      </c>
      <c r="H5" s="41">
        <f>IFERROR(INT(TRIM(SUBSTITUTE(VLOOKUP($A5&amp;"*",各都道府県の状況!$A:$I,H$3,FALSE), "※5", ""))), "")</f>
        <v>825</v>
      </c>
      <c r="I5" s="41">
        <f>IFERROR(INT(TRIM(SUBSTITUTE(VLOOKUP($A5&amp;"*",各都道府県の状況!$A:$I,I$3,FALSE), "※5", ""))), "")</f>
        <v>16</v>
      </c>
      <c r="J5" s="2"/>
    </row>
    <row r="6" spans="1:10" x14ac:dyDescent="0.55000000000000004">
      <c r="A6" s="12" t="s">
        <v>182</v>
      </c>
      <c r="B6" s="13">
        <f t="shared" si="0"/>
        <v>44243</v>
      </c>
      <c r="C6" s="31" t="s">
        <v>11</v>
      </c>
      <c r="D6" s="41">
        <f>IFERROR(INT(TRIM(SUBSTITUTE(VLOOKUP($A6&amp;"*",各都道府県の状況!$A:$I,D$3,FALSE), "※5", ""))), "")</f>
        <v>810</v>
      </c>
      <c r="E6" s="41">
        <f>IFERROR(INT(TRIM(SUBSTITUTE(VLOOKUP($A6&amp;"*",各都道府県の状況!$A:$I,E$3,FALSE), "※5", ""))), "")</f>
        <v>16832</v>
      </c>
      <c r="F6" s="41">
        <f>IFERROR(INT(TRIM(SUBSTITUTE(VLOOKUP($A6&amp;"*",各都道府県の状況!$A:$I,F$3,FALSE), "※5", ""))), "")</f>
        <v>721</v>
      </c>
      <c r="G6" s="41">
        <f>IFERROR(INT(TRIM(SUBSTITUTE(VLOOKUP($A6&amp;"*",各都道府県の状況!$A:$I,G$3,FALSE), "※5", ""))), "")</f>
        <v>17</v>
      </c>
      <c r="H6" s="41">
        <f>IFERROR(INT(TRIM(SUBSTITUTE(VLOOKUP($A6&amp;"*",各都道府県の状況!$A:$I,H$3,FALSE), "※5", ""))), "")</f>
        <v>72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44243</v>
      </c>
      <c r="C7" s="31" t="s">
        <v>12</v>
      </c>
      <c r="D7" s="41">
        <f>IFERROR(INT(TRIM(SUBSTITUTE(VLOOKUP($A7&amp;"*",各都道府県の状況!$A:$I,D$3,FALSE), "※5", ""))), "")</f>
        <v>530</v>
      </c>
      <c r="E7" s="41">
        <f>IFERROR(INT(TRIM(SUBSTITUTE(VLOOKUP($A7&amp;"*",各都道府県の状況!$A:$I,E$3,FALSE), "※5", ""))), "")</f>
        <v>22688</v>
      </c>
      <c r="F7" s="41">
        <f>IFERROR(INT(TRIM(SUBSTITUTE(VLOOKUP($A7&amp;"*",各都道府県の状況!$A:$I,F$3,FALSE), "※5", ""))), "")</f>
        <v>482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19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44243</v>
      </c>
      <c r="C8" s="31" t="s">
        <v>13</v>
      </c>
      <c r="D8" s="41">
        <f>IFERROR(INT(TRIM(SUBSTITUTE(VLOOKUP($A8&amp;"*",各都道府県の状況!$A:$I,D$3,FALSE), "※5", ""))), "")</f>
        <v>3513</v>
      </c>
      <c r="E8" s="41">
        <f>IFERROR(INT(TRIM(SUBSTITUTE(VLOOKUP($A8&amp;"*",各都道府県の状況!$A:$I,E$3,FALSE), "※5", ""))), "")</f>
        <v>49755</v>
      </c>
      <c r="F8" s="41">
        <f>IFERROR(INT(TRIM(SUBSTITUTE(VLOOKUP($A8&amp;"*",各都道府県の状況!$A:$I,F$3,FALSE), "※5", ""))), "")</f>
        <v>3411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79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44243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6948</v>
      </c>
      <c r="F9" s="41">
        <f>IFERROR(INT(TRIM(SUBSTITUTE(VLOOKUP($A9&amp;"*",各都道府県の状況!$A:$I,F$3,FALSE), "※5", ""))), "")</f>
        <v>246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44243</v>
      </c>
      <c r="C10" s="31" t="s">
        <v>15</v>
      </c>
      <c r="D10" s="41">
        <f>IFERROR(INT(TRIM(SUBSTITUTE(VLOOKUP($A10&amp;"*",各都道府県の状況!$A:$I,D$3,FALSE), "※5", ""))), "")</f>
        <v>534</v>
      </c>
      <c r="E10" s="41">
        <f>IFERROR(INT(TRIM(SUBSTITUTE(VLOOKUP($A10&amp;"*",各都道府県の状況!$A:$I,E$3,FALSE), "※5", ""))), "")</f>
        <v>16641</v>
      </c>
      <c r="F10" s="41">
        <f>IFERROR(INT(TRIM(SUBSTITUTE(VLOOKUP($A10&amp;"*",各都道府県の状況!$A:$I,F$3,FALSE), "※5", ""))), "")</f>
        <v>493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26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44243</v>
      </c>
      <c r="C11" s="31" t="s">
        <v>16</v>
      </c>
      <c r="D11" s="41">
        <f>IFERROR(INT(TRIM(SUBSTITUTE(VLOOKUP($A11&amp;"*",各都道府県の状況!$A:$I,D$3,FALSE), "※5", ""))), "")</f>
        <v>1842</v>
      </c>
      <c r="E11" s="41">
        <f>IFERROR(INT(TRIM(SUBSTITUTE(VLOOKUP($A11&amp;"*",各都道府県の状況!$A:$I,E$3,FALSE), "※5", ""))), "")</f>
        <v>99503</v>
      </c>
      <c r="F11" s="41">
        <f>IFERROR(INT(TRIM(SUBSTITUTE(VLOOKUP($A11&amp;"*",各都道府県の状況!$A:$I,F$3,FALSE), "※5", ""))), "")</f>
        <v>1658</v>
      </c>
      <c r="G11" s="41">
        <f>IFERROR(INT(TRIM(SUBSTITUTE(VLOOKUP($A11&amp;"*",各都道府県の状況!$A:$I,G$3,FALSE), "※5", ""))), "")</f>
        <v>64</v>
      </c>
      <c r="H11" s="41">
        <f>IFERROR(INT(TRIM(SUBSTITUTE(VLOOKUP($A11&amp;"*",各都道府県の状況!$A:$I,H$3,FALSE), "※5", ""))), "")</f>
        <v>120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44243</v>
      </c>
      <c r="C12" s="31" t="s">
        <v>17</v>
      </c>
      <c r="D12" s="41">
        <f>IFERROR(INT(TRIM(SUBSTITUTE(VLOOKUP($A12&amp;"*",各都道府県の状況!$A:$I,D$3,FALSE), "※5", ""))), "")</f>
        <v>5411</v>
      </c>
      <c r="E12" s="41">
        <f>IFERROR(INT(TRIM(SUBSTITUTE(VLOOKUP($A12&amp;"*",各都道府県の状況!$A:$I,E$3,FALSE), "※5", ""))), "")</f>
        <v>24547</v>
      </c>
      <c r="F12" s="41">
        <f>IFERROR(INT(TRIM(SUBSTITUTE(VLOOKUP($A12&amp;"*",各都道府県の状況!$A:$I,F$3,FALSE), "※5", ""))), "")</f>
        <v>4945</v>
      </c>
      <c r="G12" s="41">
        <f>IFERROR(INT(TRIM(SUBSTITUTE(VLOOKUP($A12&amp;"*",各都道府県の状況!$A:$I,G$3,FALSE), "※5", ""))), "")</f>
        <v>99</v>
      </c>
      <c r="H12" s="41">
        <f>IFERROR(INT(TRIM(SUBSTITUTE(VLOOKUP($A12&amp;"*",各都道府県の状況!$A:$I,H$3,FALSE), "※5", ""))), "")</f>
        <v>367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44243</v>
      </c>
      <c r="C13" s="31" t="s">
        <v>18</v>
      </c>
      <c r="D13" s="41">
        <f>IFERROR(INT(TRIM(SUBSTITUTE(VLOOKUP($A13&amp;"*",各都道府県の状況!$A:$I,D$3,FALSE), "※5", ""))), "")</f>
        <v>3981</v>
      </c>
      <c r="E13" s="41">
        <f>IFERROR(INT(TRIM(SUBSTITUTE(VLOOKUP($A13&amp;"*",各都道府県の状況!$A:$I,E$3,FALSE), "※5", ""))), "")</f>
        <v>118415</v>
      </c>
      <c r="F13" s="41">
        <f>IFERROR(INT(TRIM(SUBSTITUTE(VLOOKUP($A13&amp;"*",各都道府県の状況!$A:$I,F$3,FALSE), "※5", ""))), "")</f>
        <v>3732</v>
      </c>
      <c r="G13" s="41">
        <f>IFERROR(INT(TRIM(SUBSTITUTE(VLOOKUP($A13&amp;"*",各都道府県の状況!$A:$I,G$3,FALSE), "※5", ""))), "")</f>
        <v>60</v>
      </c>
      <c r="H13" s="41">
        <f>IFERROR(INT(TRIM(SUBSTITUTE(VLOOKUP($A13&amp;"*",各都道府県の状況!$A:$I,H$3,FALSE), "※5", ""))), "")</f>
        <v>189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>
        <f t="shared" si="0"/>
        <v>44243</v>
      </c>
      <c r="C14" s="31" t="s">
        <v>19</v>
      </c>
      <c r="D14" s="41">
        <f>IFERROR(INT(TRIM(SUBSTITUTE(VLOOKUP($A14&amp;"*",各都道府県の状況!$A:$I,D$3,FALSE), "※5", ""))), "")</f>
        <v>4296</v>
      </c>
      <c r="E14" s="41">
        <f>IFERROR(INT(TRIM(SUBSTITUTE(VLOOKUP($A14&amp;"*",各都道府県の状況!$A:$I,E$3,FALSE), "※5", ""))), "")</f>
        <v>85897</v>
      </c>
      <c r="F14" s="41">
        <f>IFERROR(INT(TRIM(SUBSTITUTE(VLOOKUP($A14&amp;"*",各都道府県の状況!$A:$I,F$3,FALSE), "※5", ""))), "")</f>
        <v>3978</v>
      </c>
      <c r="G14" s="41">
        <f>IFERROR(INT(TRIM(SUBSTITUTE(VLOOKUP($A14&amp;"*",各都道府県の状況!$A:$I,G$3,FALSE), "※5", ""))), "")</f>
        <v>81</v>
      </c>
      <c r="H14" s="41">
        <f>IFERROR(INT(TRIM(SUBSTITUTE(VLOOKUP($A14&amp;"*",各都道府県の状況!$A:$I,H$3,FALSE), "※5", ""))), "")</f>
        <v>237</v>
      </c>
      <c r="I14" s="41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44243</v>
      </c>
      <c r="C15" s="31" t="s">
        <v>20</v>
      </c>
      <c r="D15" s="41">
        <f>IFERROR(INT(TRIM(SUBSTITUTE(VLOOKUP($A15&amp;"*",各都道府県の状況!$A:$I,D$3,FALSE), "※5", ""))), "")</f>
        <v>27971</v>
      </c>
      <c r="E15" s="41">
        <f>IFERROR(INT(TRIM(SUBSTITUTE(VLOOKUP($A15&amp;"*",各都道府県の状況!$A:$I,E$3,FALSE), "※5", ""))), "")</f>
        <v>512823</v>
      </c>
      <c r="F15" s="41">
        <f>IFERROR(INT(TRIM(SUBSTITUTE(VLOOKUP($A15&amp;"*",各都道府県の状況!$A:$I,F$3,FALSE), "※5", ""))), "")</f>
        <v>25321</v>
      </c>
      <c r="G15" s="41">
        <f>IFERROR(INT(TRIM(SUBSTITUTE(VLOOKUP($A15&amp;"*",各都道府県の状況!$A:$I,G$3,FALSE), "※5", ""))), "")</f>
        <v>483</v>
      </c>
      <c r="H15" s="41">
        <f>IFERROR(INT(TRIM(SUBSTITUTE(VLOOKUP($A15&amp;"*",各都道府県の状況!$A:$I,H$3,FALSE), "※5", ""))), "")</f>
        <v>2167</v>
      </c>
      <c r="I15" s="41">
        <f>IFERROR(INT(TRIM(SUBSTITUTE(VLOOKUP($A15&amp;"*",各都道府県の状況!$A:$I,I$3,FALSE), "※5", ""))), "")</f>
        <v>47</v>
      </c>
    </row>
    <row r="16" spans="1:10" x14ac:dyDescent="0.55000000000000004">
      <c r="A16" s="12" t="s">
        <v>192</v>
      </c>
      <c r="B16" s="13">
        <f t="shared" si="0"/>
        <v>44243</v>
      </c>
      <c r="C16" s="31" t="s">
        <v>21</v>
      </c>
      <c r="D16" s="41">
        <f>IFERROR(INT(TRIM(SUBSTITUTE(VLOOKUP($A16&amp;"*",各都道府県の状況!$A:$I,D$3,FALSE), "※5", ""))), "")</f>
        <v>24865</v>
      </c>
      <c r="E16" s="41">
        <f>IFERROR(INT(TRIM(SUBSTITUTE(VLOOKUP($A16&amp;"*",各都道府県の状況!$A:$I,E$3,FALSE), "※5", ""))), "")</f>
        <v>375700</v>
      </c>
      <c r="F16" s="41">
        <f>IFERROR(INT(TRIM(SUBSTITUTE(VLOOKUP($A16&amp;"*",各都道府県の状況!$A:$I,F$3,FALSE), "※5", ""))), "")</f>
        <v>22127</v>
      </c>
      <c r="G16" s="41">
        <f>IFERROR(INT(TRIM(SUBSTITUTE(VLOOKUP($A16&amp;"*",各都道府県の状況!$A:$I,G$3,FALSE), "※5", ""))), "")</f>
        <v>360</v>
      </c>
      <c r="H16" s="41">
        <f>IFERROR(INT(TRIM(SUBSTITUTE(VLOOKUP($A16&amp;"*",各都道府県の状況!$A:$I,H$3,FALSE), "※5", ""))), "")</f>
        <v>2378</v>
      </c>
      <c r="I16" s="41">
        <f>IFERROR(INT(TRIM(SUBSTITUTE(VLOOKUP($A16&amp;"*",各都道府県の状況!$A:$I,I$3,FALSE), "※5", ""))), "")</f>
        <v>24</v>
      </c>
    </row>
    <row r="17" spans="1:9" x14ac:dyDescent="0.55000000000000004">
      <c r="A17" s="12" t="s">
        <v>193</v>
      </c>
      <c r="B17" s="13">
        <f t="shared" si="0"/>
        <v>44243</v>
      </c>
      <c r="C17" s="31" t="s">
        <v>22</v>
      </c>
      <c r="D17" s="41">
        <f>IFERROR(INT(TRIM(SUBSTITUTE(VLOOKUP($A17&amp;"*",各都道府県の状況!$A:$I,D$3,FALSE), "※5", ""))), "")</f>
        <v>107959</v>
      </c>
      <c r="E17" s="41">
        <f>IFERROR(INT(TRIM(SUBSTITUTE(VLOOKUP($A17&amp;"*",各都道府県の状況!$A:$I,E$3,FALSE), "※5", ""))), "")</f>
        <v>1446004</v>
      </c>
      <c r="F17" s="41">
        <f>IFERROR(INT(TRIM(SUBSTITUTE(VLOOKUP($A17&amp;"*",各都道府県の状況!$A:$I,F$3,FALSE), "※5", ""))), "")</f>
        <v>102184</v>
      </c>
      <c r="G17" s="41">
        <f>IFERROR(INT(TRIM(SUBSTITUTE(VLOOKUP($A17&amp;"*",各都道府県の状況!$A:$I,G$3,FALSE), "※5", ""))), "")</f>
        <v>1164</v>
      </c>
      <c r="H17" s="41">
        <f>IFERROR(INT(TRIM(SUBSTITUTE(VLOOKUP($A17&amp;"*",各都道府県の状況!$A:$I,H$3,FALSE), "※5", ""))), "")</f>
        <v>4611</v>
      </c>
      <c r="I17" s="41">
        <f>IFERROR(INT(TRIM(SUBSTITUTE(VLOOKUP($A17&amp;"*",各都道府県の状況!$A:$I,I$3,FALSE), "※5", ""))), "")</f>
        <v>92</v>
      </c>
    </row>
    <row r="18" spans="1:9" x14ac:dyDescent="0.55000000000000004">
      <c r="A18" s="12" t="s">
        <v>194</v>
      </c>
      <c r="B18" s="13">
        <f t="shared" si="0"/>
        <v>44243</v>
      </c>
      <c r="C18" s="31" t="s">
        <v>23</v>
      </c>
      <c r="D18" s="41">
        <f>IFERROR(INT(TRIM(SUBSTITUTE(VLOOKUP($A18&amp;"*",各都道府県の状況!$A:$I,D$3,FALSE), "※5", ""))), "")</f>
        <v>43468</v>
      </c>
      <c r="E18" s="41">
        <f>IFERROR(INT(TRIM(SUBSTITUTE(VLOOKUP($A18&amp;"*",各都道府県の状況!$A:$I,E$3,FALSE), "※5", ""))), "")</f>
        <v>554397</v>
      </c>
      <c r="F18" s="41">
        <f>IFERROR(INT(TRIM(SUBSTITUTE(VLOOKUP($A18&amp;"*",各都道府県の状況!$A:$I,F$3,FALSE), "※5", ""))), "")</f>
        <v>41504</v>
      </c>
      <c r="G18" s="41">
        <f>IFERROR(INT(TRIM(SUBSTITUTE(VLOOKUP($A18&amp;"*",各都道府県の状況!$A:$I,G$3,FALSE), "※5", ""))), "")</f>
        <v>609</v>
      </c>
      <c r="H18" s="41">
        <f>IFERROR(INT(TRIM(SUBSTITUTE(VLOOKUP($A18&amp;"*",各都道府県の状況!$A:$I,H$3,FALSE), "※5", ""))), "")</f>
        <v>1355</v>
      </c>
      <c r="I18" s="41">
        <f>IFERROR(INT(TRIM(SUBSTITUTE(VLOOKUP($A18&amp;"*",各都道府県の状況!$A:$I,I$3,FALSE), "※5", ""))), "")</f>
        <v>33</v>
      </c>
    </row>
    <row r="19" spans="1:9" x14ac:dyDescent="0.55000000000000004">
      <c r="A19" s="12" t="s">
        <v>195</v>
      </c>
      <c r="B19" s="13">
        <f t="shared" si="0"/>
        <v>44243</v>
      </c>
      <c r="C19" s="31" t="s">
        <v>24</v>
      </c>
      <c r="D19" s="41">
        <f>IFERROR(INT(TRIM(SUBSTITUTE(VLOOKUP($A19&amp;"*",各都道府県の状況!$A:$I,D$3,FALSE), "※5", ""))), "")</f>
        <v>1011</v>
      </c>
      <c r="E19" s="41">
        <f>IFERROR(INT(TRIM(SUBSTITUTE(VLOOKUP($A19&amp;"*",各都道府県の状況!$A:$I,E$3,FALSE), "※5", ""))), "")</f>
        <v>40854</v>
      </c>
      <c r="F19" s="41">
        <f>IFERROR(INT(TRIM(SUBSTITUTE(VLOOKUP($A19&amp;"*",各都道府県の状況!$A:$I,F$3,FALSE), "※5", ""))), "")</f>
        <v>922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75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44243</v>
      </c>
      <c r="C20" s="31" t="s">
        <v>25</v>
      </c>
      <c r="D20" s="41">
        <f>IFERROR(INT(TRIM(SUBSTITUTE(VLOOKUP($A20&amp;"*",各都道府県の状況!$A:$I,D$3,FALSE), "※5", ""))), "")</f>
        <v>892</v>
      </c>
      <c r="E20" s="41">
        <f>IFERROR(INT(TRIM(SUBSTITUTE(VLOOKUP($A20&amp;"*",各都道府県の状況!$A:$I,E$3,FALSE), "※5", ""))), "")</f>
        <v>34172</v>
      </c>
      <c r="F20" s="41">
        <f>IFERROR(INT(TRIM(SUBSTITUTE(VLOOKUP($A20&amp;"*",各都道府県の状況!$A:$I,F$3,FALSE), "※5", ""))), "")</f>
        <v>845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20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44243</v>
      </c>
      <c r="C21" s="31" t="s">
        <v>26</v>
      </c>
      <c r="D21" s="41">
        <f>IFERROR(INT(TRIM(SUBSTITUTE(VLOOKUP($A21&amp;"*",各都道府県の状況!$A:$I,D$3,FALSE), "※5", ""))), "")</f>
        <v>1714</v>
      </c>
      <c r="E21" s="41">
        <f>IFERROR(INT(TRIM(SUBSTITUTE(VLOOKUP($A21&amp;"*",各都道府県の状況!$A:$I,E$3,FALSE), "※5", ""))), "")</f>
        <v>46541</v>
      </c>
      <c r="F21" s="41">
        <f>IFERROR(INT(TRIM(SUBSTITUTE(VLOOKUP($A21&amp;"*",各都道府県の状況!$A:$I,F$3,FALSE), "※5", ""))), "")</f>
        <v>1474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237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44243</v>
      </c>
      <c r="C22" s="31" t="s">
        <v>27</v>
      </c>
      <c r="D22" s="41">
        <f>IFERROR(INT(TRIM(SUBSTITUTE(VLOOKUP($A22&amp;"*",各都道府県の状況!$A:$I,D$3,FALSE), "※5", ""))), "")</f>
        <v>531</v>
      </c>
      <c r="E22" s="41">
        <f>IFERROR(INT(TRIM(SUBSTITUTE(VLOOKUP($A22&amp;"*",各都道府県の状況!$A:$I,E$3,FALSE), "※5", ""))), "")</f>
        <v>29374</v>
      </c>
      <c r="F22" s="41">
        <f>IFERROR(INT(TRIM(SUBSTITUTE(VLOOKUP($A22&amp;"*",各都道府県の状況!$A:$I,F$3,FALSE), "※5", ""))), "")</f>
        <v>487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19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44243</v>
      </c>
      <c r="C23" s="31" t="s">
        <v>28</v>
      </c>
      <c r="D23" s="41">
        <f>IFERROR(INT(TRIM(SUBSTITUTE(VLOOKUP($A23&amp;"*",各都道府県の状況!$A:$I,D$3,FALSE), "※5", ""))), "")</f>
        <v>929</v>
      </c>
      <c r="E23" s="41">
        <f>IFERROR(INT(TRIM(SUBSTITUTE(VLOOKUP($A23&amp;"*",各都道府県の状況!$A:$I,E$3,FALSE), "※5", ""))), "")</f>
        <v>23510</v>
      </c>
      <c r="F23" s="41">
        <f>IFERROR(INT(TRIM(SUBSTITUTE(VLOOKUP($A23&amp;"*",各都道府県の状況!$A:$I,F$3,FALSE), "※5", ""))), "")</f>
        <v>895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18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44243</v>
      </c>
      <c r="C24" s="31" t="s">
        <v>29</v>
      </c>
      <c r="D24" s="41">
        <f>IFERROR(INT(TRIM(SUBSTITUTE(VLOOKUP($A24&amp;"*",各都道府県の状況!$A:$I,D$3,FALSE), "※5", ""))), "")</f>
        <v>2349</v>
      </c>
      <c r="E24" s="41">
        <f>IFERROR(INT(TRIM(SUBSTITUTE(VLOOKUP($A24&amp;"*",各都道府県の状況!$A:$I,E$3,FALSE), "※5", ""))), "")</f>
        <v>93037</v>
      </c>
      <c r="F24" s="41">
        <f>IFERROR(INT(TRIM(SUBSTITUTE(VLOOKUP($A24&amp;"*",各都道府県の状況!$A:$I,F$3,FALSE), "※5", ""))), "")</f>
        <v>2305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35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44243</v>
      </c>
      <c r="C25" s="31" t="s">
        <v>30</v>
      </c>
      <c r="D25" s="41">
        <f>IFERROR(INT(TRIM(SUBSTITUTE(VLOOKUP($A25&amp;"*",各都道府県の状況!$A:$I,D$3,FALSE), "※5", ""))), "")</f>
        <v>4616</v>
      </c>
      <c r="E25" s="41">
        <f>IFERROR(INT(TRIM(SUBSTITUTE(VLOOKUP($A25&amp;"*",各都道府県の状況!$A:$I,E$3,FALSE), "※5", ""))), "")</f>
        <v>122570</v>
      </c>
      <c r="F25" s="41">
        <f>IFERROR(INT(TRIM(SUBSTITUTE(VLOOKUP($A25&amp;"*",各都道府県の状況!$A:$I,F$3,FALSE), "※5", ""))), "")</f>
        <v>4259</v>
      </c>
      <c r="G25" s="41">
        <f>IFERROR(INT(TRIM(SUBSTITUTE(VLOOKUP($A25&amp;"*",各都道府県の状況!$A:$I,G$3,FALSE), "※5", ""))), "")</f>
        <v>96</v>
      </c>
      <c r="H25" s="41">
        <f>IFERROR(INT(TRIM(SUBSTITUTE(VLOOKUP($A25&amp;"*",各都道府県の状況!$A:$I,H$3,FALSE), "※5", ""))), "")</f>
        <v>261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44243</v>
      </c>
      <c r="C26" s="31" t="s">
        <v>31</v>
      </c>
      <c r="D26" s="41">
        <f>IFERROR(INT(TRIM(SUBSTITUTE(VLOOKUP($A26&amp;"*",各都道府県の状況!$A:$I,D$3,FALSE), "※5", ""))), "")</f>
        <v>4870</v>
      </c>
      <c r="E26" s="41">
        <f>IFERROR(INT(TRIM(SUBSTITUTE(VLOOKUP($A26&amp;"*",各都道府県の状況!$A:$I,E$3,FALSE), "※5", ""))), "")</f>
        <v>170779</v>
      </c>
      <c r="F26" s="41">
        <f>IFERROR(INT(TRIM(SUBSTITUTE(VLOOKUP($A26&amp;"*",各都道府県の状況!$A:$I,F$3,FALSE), "※5", ""))), "")</f>
        <v>4629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149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44243</v>
      </c>
      <c r="C27" s="31" t="s">
        <v>32</v>
      </c>
      <c r="D27" s="41">
        <f>IFERROR(INT(TRIM(SUBSTITUTE(VLOOKUP($A27&amp;"*",各都道府県の状況!$A:$I,D$3,FALSE), "※5", ""))), "")</f>
        <v>25247</v>
      </c>
      <c r="E27" s="41">
        <f>IFERROR(INT(TRIM(SUBSTITUTE(VLOOKUP($A27&amp;"*",各都道府県の状況!$A:$I,E$3,FALSE), "※5", ""))), "")</f>
        <v>362781</v>
      </c>
      <c r="F27" s="41">
        <f>IFERROR(INT(TRIM(SUBSTITUTE(VLOOKUP($A27&amp;"*",各都道府県の状況!$A:$I,F$3,FALSE), "※5", ""))), "")</f>
        <v>23592</v>
      </c>
      <c r="G27" s="41">
        <f>IFERROR(INT(TRIM(SUBSTITUTE(VLOOKUP($A27&amp;"*",各都道府県の状況!$A:$I,G$3,FALSE), "※5", ""))), "")</f>
        <v>482</v>
      </c>
      <c r="H27" s="41">
        <f>IFERROR(INT(TRIM(SUBSTITUTE(VLOOKUP($A27&amp;"*",各都道府県の状況!$A:$I,H$3,FALSE), "※5", ""))), "")</f>
        <v>1173</v>
      </c>
      <c r="I27" s="41">
        <f>IFERROR(INT(TRIM(SUBSTITUTE(VLOOKUP($A27&amp;"*",各都道府県の状況!$A:$I,I$3,FALSE), "※5", ""))), "")</f>
        <v>35</v>
      </c>
    </row>
    <row r="28" spans="1:9" x14ac:dyDescent="0.55000000000000004">
      <c r="A28" s="12" t="s">
        <v>204</v>
      </c>
      <c r="B28" s="13">
        <f t="shared" si="0"/>
        <v>44243</v>
      </c>
      <c r="C28" s="31" t="s">
        <v>33</v>
      </c>
      <c r="D28" s="41">
        <f>IFERROR(INT(TRIM(SUBSTITUTE(VLOOKUP($A28&amp;"*",各都道府県の状況!$A:$I,D$3,FALSE), "※5", ""))), "")</f>
        <v>2408</v>
      </c>
      <c r="E28" s="41">
        <f>IFERROR(INT(TRIM(SUBSTITUTE(VLOOKUP($A28&amp;"*",各都道府県の状況!$A:$I,E$3,FALSE), "※5", ""))), "")</f>
        <v>56417</v>
      </c>
      <c r="F28" s="41">
        <f>IFERROR(INT(TRIM(SUBSTITUTE(VLOOKUP($A28&amp;"*",各都道府県の状況!$A:$I,F$3,FALSE), "※5", ""))), "")</f>
        <v>2202</v>
      </c>
      <c r="G28" s="41">
        <f>IFERROR(INT(TRIM(SUBSTITUTE(VLOOKUP($A28&amp;"*",各都道府県の状況!$A:$I,G$3,FALSE), "※5", ""))), "")</f>
        <v>46</v>
      </c>
      <c r="H28" s="41">
        <f>IFERROR(INT(TRIM(SUBSTITUTE(VLOOKUP($A28&amp;"*",各都道府県の状況!$A:$I,H$3,FALSE), "※5", ""))), "")</f>
        <v>160</v>
      </c>
      <c r="I28" s="41">
        <f>IFERROR(INT(TRIM(SUBSTITUTE(VLOOKUP($A28&amp;"*",各都道府県の状況!$A:$I,I$3,FALSE), "※5", ""))), "")</f>
        <v>11</v>
      </c>
    </row>
    <row r="29" spans="1:9" x14ac:dyDescent="0.55000000000000004">
      <c r="A29" s="12" t="s">
        <v>205</v>
      </c>
      <c r="B29" s="13">
        <f t="shared" si="0"/>
        <v>44243</v>
      </c>
      <c r="C29" s="31" t="s">
        <v>34</v>
      </c>
      <c r="D29" s="41">
        <f>IFERROR(INT(TRIM(SUBSTITUTE(VLOOKUP($A29&amp;"*",各都道府県の状況!$A:$I,D$3,FALSE), "※5", ""))), "")</f>
        <v>2332</v>
      </c>
      <c r="E29" s="41">
        <f>IFERROR(INT(TRIM(SUBSTITUTE(VLOOKUP($A29&amp;"*",各都道府県の状況!$A:$I,E$3,FALSE), "※5", ""))), "")</f>
        <v>65277</v>
      </c>
      <c r="F29" s="41">
        <f>IFERROR(INT(TRIM(SUBSTITUTE(VLOOKUP($A29&amp;"*",各都道府県の状況!$A:$I,F$3,FALSE), "※5", ""))), "")</f>
        <v>2145</v>
      </c>
      <c r="G29" s="41">
        <f>IFERROR(INT(TRIM(SUBSTITUTE(VLOOKUP($A29&amp;"*",各都道府県の状況!$A:$I,G$3,FALSE), "※5", ""))), "")</f>
        <v>40</v>
      </c>
      <c r="H29" s="41">
        <f>IFERROR(INT(TRIM(SUBSTITUTE(VLOOKUP($A29&amp;"*",各都道府県の状況!$A:$I,H$3,FALSE), "※5", ""))), "")</f>
        <v>147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44243</v>
      </c>
      <c r="C30" s="31" t="s">
        <v>35</v>
      </c>
      <c r="D30" s="41">
        <f>IFERROR(INT(TRIM(SUBSTITUTE(VLOOKUP($A30&amp;"*",各都道府県の状況!$A:$I,D$3,FALSE), "※5", ""))), "")</f>
        <v>8923</v>
      </c>
      <c r="E30" s="41">
        <f>IFERROR(INT(TRIM(SUBSTITUTE(VLOOKUP($A30&amp;"*",各都道府県の状況!$A:$I,E$3,FALSE), "※5", ""))), "")</f>
        <v>146640</v>
      </c>
      <c r="F30" s="41">
        <f>IFERROR(INT(TRIM(SUBSTITUTE(VLOOKUP($A30&amp;"*",各都道府県の状況!$A:$I,F$3,FALSE), "※5", ""))), "")</f>
        <v>8258</v>
      </c>
      <c r="G30" s="41">
        <f>IFERROR(INT(TRIM(SUBSTITUTE(VLOOKUP($A30&amp;"*",各都道府県の状況!$A:$I,G$3,FALSE), "※5", ""))), "")</f>
        <v>147</v>
      </c>
      <c r="H30" s="41">
        <f>IFERROR(INT(TRIM(SUBSTITUTE(VLOOKUP($A30&amp;"*",各都道府県の状況!$A:$I,H$3,FALSE), "※5", ""))), "")</f>
        <v>539</v>
      </c>
      <c r="I30" s="41">
        <f>IFERROR(INT(TRIM(SUBSTITUTE(VLOOKUP($A30&amp;"*",各都道府県の状況!$A:$I,I$3,FALSE), "※5", ""))), "")</f>
        <v>5</v>
      </c>
    </row>
    <row r="31" spans="1:9" x14ac:dyDescent="0.55000000000000004">
      <c r="A31" s="12" t="s">
        <v>207</v>
      </c>
      <c r="B31" s="13">
        <f t="shared" si="0"/>
        <v>44243</v>
      </c>
      <c r="C31" s="31" t="s">
        <v>36</v>
      </c>
      <c r="D31" s="41">
        <f>IFERROR(INT(TRIM(SUBSTITUTE(VLOOKUP($A31&amp;"*",各都道府県の状況!$A:$I,D$3,FALSE), "※5", ""))), "")</f>
        <v>46114</v>
      </c>
      <c r="E31" s="41">
        <f>IFERROR(INT(TRIM(SUBSTITUTE(VLOOKUP($A31&amp;"*",各都道府県の状況!$A:$I,E$3,FALSE), "※5", ""))), "")</f>
        <v>729496</v>
      </c>
      <c r="F31" s="41">
        <f>IFERROR(INT(TRIM(SUBSTITUTE(VLOOKUP($A31&amp;"*",各都道府県の状況!$A:$I,F$3,FALSE), "※5", ""))), "")</f>
        <v>42918</v>
      </c>
      <c r="G31" s="41">
        <f>IFERROR(INT(TRIM(SUBSTITUTE(VLOOKUP($A31&amp;"*",各都道府県の状況!$A:$I,G$3,FALSE), "※5", ""))), "")</f>
        <v>1067</v>
      </c>
      <c r="H31" s="41">
        <f>IFERROR(INT(TRIM(SUBSTITUTE(VLOOKUP($A31&amp;"*",各都道府県の状況!$A:$I,H$3,FALSE), "※5", ""))), "")</f>
        <v>1689</v>
      </c>
      <c r="I31" s="41">
        <f>IFERROR(INT(TRIM(SUBSTITUTE(VLOOKUP($A31&amp;"*",各都道府県の状況!$A:$I,I$3,FALSE), "※5", ""))), "")</f>
        <v>133</v>
      </c>
    </row>
    <row r="32" spans="1:9" x14ac:dyDescent="0.55000000000000004">
      <c r="A32" s="12" t="s">
        <v>208</v>
      </c>
      <c r="B32" s="13">
        <f t="shared" si="0"/>
        <v>44243</v>
      </c>
      <c r="C32" s="31" t="s">
        <v>37</v>
      </c>
      <c r="D32" s="41">
        <f>IFERROR(INT(TRIM(SUBSTITUTE(VLOOKUP($A32&amp;"*",各都道府県の状況!$A:$I,D$3,FALSE), "※5", ""))), "")</f>
        <v>17540</v>
      </c>
      <c r="E32" s="41">
        <f>IFERROR(INT(TRIM(SUBSTITUTE(VLOOKUP($A32&amp;"*",各都道府県の状況!$A:$I,E$3,FALSE), "※5", ""))), "")</f>
        <v>229485</v>
      </c>
      <c r="F32" s="41">
        <f>IFERROR(INT(TRIM(SUBSTITUTE(VLOOKUP($A32&amp;"*",各都道府県の状況!$A:$I,F$3,FALSE), "※5", ""))), "")</f>
        <v>16333</v>
      </c>
      <c r="G32" s="41">
        <f>IFERROR(INT(TRIM(SUBSTITUTE(VLOOKUP($A32&amp;"*",各都道府県の状況!$A:$I,G$3,FALSE), "※5", ""))), "")</f>
        <v>483</v>
      </c>
      <c r="H32" s="41">
        <f>IFERROR(INT(TRIM(SUBSTITUTE(VLOOKUP($A32&amp;"*",各都道府県の状況!$A:$I,H$3,FALSE), "※5", ""))), "")</f>
        <v>724</v>
      </c>
      <c r="I32" s="41">
        <f>IFERROR(INT(TRIM(SUBSTITUTE(VLOOKUP($A32&amp;"*",各都道府県の状況!$A:$I,I$3,FALSE), "※5", ""))), "")</f>
        <v>58</v>
      </c>
    </row>
    <row r="33" spans="1:9" x14ac:dyDescent="0.55000000000000004">
      <c r="A33" s="12" t="s">
        <v>209</v>
      </c>
      <c r="B33" s="13">
        <f t="shared" si="0"/>
        <v>44243</v>
      </c>
      <c r="C33" s="31" t="s">
        <v>38</v>
      </c>
      <c r="D33" s="41">
        <f>IFERROR(INT(TRIM(SUBSTITUTE(VLOOKUP($A33&amp;"*",各都道府県の状況!$A:$I,D$3,FALSE), "※5", ""))), "")</f>
        <v>3285</v>
      </c>
      <c r="E33" s="41">
        <f>IFERROR(INT(TRIM(SUBSTITUTE(VLOOKUP($A33&amp;"*",各都道府県の状況!$A:$I,E$3,FALSE), "※5", ""))), "")</f>
        <v>76800</v>
      </c>
      <c r="F33" s="41">
        <f>IFERROR(INT(TRIM(SUBSTITUTE(VLOOKUP($A33&amp;"*",各都道府県の状況!$A:$I,F$3,FALSE), "※5", ""))), "")</f>
        <v>3108</v>
      </c>
      <c r="G33" s="41">
        <f>IFERROR(INT(TRIM(SUBSTITUTE(VLOOKUP($A33&amp;"*",各都道府県の状況!$A:$I,G$3,FALSE), "※5", ""))), "")</f>
        <v>43</v>
      </c>
      <c r="H33" s="41">
        <f>IFERROR(INT(TRIM(SUBSTITUTE(VLOOKUP($A33&amp;"*",各都道府県の状況!$A:$I,H$3,FALSE), "※5", ""))), "")</f>
        <v>134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44243</v>
      </c>
      <c r="C34" s="31" t="s">
        <v>39</v>
      </c>
      <c r="D34" s="41">
        <f>IFERROR(INT(TRIM(SUBSTITUTE(VLOOKUP($A34&amp;"*",各都道府県の状況!$A:$I,D$3,FALSE), "※5", ""))), "")</f>
        <v>1153</v>
      </c>
      <c r="E34" s="41">
        <f>IFERROR(INT(TRIM(SUBSTITUTE(VLOOKUP($A34&amp;"*",各都道府県の状況!$A:$I,E$3,FALSE), "※5", ""))), "")</f>
        <v>23945</v>
      </c>
      <c r="F34" s="41">
        <f>IFERROR(INT(TRIM(SUBSTITUTE(VLOOKUP($A34&amp;"*",各都道府県の状況!$A:$I,F$3,FALSE), "※5", ""))), "")</f>
        <v>1065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47</v>
      </c>
      <c r="I34" s="41">
        <f>IFERROR(INT(TRIM(SUBSTITUTE(VLOOKUP($A34&amp;"*",各都道府県の状況!$A:$I,I$3,FALSE), "※5", ""))), "")</f>
        <v>6</v>
      </c>
    </row>
    <row r="35" spans="1:9" x14ac:dyDescent="0.55000000000000004">
      <c r="A35" s="12" t="s">
        <v>211</v>
      </c>
      <c r="B35" s="13">
        <f t="shared" si="0"/>
        <v>44243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38087</v>
      </c>
      <c r="F35" s="41">
        <f>IFERROR(INT(TRIM(SUBSTITUTE(VLOOKUP($A35&amp;"*",各都道府県の状況!$A:$I,F$3,FALSE), "※5", ""))), "")</f>
        <v>194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8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44243</v>
      </c>
      <c r="C36" s="31" t="s">
        <v>41</v>
      </c>
      <c r="D36" s="41">
        <f>IFERROR(INT(TRIM(SUBSTITUTE(VLOOKUP($A36&amp;"*",各都道府県の状況!$A:$I,D$3,FALSE), "※5", ""))), "")</f>
        <v>280</v>
      </c>
      <c r="E36" s="41">
        <f>IFERROR(INT(TRIM(SUBSTITUTE(VLOOKUP($A36&amp;"*",各都道府県の状況!$A:$I,E$3,FALSE), "※5", ""))), "")</f>
        <v>14340</v>
      </c>
      <c r="F36" s="41">
        <f>IFERROR(INT(TRIM(SUBSTITUTE(VLOOKUP($A36&amp;"*",各都道府県の状況!$A:$I,F$3,FALSE), "※5", ""))), "")</f>
        <v>274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44243</v>
      </c>
      <c r="C37" s="31" t="s">
        <v>42</v>
      </c>
      <c r="D37" s="41">
        <f>IFERROR(INT(TRIM(SUBSTITUTE(VLOOKUP($A37&amp;"*",各都道府県の状況!$A:$I,D$3,FALSE), "※5", ""))), "")</f>
        <v>2454</v>
      </c>
      <c r="E37" s="41">
        <f>IFERROR(INT(TRIM(SUBSTITUTE(VLOOKUP($A37&amp;"*",各都道府県の状況!$A:$I,E$3,FALSE), "※5", ""))), "")</f>
        <v>60138</v>
      </c>
      <c r="F37" s="41">
        <f>IFERROR(INT(TRIM(SUBSTITUTE(VLOOKUP($A37&amp;"*",各都道府県の状況!$A:$I,F$3,FALSE), "※5", ""))), "")</f>
        <v>2300</v>
      </c>
      <c r="G37" s="41">
        <f>IFERROR(INT(TRIM(SUBSTITUTE(VLOOKUP($A37&amp;"*",各都道府県の状況!$A:$I,G$3,FALSE), "※5", ""))), "")</f>
        <v>26</v>
      </c>
      <c r="H37" s="41">
        <f>IFERROR(INT(TRIM(SUBSTITUTE(VLOOKUP($A37&amp;"*",各都道府県の状況!$A:$I,H$3,FALSE), "※5", ""))), "")</f>
        <v>96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44243</v>
      </c>
      <c r="C38" s="31" t="s">
        <v>43</v>
      </c>
      <c r="D38" s="41">
        <f>IFERROR(INT(TRIM(SUBSTITUTE(VLOOKUP($A38&amp;"*",各都道府県の状況!$A:$I,D$3,FALSE), "※5", ""))), "")</f>
        <v>4961</v>
      </c>
      <c r="E38" s="41">
        <f>IFERROR(INT(TRIM(SUBSTITUTE(VLOOKUP($A38&amp;"*",各都道府県の状況!$A:$I,E$3,FALSE), "※5", ""))), "")</f>
        <v>139356</v>
      </c>
      <c r="F38" s="41">
        <f>IFERROR(INT(TRIM(SUBSTITUTE(VLOOKUP($A38&amp;"*",各都道府県の状況!$A:$I,F$3,FALSE), "※5", ""))), "")</f>
        <v>4742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110</v>
      </c>
      <c r="I38" s="41">
        <f>IFERROR(INT(TRIM(SUBSTITUTE(VLOOKUP($A38&amp;"*",各都道府県の状況!$A:$I,I$3,FALSE), "※5", ""))), "")</f>
        <v>6</v>
      </c>
    </row>
    <row r="39" spans="1:9" x14ac:dyDescent="0.55000000000000004">
      <c r="A39" s="12" t="s">
        <v>215</v>
      </c>
      <c r="B39" s="13">
        <f t="shared" si="0"/>
        <v>44243</v>
      </c>
      <c r="C39" s="31" t="s">
        <v>44</v>
      </c>
      <c r="D39" s="41">
        <f>IFERROR(INT(TRIM(SUBSTITUTE(VLOOKUP($A39&amp;"*",各都道府県の状況!$A:$I,D$3,FALSE), "※5", ""))), "")</f>
        <v>1361</v>
      </c>
      <c r="E39" s="41">
        <f>IFERROR(INT(TRIM(SUBSTITUTE(VLOOKUP($A39&amp;"*",各都道府県の状況!$A:$I,E$3,FALSE), "※5", ""))), "")</f>
        <v>52858</v>
      </c>
      <c r="F39" s="41">
        <f>IFERROR(INT(TRIM(SUBSTITUTE(VLOOKUP($A39&amp;"*",各都道府県の状況!$A:$I,F$3,FALSE), "※5", ""))), "")</f>
        <v>1197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129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44243</v>
      </c>
      <c r="C40" s="31" t="s">
        <v>45</v>
      </c>
      <c r="D40" s="41">
        <f>IFERROR(INT(TRIM(SUBSTITUTE(VLOOKUP($A40&amp;"*",各都道府県の状況!$A:$I,D$3,FALSE), "※5", ""))), "")</f>
        <v>434</v>
      </c>
      <c r="E40" s="41">
        <f>IFERROR(INT(TRIM(SUBSTITUTE(VLOOKUP($A40&amp;"*",各都道府県の状況!$A:$I,E$3,FALSE), "※5", ""))), "")</f>
        <v>24327</v>
      </c>
      <c r="F40" s="41">
        <f>IFERROR(INT(TRIM(SUBSTITUTE(VLOOKUP($A40&amp;"*",各都道府県の状況!$A:$I,F$3,FALSE), "※5", ""))), "")</f>
        <v>371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48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44243</v>
      </c>
      <c r="C41" s="31" t="s">
        <v>46</v>
      </c>
      <c r="D41" s="41">
        <f>IFERROR(INT(TRIM(SUBSTITUTE(VLOOKUP($A41&amp;"*",各都道府県の状況!$A:$I,D$3,FALSE), "※5", ""))), "")</f>
        <v>726</v>
      </c>
      <c r="E41" s="41">
        <f>IFERROR(INT(TRIM(SUBSTITUTE(VLOOKUP($A41&amp;"*",各都道府県の状況!$A:$I,E$3,FALSE), "※5", ""))), "")</f>
        <v>41803</v>
      </c>
      <c r="F41" s="41">
        <f>IFERROR(INT(TRIM(SUBSTITUTE(VLOOKUP($A41&amp;"*",各都道府県の状況!$A:$I,F$3,FALSE), "※5", ""))), "")</f>
        <v>662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46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44243</v>
      </c>
      <c r="C42" s="31" t="s">
        <v>47</v>
      </c>
      <c r="D42" s="41">
        <f>IFERROR(INT(TRIM(SUBSTITUTE(VLOOKUP($A42&amp;"*",各都道府県の状況!$A:$I,D$3,FALSE), "※5", ""))), "")</f>
        <v>1029</v>
      </c>
      <c r="E42" s="41">
        <f>IFERROR(INT(TRIM(SUBSTITUTE(VLOOKUP($A42&amp;"*",各都道府県の状況!$A:$I,E$3,FALSE), "※5", ""))), "")</f>
        <v>29650</v>
      </c>
      <c r="F42" s="41">
        <f>IFERROR(INT(TRIM(SUBSTITUTE(VLOOKUP($A42&amp;"*",各都道府県の状況!$A:$I,F$3,FALSE), "※5", ""))), "")</f>
        <v>969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38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44243</v>
      </c>
      <c r="C43" s="31" t="s">
        <v>48</v>
      </c>
      <c r="D43" s="41">
        <f>IFERROR(INT(TRIM(SUBSTITUTE(VLOOKUP($A43&amp;"*",各都道府県の状況!$A:$I,D$3,FALSE), "※5", ""))), "")</f>
        <v>882</v>
      </c>
      <c r="E43" s="41">
        <f>IFERROR(INT(TRIM(SUBSTITUTE(VLOOKUP($A43&amp;"*",各都道府県の状況!$A:$I,E$3,FALSE), "※5", ""))), "")</f>
        <v>7052</v>
      </c>
      <c r="F43" s="41">
        <f>IFERROR(INT(TRIM(SUBSTITUTE(VLOOKUP($A43&amp;"*",各都道府県の状況!$A:$I,F$3,FALSE), "※5", ""))), "")</f>
        <v>845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20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44243</v>
      </c>
      <c r="C44" s="31" t="s">
        <v>49</v>
      </c>
      <c r="D44" s="41">
        <f>IFERROR(INT(TRIM(SUBSTITUTE(VLOOKUP($A44&amp;"*",各都道府県の状況!$A:$I,D$3,FALSE), "※5", ""))), "")</f>
        <v>17442</v>
      </c>
      <c r="E44" s="41">
        <f>IFERROR(INT(TRIM(SUBSTITUTE(VLOOKUP($A44&amp;"*",各都道府県の状況!$A:$I,E$3,FALSE), "※5", ""))), "")</f>
        <v>414011</v>
      </c>
      <c r="F44" s="41">
        <f>IFERROR(INT(TRIM(SUBSTITUTE(VLOOKUP($A44&amp;"*",各都道府県の状況!$A:$I,F$3,FALSE), "※5", ""))), "")</f>
        <v>16024</v>
      </c>
      <c r="G44" s="41">
        <f>IFERROR(INT(TRIM(SUBSTITUTE(VLOOKUP($A44&amp;"*",各都道府県の状況!$A:$I,G$3,FALSE), "※5", ""))), "")</f>
        <v>241</v>
      </c>
      <c r="H44" s="41">
        <f>IFERROR(INT(TRIM(SUBSTITUTE(VLOOKUP($A44&amp;"*",各都道府県の状況!$A:$I,H$3,FALSE), "※5", ""))), "")</f>
        <v>1177</v>
      </c>
      <c r="I44" s="41">
        <f>IFERROR(INT(TRIM(SUBSTITUTE(VLOOKUP($A44&amp;"*",各都道府県の状況!$A:$I,I$3,FALSE), "※5", ""))), "")</f>
        <v>33</v>
      </c>
    </row>
    <row r="45" spans="1:9" x14ac:dyDescent="0.55000000000000004">
      <c r="A45" s="12" t="s">
        <v>221</v>
      </c>
      <c r="B45" s="13">
        <f t="shared" si="0"/>
        <v>44243</v>
      </c>
      <c r="C45" s="31" t="s">
        <v>50</v>
      </c>
      <c r="D45" s="41">
        <f>IFERROR(INT(TRIM(SUBSTITUTE(VLOOKUP($A45&amp;"*",各都道府県の状況!$A:$I,D$3,FALSE), "※5", ""))), "")</f>
        <v>995</v>
      </c>
      <c r="E45" s="41">
        <f>IFERROR(INT(TRIM(SUBSTITUTE(VLOOKUP($A45&amp;"*",各都道府県の状況!$A:$I,E$3,FALSE), "※5", ""))), "")</f>
        <v>26279</v>
      </c>
      <c r="F45" s="41">
        <f>IFERROR(INT(TRIM(SUBSTITUTE(VLOOKUP($A45&amp;"*",各都道府県の状況!$A:$I,F$3,FALSE), "※5", ""))), "")</f>
        <v>979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31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44243</v>
      </c>
      <c r="C46" s="31" t="s">
        <v>51</v>
      </c>
      <c r="D46" s="41">
        <f>IFERROR(INT(TRIM(SUBSTITUTE(VLOOKUP($A46&amp;"*",各都道府県の状況!$A:$I,D$3,FALSE), "※5", ""))), "")</f>
        <v>1585</v>
      </c>
      <c r="E46" s="41">
        <f>IFERROR(INT(TRIM(SUBSTITUTE(VLOOKUP($A46&amp;"*",各都道府県の状況!$A:$I,E$3,FALSE), "※5", ""))), "")</f>
        <v>63696</v>
      </c>
      <c r="F46" s="41">
        <f>IFERROR(INT(TRIM(SUBSTITUTE(VLOOKUP($A46&amp;"*",各都道府県の状況!$A:$I,F$3,FALSE), "※5", ""))), "")</f>
        <v>1460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90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44243</v>
      </c>
      <c r="C47" s="31" t="s">
        <v>52</v>
      </c>
      <c r="D47" s="41">
        <f>IFERROR(INT(TRIM(SUBSTITUTE(VLOOKUP($A47&amp;"*",各都道府県の状況!$A:$I,D$3,FALSE), "※5", ""))), "")</f>
        <v>3418</v>
      </c>
      <c r="E47" s="41">
        <f>IFERROR(INT(TRIM(SUBSTITUTE(VLOOKUP($A47&amp;"*",各都道府県の状況!$A:$I,E$3,FALSE), "※5", ""))), "")</f>
        <v>55943</v>
      </c>
      <c r="F47" s="41">
        <f>IFERROR(INT(TRIM(SUBSTITUTE(VLOOKUP($A47&amp;"*",各都道府県の状況!$A:$I,F$3,FALSE), "※5", ""))), "")</f>
        <v>3252</v>
      </c>
      <c r="G47" s="41">
        <f>IFERROR(INT(TRIM(SUBSTITUTE(VLOOKUP($A47&amp;"*",各都道府県の状況!$A:$I,G$3,FALSE), "※5", ""))), "")</f>
        <v>70</v>
      </c>
      <c r="H47" s="41">
        <f>IFERROR(INT(TRIM(SUBSTITUTE(VLOOKUP($A47&amp;"*",各都道府県の状況!$A:$I,H$3,FALSE), "※5", ""))), "")</f>
        <v>78</v>
      </c>
      <c r="I47" s="41">
        <f>IFERROR(INT(TRIM(SUBSTITUTE(VLOOKUP($A47&amp;"*",各都道府県の状況!$A:$I,I$3,FALSE), "※5", ""))), "")</f>
        <v>13</v>
      </c>
    </row>
    <row r="48" spans="1:9" x14ac:dyDescent="0.55000000000000004">
      <c r="A48" s="12" t="s">
        <v>224</v>
      </c>
      <c r="B48" s="13">
        <f t="shared" si="0"/>
        <v>44243</v>
      </c>
      <c r="C48" s="31" t="s">
        <v>53</v>
      </c>
      <c r="D48" s="41">
        <f>IFERROR(INT(TRIM(SUBSTITUTE(VLOOKUP($A48&amp;"*",各都道府県の状況!$A:$I,D$3,FALSE), "※5", ""))), "")</f>
        <v>1267</v>
      </c>
      <c r="E48" s="41">
        <f>IFERROR(INT(TRIM(SUBSTITUTE(VLOOKUP($A48&amp;"*",各都道府県の状況!$A:$I,E$3,FALSE), "※5", ""))), "")</f>
        <v>73713</v>
      </c>
      <c r="F48" s="41">
        <f>IFERROR(INT(TRIM(SUBSTITUTE(VLOOKUP($A48&amp;"*",各都道府県の状況!$A:$I,F$3,FALSE), "※5", ""))), "")</f>
        <v>1176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73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44243</v>
      </c>
      <c r="C49" s="31" t="s">
        <v>54</v>
      </c>
      <c r="D49" s="41">
        <f>IFERROR(INT(TRIM(SUBSTITUTE(VLOOKUP($A49&amp;"*",各都道府県の状況!$A:$I,D$3,FALSE), "※5", ""))), "")</f>
        <v>1937</v>
      </c>
      <c r="E49" s="41">
        <f>IFERROR(INT(TRIM(SUBSTITUTE(VLOOKUP($A49&amp;"*",各都道府県の状況!$A:$I,E$3,FALSE), "※5", ""))), "")</f>
        <v>24572</v>
      </c>
      <c r="F49" s="41">
        <f>IFERROR(INT(TRIM(SUBSTITUTE(VLOOKUP($A49&amp;"*",各都道府県の状況!$A:$I,F$3,FALSE), "※5", ""))), "")</f>
        <v>1841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68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44243</v>
      </c>
      <c r="C50" s="31" t="s">
        <v>55</v>
      </c>
      <c r="D50" s="41">
        <f>IFERROR(INT(TRIM(SUBSTITUTE(VLOOKUP($A50&amp;"*",各都道府県の状況!$A:$I,D$3,FALSE), "※5", ""))), "")</f>
        <v>1738</v>
      </c>
      <c r="E50" s="41">
        <f>IFERROR(INT(TRIM(SUBSTITUTE(VLOOKUP($A50&amp;"*",各都道府県の状況!$A:$I,E$3,FALSE), "※5", ""))), "")</f>
        <v>63634</v>
      </c>
      <c r="F50" s="41">
        <f>IFERROR(INT(TRIM(SUBSTITUTE(VLOOKUP($A50&amp;"*",各都道府県の状況!$A:$I,F$3,FALSE), "※5", ""))), "")</f>
        <v>1637</v>
      </c>
      <c r="G50" s="41">
        <f>IFERROR(INT(TRIM(SUBSTITUTE(VLOOKUP($A50&amp;"*",各都道府県の状況!$A:$I,G$3,FALSE), "※5", ""))), "")</f>
        <v>22</v>
      </c>
      <c r="H50" s="41">
        <f>IFERROR(INT(TRIM(SUBSTITUTE(VLOOKUP($A50&amp;"*",各都道府県の状況!$A:$I,H$3,FALSE), "※5", ""))), "")</f>
        <v>89</v>
      </c>
      <c r="I50" s="41">
        <f>IFERROR(INT(TRIM(SUBSTITUTE(VLOOKUP($A50&amp;"*",各都道府県の状況!$A:$I,I$3,FALSE), "※5", ""))), "")</f>
        <v>5</v>
      </c>
    </row>
    <row r="51" spans="1:9" x14ac:dyDescent="0.55000000000000004">
      <c r="A51" s="12" t="s">
        <v>227</v>
      </c>
      <c r="B51" s="13">
        <f t="shared" si="0"/>
        <v>44243</v>
      </c>
      <c r="C51" s="31" t="s">
        <v>56</v>
      </c>
      <c r="D51" s="41">
        <f>IFERROR(INT(TRIM(SUBSTITUTE(VLOOKUP($A51&amp;"*",各都道府県の状況!$A:$I,D$3,FALSE), "※5", ""))), "")</f>
        <v>8008</v>
      </c>
      <c r="E51" s="41">
        <f>IFERROR(INT(TRIM(SUBSTITUTE(VLOOKUP($A51&amp;"*",各都道府県の状況!$A:$I,E$3,FALSE), "※5", ""))), "")</f>
        <v>138879</v>
      </c>
      <c r="F51" s="41">
        <f>IFERROR(INT(TRIM(SUBSTITUTE(VLOOKUP($A51&amp;"*",各都道府県の状況!$A:$I,F$3,FALSE), "※5", ""))), "")</f>
        <v>7574</v>
      </c>
      <c r="G51" s="41">
        <f>IFERROR(INT(TRIM(SUBSTITUTE(VLOOKUP($A51&amp;"*",各都道府県の状況!$A:$I,G$3,FALSE), "※5", ""))), "")</f>
        <v>104</v>
      </c>
      <c r="H51" s="41">
        <f>IFERROR(INT(TRIM(SUBSTITUTE(VLOOKUP($A51&amp;"*",各都道府県の状況!$A:$I,H$3,FALSE), "※5", ""))), "")</f>
        <v>335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7" t="s">
        <v>288</v>
      </c>
      <c r="F5" s="48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18578</v>
      </c>
      <c r="D6" s="49">
        <v>354325</v>
      </c>
      <c r="E6" s="50">
        <v>825</v>
      </c>
      <c r="F6" s="50">
        <v>16</v>
      </c>
      <c r="G6" s="49">
        <v>17157</v>
      </c>
      <c r="H6" s="50">
        <v>642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810</v>
      </c>
      <c r="D7" s="49">
        <v>16832</v>
      </c>
      <c r="E7" s="50">
        <v>72</v>
      </c>
      <c r="F7" s="50">
        <v>1</v>
      </c>
      <c r="G7" s="50">
        <v>721</v>
      </c>
      <c r="H7" s="50">
        <v>17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530</v>
      </c>
      <c r="D8" s="49">
        <v>22688</v>
      </c>
      <c r="E8" s="50">
        <v>19</v>
      </c>
      <c r="F8" s="50">
        <v>1</v>
      </c>
      <c r="G8" s="50">
        <v>482</v>
      </c>
      <c r="H8" s="5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3513</v>
      </c>
      <c r="D9" s="49">
        <v>49755</v>
      </c>
      <c r="E9" s="50">
        <v>79</v>
      </c>
      <c r="F9" s="50">
        <v>5</v>
      </c>
      <c r="G9" s="49">
        <v>3411</v>
      </c>
      <c r="H9" s="5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269</v>
      </c>
      <c r="D10" s="49">
        <v>6948</v>
      </c>
      <c r="E10" s="50">
        <v>17</v>
      </c>
      <c r="F10" s="50">
        <v>0</v>
      </c>
      <c r="G10" s="50">
        <v>246</v>
      </c>
      <c r="H10" s="50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534</v>
      </c>
      <c r="D11" s="49">
        <v>16641</v>
      </c>
      <c r="E11" s="50">
        <v>26</v>
      </c>
      <c r="F11" s="50">
        <v>0</v>
      </c>
      <c r="G11" s="50">
        <v>493</v>
      </c>
      <c r="H11" s="50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1842</v>
      </c>
      <c r="D12" s="49">
        <v>99503</v>
      </c>
      <c r="E12" s="50">
        <v>120</v>
      </c>
      <c r="F12" s="50">
        <v>8</v>
      </c>
      <c r="G12" s="49">
        <v>1658</v>
      </c>
      <c r="H12" s="50">
        <v>64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5411</v>
      </c>
      <c r="D13" s="49">
        <v>24547</v>
      </c>
      <c r="E13" s="50">
        <v>367</v>
      </c>
      <c r="F13" s="50">
        <v>15</v>
      </c>
      <c r="G13" s="49">
        <v>4945</v>
      </c>
      <c r="H13" s="50">
        <v>99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3981</v>
      </c>
      <c r="D14" s="49">
        <v>118415</v>
      </c>
      <c r="E14" s="50">
        <v>189</v>
      </c>
      <c r="F14" s="50">
        <v>8</v>
      </c>
      <c r="G14" s="49">
        <v>3732</v>
      </c>
      <c r="H14" s="50">
        <v>60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4296</v>
      </c>
      <c r="D15" s="49">
        <v>85897</v>
      </c>
      <c r="E15" s="50">
        <v>237</v>
      </c>
      <c r="F15" s="50">
        <v>6</v>
      </c>
      <c r="G15" s="49">
        <v>3978</v>
      </c>
      <c r="H15" s="50">
        <v>81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27971</v>
      </c>
      <c r="D16" s="49">
        <v>512823</v>
      </c>
      <c r="E16" s="49">
        <v>2167</v>
      </c>
      <c r="F16" s="50">
        <v>47</v>
      </c>
      <c r="G16" s="49">
        <v>25321</v>
      </c>
      <c r="H16" s="50">
        <v>483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24865</v>
      </c>
      <c r="D17" s="49">
        <v>375700</v>
      </c>
      <c r="E17" s="49">
        <v>2378</v>
      </c>
      <c r="F17" s="50">
        <v>24</v>
      </c>
      <c r="G17" s="49">
        <v>22127</v>
      </c>
      <c r="H17" s="50">
        <v>360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107959</v>
      </c>
      <c r="D18" s="49">
        <v>1446004</v>
      </c>
      <c r="E18" s="49">
        <v>4611</v>
      </c>
      <c r="F18" s="50">
        <v>92</v>
      </c>
      <c r="G18" s="49">
        <v>102184</v>
      </c>
      <c r="H18" s="49">
        <v>1164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43468</v>
      </c>
      <c r="D19" s="49">
        <v>554397</v>
      </c>
      <c r="E19" s="49">
        <v>1355</v>
      </c>
      <c r="F19" s="50">
        <v>33</v>
      </c>
      <c r="G19" s="49">
        <v>41504</v>
      </c>
      <c r="H19" s="50">
        <v>609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1011</v>
      </c>
      <c r="D20" s="49">
        <v>40854</v>
      </c>
      <c r="E20" s="50">
        <v>75</v>
      </c>
      <c r="F20" s="50">
        <v>1</v>
      </c>
      <c r="G20" s="50">
        <v>922</v>
      </c>
      <c r="H20" s="50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892</v>
      </c>
      <c r="D21" s="49">
        <v>34172</v>
      </c>
      <c r="E21" s="50">
        <v>20</v>
      </c>
      <c r="F21" s="50">
        <v>3</v>
      </c>
      <c r="G21" s="50">
        <v>845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1714</v>
      </c>
      <c r="D22" s="49">
        <v>46541</v>
      </c>
      <c r="E22" s="50">
        <v>237</v>
      </c>
      <c r="F22" s="50">
        <v>3</v>
      </c>
      <c r="G22" s="49">
        <v>1474</v>
      </c>
      <c r="H22" s="5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531</v>
      </c>
      <c r="D23" s="49">
        <v>29374</v>
      </c>
      <c r="E23" s="50">
        <v>19</v>
      </c>
      <c r="F23" s="50">
        <v>2</v>
      </c>
      <c r="G23" s="50">
        <v>487</v>
      </c>
      <c r="H23" s="50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929</v>
      </c>
      <c r="D24" s="49">
        <v>23510</v>
      </c>
      <c r="E24" s="50">
        <v>18</v>
      </c>
      <c r="F24" s="50">
        <v>1</v>
      </c>
      <c r="G24" s="50">
        <v>895</v>
      </c>
      <c r="H24" s="50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2349</v>
      </c>
      <c r="D25" s="49">
        <v>93037</v>
      </c>
      <c r="E25" s="50">
        <v>35</v>
      </c>
      <c r="F25" s="50">
        <v>0</v>
      </c>
      <c r="G25" s="49">
        <v>2305</v>
      </c>
      <c r="H25" s="50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4616</v>
      </c>
      <c r="D26" s="49">
        <v>122570</v>
      </c>
      <c r="E26" s="50">
        <v>261</v>
      </c>
      <c r="F26" s="50">
        <v>9</v>
      </c>
      <c r="G26" s="49">
        <v>4259</v>
      </c>
      <c r="H26" s="50">
        <v>96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4870</v>
      </c>
      <c r="D27" s="49">
        <v>170779</v>
      </c>
      <c r="E27" s="50">
        <v>149</v>
      </c>
      <c r="F27" s="50">
        <v>1</v>
      </c>
      <c r="G27" s="49">
        <v>4629</v>
      </c>
      <c r="H27" s="50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25247</v>
      </c>
      <c r="D28" s="49">
        <v>362781</v>
      </c>
      <c r="E28" s="49">
        <v>1173</v>
      </c>
      <c r="F28" s="50">
        <v>35</v>
      </c>
      <c r="G28" s="49">
        <v>23592</v>
      </c>
      <c r="H28" s="50">
        <v>482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2408</v>
      </c>
      <c r="D29" s="49">
        <v>56417</v>
      </c>
      <c r="E29" s="50">
        <v>160</v>
      </c>
      <c r="F29" s="50">
        <v>11</v>
      </c>
      <c r="G29" s="49">
        <v>2202</v>
      </c>
      <c r="H29" s="50">
        <v>46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2332</v>
      </c>
      <c r="D30" s="49">
        <v>65277</v>
      </c>
      <c r="E30" s="50">
        <v>147</v>
      </c>
      <c r="F30" s="50">
        <v>4</v>
      </c>
      <c r="G30" s="49">
        <v>2145</v>
      </c>
      <c r="H30" s="50">
        <v>40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8923</v>
      </c>
      <c r="D31" s="49">
        <v>146640</v>
      </c>
      <c r="E31" s="50">
        <v>539</v>
      </c>
      <c r="F31" s="50">
        <v>5</v>
      </c>
      <c r="G31" s="49">
        <v>8258</v>
      </c>
      <c r="H31" s="50">
        <v>147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46114</v>
      </c>
      <c r="D32" s="49">
        <v>729496</v>
      </c>
      <c r="E32" s="49">
        <v>1689</v>
      </c>
      <c r="F32" s="50">
        <v>133</v>
      </c>
      <c r="G32" s="49">
        <v>42918</v>
      </c>
      <c r="H32" s="49">
        <v>1067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17540</v>
      </c>
      <c r="D33" s="49">
        <v>229485</v>
      </c>
      <c r="E33" s="50">
        <v>724</v>
      </c>
      <c r="F33" s="50">
        <v>58</v>
      </c>
      <c r="G33" s="49">
        <v>16333</v>
      </c>
      <c r="H33" s="50">
        <v>483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3285</v>
      </c>
      <c r="D34" s="49">
        <v>76800</v>
      </c>
      <c r="E34" s="50">
        <v>134</v>
      </c>
      <c r="F34" s="50">
        <v>4</v>
      </c>
      <c r="G34" s="49">
        <v>3108</v>
      </c>
      <c r="H34" s="50">
        <v>43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1153</v>
      </c>
      <c r="D35" s="49">
        <v>23945</v>
      </c>
      <c r="E35" s="50">
        <v>47</v>
      </c>
      <c r="F35" s="50">
        <v>6</v>
      </c>
      <c r="G35" s="49">
        <v>1065</v>
      </c>
      <c r="H35" s="50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207</v>
      </c>
      <c r="D36" s="49">
        <v>38087</v>
      </c>
      <c r="E36" s="50">
        <v>8</v>
      </c>
      <c r="F36" s="50">
        <v>0</v>
      </c>
      <c r="G36" s="50">
        <v>194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280</v>
      </c>
      <c r="D37" s="49">
        <v>14340</v>
      </c>
      <c r="E37" s="50">
        <v>6</v>
      </c>
      <c r="F37" s="50">
        <v>1</v>
      </c>
      <c r="G37" s="50">
        <v>274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2454</v>
      </c>
      <c r="D38" s="49">
        <v>60138</v>
      </c>
      <c r="E38" s="50">
        <v>96</v>
      </c>
      <c r="F38" s="50">
        <v>5</v>
      </c>
      <c r="G38" s="49">
        <v>2300</v>
      </c>
      <c r="H38" s="50">
        <v>26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4961</v>
      </c>
      <c r="D39" s="49">
        <v>139356</v>
      </c>
      <c r="E39" s="50">
        <v>110</v>
      </c>
      <c r="F39" s="50">
        <v>6</v>
      </c>
      <c r="G39" s="49">
        <v>4742</v>
      </c>
      <c r="H39" s="50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1361</v>
      </c>
      <c r="D40" s="49">
        <v>52858</v>
      </c>
      <c r="E40" s="50">
        <v>129</v>
      </c>
      <c r="F40" s="50">
        <v>1</v>
      </c>
      <c r="G40" s="49">
        <v>1197</v>
      </c>
      <c r="H40" s="50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434</v>
      </c>
      <c r="D41" s="49">
        <v>24327</v>
      </c>
      <c r="E41" s="50">
        <v>48</v>
      </c>
      <c r="F41" s="50">
        <v>1</v>
      </c>
      <c r="G41" s="50">
        <v>371</v>
      </c>
      <c r="H41" s="5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726</v>
      </c>
      <c r="D42" s="49">
        <v>41803</v>
      </c>
      <c r="E42" s="50">
        <v>46</v>
      </c>
      <c r="F42" s="50">
        <v>1</v>
      </c>
      <c r="G42" s="50">
        <v>662</v>
      </c>
      <c r="H42" s="50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1029</v>
      </c>
      <c r="D43" s="49">
        <v>29650</v>
      </c>
      <c r="E43" s="50">
        <v>38</v>
      </c>
      <c r="F43" s="50">
        <v>1</v>
      </c>
      <c r="G43" s="50">
        <v>969</v>
      </c>
      <c r="H43" s="5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882</v>
      </c>
      <c r="D44" s="49">
        <v>7052</v>
      </c>
      <c r="E44" s="50">
        <v>20</v>
      </c>
      <c r="F44" s="50">
        <v>1</v>
      </c>
      <c r="G44" s="50">
        <v>845</v>
      </c>
      <c r="H44" s="5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17442</v>
      </c>
      <c r="D45" s="49">
        <v>414011</v>
      </c>
      <c r="E45" s="49">
        <v>1177</v>
      </c>
      <c r="F45" s="50">
        <v>33</v>
      </c>
      <c r="G45" s="49">
        <v>16024</v>
      </c>
      <c r="H45" s="50">
        <v>241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995</v>
      </c>
      <c r="D46" s="49">
        <v>26279</v>
      </c>
      <c r="E46" s="50">
        <v>31</v>
      </c>
      <c r="F46" s="50">
        <v>1</v>
      </c>
      <c r="G46" s="50">
        <v>979</v>
      </c>
      <c r="H46" s="5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1585</v>
      </c>
      <c r="D47" s="49">
        <v>63696</v>
      </c>
      <c r="E47" s="50">
        <v>90</v>
      </c>
      <c r="F47" s="50">
        <v>3</v>
      </c>
      <c r="G47" s="49">
        <v>1460</v>
      </c>
      <c r="H47" s="50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3418</v>
      </c>
      <c r="D48" s="49">
        <v>55943</v>
      </c>
      <c r="E48" s="50">
        <v>78</v>
      </c>
      <c r="F48" s="50">
        <v>13</v>
      </c>
      <c r="G48" s="49">
        <v>3252</v>
      </c>
      <c r="H48" s="50">
        <v>70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1267</v>
      </c>
      <c r="D49" s="49">
        <v>73713</v>
      </c>
      <c r="E49" s="50">
        <v>73</v>
      </c>
      <c r="F49" s="50">
        <v>0</v>
      </c>
      <c r="G49" s="49">
        <v>1176</v>
      </c>
      <c r="H49" s="5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1937</v>
      </c>
      <c r="D50" s="49">
        <v>24572</v>
      </c>
      <c r="E50" s="50">
        <v>68</v>
      </c>
      <c r="F50" s="50">
        <v>1</v>
      </c>
      <c r="G50" s="49">
        <v>1841</v>
      </c>
      <c r="H50" s="50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1738</v>
      </c>
      <c r="D51" s="49">
        <v>63634</v>
      </c>
      <c r="E51" s="50">
        <v>89</v>
      </c>
      <c r="F51" s="50">
        <v>5</v>
      </c>
      <c r="G51" s="49">
        <v>1637</v>
      </c>
      <c r="H51" s="50">
        <v>22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8008</v>
      </c>
      <c r="D52" s="49">
        <v>138879</v>
      </c>
      <c r="E52" s="50">
        <v>335</v>
      </c>
      <c r="F52" s="50">
        <v>2</v>
      </c>
      <c r="G52" s="49">
        <v>7574</v>
      </c>
      <c r="H52" s="50">
        <v>104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416814</v>
      </c>
      <c r="D54" s="49">
        <v>7204491</v>
      </c>
      <c r="E54" s="49">
        <v>20331</v>
      </c>
      <c r="F54" s="50">
        <v>607</v>
      </c>
      <c r="G54" s="49">
        <v>389042</v>
      </c>
      <c r="H54" s="49">
        <v>7100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2021-02-17T12:56:24Z</dcterms:modified>
</cp:coreProperties>
</file>