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81CE39D-540A-4AE4-B866-FE7382B9C336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<sst xmlns="http://schemas.openxmlformats.org/spreadsheetml/2006/main" count="23507" uniqueCount="299">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</sst>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75"/>
  <sheetViews>
    <sheetView workbookViewId="0">
      <pane ySplit="1" topLeftCell="A1162" activePane="bottomLeft" state="frozen"/>
      <selection activeCell="A17016" sqref="A17016"/>
      <selection pane="bottomLeft" activeCell="A17016" sqref="A17016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015"/>
  <sheetViews>
    <sheetView workbookViewId="0">
      <pane xSplit="1" ySplit="1" topLeftCell="B17009" activePane="bottomRight" state="frozen"/>
      <selection activeCell="I8" sqref="I8:Q8"/>
      <selection pane="topRight" activeCell="I8" sqref="I8:Q8"/>
      <selection pane="bottomLeft" activeCell="I8" sqref="I8:Q8"/>
      <selection pane="bottomRight" activeCell="A17016" sqref="A17016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44270</v>
      </c>
      <c r="B3" s="26" t="s">
        <v>153</v>
      </c>
      <c r="C3" s="26">
        <f>IF(C21="", "", C21)</f>
        <v>445610</v>
      </c>
      <c r="D3" s="26">
        <f>IF(B21="", "", B21)</f>
        <v>8395963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12279</v>
      </c>
      <c r="I3" s="26" t="str">
        <f t="shared" si="1"/>
        <v/>
      </c>
      <c r="J3" s="26">
        <f t="shared" si="1"/>
        <v>327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424449</v>
      </c>
      <c r="N3" s="26">
        <f t="shared" si="2"/>
        <v>8588</v>
      </c>
      <c r="O3" s="26">
        <f t="shared" ref="O3:P5" si="3">I12</f>
        <v>55204</v>
      </c>
      <c r="P3" s="51">
        <f t="shared" si="3"/>
        <v>4529</v>
      </c>
    </row>
    <row r="4" spans="1:17" x14ac:dyDescent="0.55000000000000004">
      <c r="A4" s="38">
        <f>DATE($A$9, $B$9, $C$9)</f>
        <v>44270</v>
      </c>
      <c r="B4" s="26" t="s">
        <v>154</v>
      </c>
      <c r="C4" s="26">
        <f>IF(C22="", "", C22)</f>
        <v>2281</v>
      </c>
      <c r="D4" s="26">
        <f>IF(B22="", "", B22)</f>
        <v>549455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2222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44270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7" t="s">
        <v>290</v>
      </c>
      <c r="B8" s="57"/>
      <c r="C8" s="57"/>
      <c r="D8" s="57"/>
      <c r="E8" s="57"/>
      <c r="F8" s="57"/>
      <c r="G8" s="57"/>
      <c r="I8" s="58" t="s">
        <v>283</v>
      </c>
      <c r="J8" s="58"/>
      <c r="K8" s="58"/>
      <c r="L8" s="58"/>
      <c r="M8" s="58"/>
      <c r="N8" s="58"/>
      <c r="O8" s="58"/>
      <c r="P8" s="58"/>
      <c r="Q8" s="58"/>
    </row>
    <row r="9" spans="1:17" x14ac:dyDescent="0.55000000000000004">
      <c r="A9" s="4">
        <v>2021</v>
      </c>
      <c r="B9" s="4">
        <v>3</v>
      </c>
      <c r="C9" s="4">
        <v>15</v>
      </c>
      <c r="I9" s="57" t="s">
        <v>284</v>
      </c>
      <c r="J9" s="57"/>
    </row>
    <row r="10" spans="1:17" x14ac:dyDescent="0.55000000000000004">
      <c r="B10" s="57" t="s">
        <v>157</v>
      </c>
      <c r="C10" s="57"/>
      <c r="D10" s="57" t="s">
        <v>158</v>
      </c>
      <c r="E10" s="57"/>
      <c r="F10" s="57" t="s">
        <v>159</v>
      </c>
      <c r="G10" s="57" t="s">
        <v>160</v>
      </c>
      <c r="H10" s="57" t="s">
        <v>161</v>
      </c>
      <c r="I10" s="57" t="s">
        <v>289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7"/>
      <c r="G11" s="57"/>
      <c r="H11" s="59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8395963</v>
      </c>
      <c r="C12" s="4">
        <v>445610</v>
      </c>
      <c r="D12" s="4">
        <v>12279</v>
      </c>
      <c r="E12" s="4">
        <v>327</v>
      </c>
      <c r="F12" s="4">
        <v>424449</v>
      </c>
      <c r="G12" s="4">
        <v>8588</v>
      </c>
      <c r="H12" s="3"/>
      <c r="I12" s="4">
        <v>55204</v>
      </c>
      <c r="J12" s="4">
        <v>4529</v>
      </c>
      <c r="K12" s="60"/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549455</v>
      </c>
      <c r="C13" s="4">
        <v>2281</v>
      </c>
      <c r="D13" s="4">
        <v>57</v>
      </c>
      <c r="E13" s="4">
        <v>0</v>
      </c>
      <c r="F13" s="4">
        <v>2222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8946247</v>
      </c>
      <c r="C15" s="29">
        <f t="shared" si="4"/>
        <v>447906</v>
      </c>
      <c r="D15" s="29">
        <f t="shared" si="4"/>
        <v>12336</v>
      </c>
      <c r="E15" s="29">
        <f t="shared" si="4"/>
        <v>327</v>
      </c>
      <c r="F15" s="29">
        <f t="shared" si="4"/>
        <v>426686</v>
      </c>
      <c r="G15" s="29">
        <f t="shared" si="4"/>
        <v>8590</v>
      </c>
      <c r="H15" s="30"/>
    </row>
    <row r="18" spans="1:15" x14ac:dyDescent="0.55000000000000004">
      <c r="B18" s="57" t="s">
        <v>157</v>
      </c>
      <c r="C18" s="59"/>
      <c r="D18" s="57" t="s">
        <v>169</v>
      </c>
      <c r="E18" s="59"/>
      <c r="F18" s="59"/>
      <c r="G18" s="57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7" t="s">
        <v>158</v>
      </c>
      <c r="H19" s="59"/>
      <c r="I19" s="59"/>
      <c r="J19" s="59"/>
      <c r="K19" s="59"/>
      <c r="L19" s="59"/>
      <c r="M19" s="59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8395963</v>
      </c>
      <c r="C21" s="28">
        <f t="shared" si="5"/>
        <v>445610</v>
      </c>
      <c r="D21" s="3"/>
      <c r="E21" s="3"/>
      <c r="F21" s="3"/>
      <c r="G21" s="3"/>
      <c r="H21" s="28">
        <f>D12</f>
        <v>12279</v>
      </c>
      <c r="I21" s="3"/>
      <c r="J21" s="28">
        <f>E12</f>
        <v>327</v>
      </c>
      <c r="K21" s="3"/>
      <c r="L21" s="3"/>
      <c r="M21" s="16">
        <f>F21</f>
        <v>0</v>
      </c>
      <c r="N21" s="28">
        <f t="shared" ref="N21:O23" si="6">F12</f>
        <v>424449</v>
      </c>
      <c r="O21" s="28">
        <f t="shared" si="6"/>
        <v>8588</v>
      </c>
    </row>
    <row r="22" spans="1:15" x14ac:dyDescent="0.55000000000000004">
      <c r="A22" s="26" t="s">
        <v>167</v>
      </c>
      <c r="B22" s="28">
        <f t="shared" si="5"/>
        <v>549455</v>
      </c>
      <c r="C22" s="28">
        <f t="shared" si="5"/>
        <v>2281</v>
      </c>
      <c r="D22" s="3"/>
      <c r="E22" s="3"/>
      <c r="F22" s="3"/>
      <c r="G22" s="3"/>
      <c r="H22" s="28">
        <f>D13</f>
        <v>57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2222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8946247</v>
      </c>
      <c r="C24" s="26">
        <f t="shared" si="7"/>
        <v>447906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12336</v>
      </c>
      <c r="I24" s="26">
        <f t="shared" si="7"/>
        <v>0</v>
      </c>
      <c r="J24" s="26">
        <f t="shared" si="7"/>
        <v>327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426686</v>
      </c>
      <c r="O24" s="26">
        <f t="shared" si="7"/>
        <v>8590</v>
      </c>
    </row>
    <row r="26" spans="1:15" x14ac:dyDescent="0.55000000000000004">
      <c r="E26" s="57" t="s">
        <v>279</v>
      </c>
      <c r="F26" s="59"/>
      <c r="G26" s="59"/>
      <c r="H26" s="59"/>
      <c r="I26" s="59"/>
      <c r="J26" s="59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</sheetData>
  <mergeCells count="19"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  <mergeCell ref="E27:K27"/>
    <mergeCell ref="E26:J26"/>
    <mergeCell ref="K12:M12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14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44269</v>
      </c>
      <c r="C5" s="31" t="s">
        <v>7</v>
      </c>
      <c r="D5" s="41">
        <f>IFERROR(INT(TRIM(SUBSTITUTE(VLOOKUP($A5&amp;"*",各都道府県の状況!$A:$I,D$3,FALSE), "※5", ""))), "")</f>
        <v>19890</v>
      </c>
      <c r="E5" s="41">
        <f>IFERROR(INT(TRIM(SUBSTITUTE(VLOOKUP($A5&amp;"*",各都道府県の状況!$A:$I,E$3,FALSE), "※5", ""))), "")</f>
        <v>411199</v>
      </c>
      <c r="F5" s="41">
        <f>IFERROR(INT(TRIM(SUBSTITUTE(VLOOKUP($A5&amp;"*",各都道府県の状況!$A:$I,F$3,FALSE), "※5", ""))), "")</f>
        <v>18480</v>
      </c>
      <c r="G5" s="41">
        <f>IFERROR(INT(TRIM(SUBSTITUTE(VLOOKUP($A5&amp;"*",各都道府県の状況!$A:$I,G$3,FALSE), "※5", ""))), "")</f>
        <v>707</v>
      </c>
      <c r="H5" s="41">
        <f>IFERROR(INT(TRIM(SUBSTITUTE(VLOOKUP($A5&amp;"*",各都道府県の状況!$A:$I,H$3,FALSE), "※5", ""))), "")</f>
        <v>700</v>
      </c>
      <c r="I5" s="41">
        <f>IFERROR(INT(TRIM(SUBSTITUTE(VLOOKUP($A5&amp;"*",各都道府県の状況!$A:$I,I$3,FALSE), "※5", ""))), "")</f>
        <v>3</v>
      </c>
      <c r="J5" s="2"/>
    </row>
    <row r="6" spans="1:10" x14ac:dyDescent="0.55000000000000004">
      <c r="A6" s="12" t="s">
        <v>182</v>
      </c>
      <c r="B6" s="13">
        <f t="shared" si="0"/>
        <v>44269</v>
      </c>
      <c r="C6" s="31" t="s">
        <v>11</v>
      </c>
      <c r="D6" s="41">
        <f>IFERROR(INT(TRIM(SUBSTITUTE(VLOOKUP($A6&amp;"*",各都道府県の状況!$A:$I,D$3,FALSE), "※5", ""))), "")</f>
        <v>859</v>
      </c>
      <c r="E6" s="41">
        <f>IFERROR(INT(TRIM(SUBSTITUTE(VLOOKUP($A6&amp;"*",各都道府県の状況!$A:$I,E$3,FALSE), "※5", ""))), "")</f>
        <v>21570</v>
      </c>
      <c r="F6" s="41">
        <f>IFERROR(INT(TRIM(SUBSTITUTE(VLOOKUP($A6&amp;"*",各都道府県の状況!$A:$I,F$3,FALSE), "※5", ""))), "")</f>
        <v>796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43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44269</v>
      </c>
      <c r="C7" s="31" t="s">
        <v>12</v>
      </c>
      <c r="D7" s="41">
        <f>IFERROR(INT(TRIM(SUBSTITUTE(VLOOKUP($A7&amp;"*",各都道府県の状況!$A:$I,D$3,FALSE), "※5", ""))), "")</f>
        <v>564</v>
      </c>
      <c r="E7" s="41">
        <f>IFERROR(INT(TRIM(SUBSTITUTE(VLOOKUP($A7&amp;"*",各都道府県の状況!$A:$I,E$3,FALSE), "※5", ""))), "")</f>
        <v>29736</v>
      </c>
      <c r="F7" s="41">
        <f>IFERROR(INT(TRIM(SUBSTITUTE(VLOOKUP($A7&amp;"*",各都道府県の状況!$A:$I,F$3,FALSE), "※5", ""))), "")</f>
        <v>525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9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44269</v>
      </c>
      <c r="C8" s="31" t="s">
        <v>13</v>
      </c>
      <c r="D8" s="41">
        <f>IFERROR(INT(TRIM(SUBSTITUTE(VLOOKUP($A8&amp;"*",各都道府県の状況!$A:$I,D$3,FALSE), "※5", ""))), "")</f>
        <v>4055</v>
      </c>
      <c r="E8" s="41">
        <f>IFERROR(INT(TRIM(SUBSTITUTE(VLOOKUP($A8&amp;"*",各都道府県の状況!$A:$I,E$3,FALSE), "※5", ""))), "")</f>
        <v>74298</v>
      </c>
      <c r="F8" s="41">
        <f>IFERROR(INT(TRIM(SUBSTITUTE(VLOOKUP($A8&amp;"*",各都道府県の状況!$A:$I,F$3,FALSE), "※5", ""))), "")</f>
        <v>3680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350</v>
      </c>
      <c r="I8" s="41">
        <f>IFERROR(INT(TRIM(SUBSTITUTE(VLOOKUP($A8&amp;"*",各都道府県の状況!$A:$I,I$3,FALSE), "※5", ""))), "")</f>
        <v>6</v>
      </c>
    </row>
    <row r="9" spans="1:10" ht="21" customHeight="1" x14ac:dyDescent="0.55000000000000004">
      <c r="A9" s="12" t="s">
        <v>185</v>
      </c>
      <c r="B9" s="13">
        <f t="shared" si="0"/>
        <v>44269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7148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44269</v>
      </c>
      <c r="C10" s="31" t="s">
        <v>15</v>
      </c>
      <c r="D10" s="41">
        <f>IFERROR(INT(TRIM(SUBSTITUTE(VLOOKUP($A10&amp;"*",各都道府県の状況!$A:$I,D$3,FALSE), "※5", ""))), "")</f>
        <v>554</v>
      </c>
      <c r="E10" s="41">
        <f>IFERROR(INT(TRIM(SUBSTITUTE(VLOOKUP($A10&amp;"*",各都道府県の状況!$A:$I,E$3,FALSE), "※5", ""))), "")</f>
        <v>28975</v>
      </c>
      <c r="F10" s="41">
        <f>IFERROR(INT(TRIM(SUBSTITUTE(VLOOKUP($A10&amp;"*",各都道府県の状況!$A:$I,F$3,FALSE), "※5", ""))), "")</f>
        <v>524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15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44269</v>
      </c>
      <c r="C11" s="31" t="s">
        <v>16</v>
      </c>
      <c r="D11" s="41">
        <f>IFERROR(INT(TRIM(SUBSTITUTE(VLOOKUP($A11&amp;"*",各都道府県の状況!$A:$I,D$3,FALSE), "※5", ""))), "")</f>
        <v>2198</v>
      </c>
      <c r="E11" s="41">
        <f>IFERROR(INT(TRIM(SUBSTITUTE(VLOOKUP($A11&amp;"*",各都道府県の状況!$A:$I,E$3,FALSE), "※5", ""))), "")</f>
        <v>126153</v>
      </c>
      <c r="F11" s="41">
        <f>IFERROR(INT(TRIM(SUBSTITUTE(VLOOKUP($A11&amp;"*",各都道府県の状況!$A:$I,F$3,FALSE), "※5", ""))), "")</f>
        <v>1859</v>
      </c>
      <c r="G11" s="41">
        <f>IFERROR(INT(TRIM(SUBSTITUTE(VLOOKUP($A11&amp;"*",各都道府県の状況!$A:$I,G$3,FALSE), "※5", ""))), "")</f>
        <v>95</v>
      </c>
      <c r="H11" s="41">
        <f>IFERROR(INT(TRIM(SUBSTITUTE(VLOOKUP($A11&amp;"*",各都道府県の状況!$A:$I,H$3,FALSE), "※5", ""))), "")</f>
        <v>244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44269</v>
      </c>
      <c r="C12" s="31" t="s">
        <v>17</v>
      </c>
      <c r="D12" s="41">
        <f>IFERROR(INT(TRIM(SUBSTITUTE(VLOOKUP($A12&amp;"*",各都道府県の状況!$A:$I,D$3,FALSE), "※5", ""))), "")</f>
        <v>6184</v>
      </c>
      <c r="E12" s="41">
        <f>IFERROR(INT(TRIM(SUBSTITUTE(VLOOKUP($A12&amp;"*",各都道府県の状況!$A:$I,E$3,FALSE), "※5", ""))), "")</f>
        <v>25169</v>
      </c>
      <c r="F12" s="41">
        <f>IFERROR(INT(TRIM(SUBSTITUTE(VLOOKUP($A12&amp;"*",各都道府県の状況!$A:$I,F$3,FALSE), "※5", ""))), "")</f>
        <v>5765</v>
      </c>
      <c r="G12" s="41">
        <f>IFERROR(INT(TRIM(SUBSTITUTE(VLOOKUP($A12&amp;"*",各都道府県の状況!$A:$I,G$3,FALSE), "※5", ""))), "")</f>
        <v>121</v>
      </c>
      <c r="H12" s="41">
        <f>IFERROR(INT(TRIM(SUBSTITUTE(VLOOKUP($A12&amp;"*",各都道府県の状況!$A:$I,H$3,FALSE), "※5", ""))), "")</f>
        <v>298</v>
      </c>
      <c r="I12" s="41">
        <f>IFERROR(INT(TRIM(SUBSTITUTE(VLOOKUP($A12&amp;"*",各都道府県の状況!$A:$I,I$3,FALSE), "※5", ""))), "")</f>
        <v>4</v>
      </c>
    </row>
    <row r="13" spans="1:10" x14ac:dyDescent="0.55000000000000004">
      <c r="A13" s="12" t="s">
        <v>189</v>
      </c>
      <c r="B13" s="13">
        <f t="shared" si="0"/>
        <v>44269</v>
      </c>
      <c r="C13" s="31" t="s">
        <v>18</v>
      </c>
      <c r="D13" s="41">
        <f>IFERROR(INT(TRIM(SUBSTITUTE(VLOOKUP($A13&amp;"*",各都道府県の状況!$A:$I,D$3,FALSE), "※5", ""))), "")</f>
        <v>4284</v>
      </c>
      <c r="E13" s="41">
        <f>IFERROR(INT(TRIM(SUBSTITUTE(VLOOKUP($A13&amp;"*",各都道府県の状況!$A:$I,E$3,FALSE), "※5", ""))), "")</f>
        <v>156383</v>
      </c>
      <c r="F13" s="41">
        <f>IFERROR(INT(TRIM(SUBSTITUTE(VLOOKUP($A13&amp;"*",各都道府県の状況!$A:$I,F$3,FALSE), "※5", ""))), "")</f>
        <v>4068</v>
      </c>
      <c r="G13" s="41">
        <f>IFERROR(INT(TRIM(SUBSTITUTE(VLOOKUP($A13&amp;"*",各都道府県の状況!$A:$I,G$3,FALSE), "※5", ""))), "")</f>
        <v>68</v>
      </c>
      <c r="H13" s="41">
        <f>IFERROR(INT(TRIM(SUBSTITUTE(VLOOKUP($A13&amp;"*",各都道府県の状況!$A:$I,H$3,FALSE), "※5", ""))), "")</f>
        <v>148</v>
      </c>
      <c r="I13" s="41">
        <f>IFERROR(INT(TRIM(SUBSTITUTE(VLOOKUP($A13&amp;"*",各都道府県の状況!$A:$I,I$3,FALSE), "※5", ""))), "")</f>
        <v>1</v>
      </c>
    </row>
    <row r="14" spans="1:10" x14ac:dyDescent="0.55000000000000004">
      <c r="A14" s="12" t="s">
        <v>190</v>
      </c>
      <c r="B14" s="13">
        <f t="shared" si="0"/>
        <v>44269</v>
      </c>
      <c r="C14" s="31" t="s">
        <v>19</v>
      </c>
      <c r="D14" s="41">
        <f>IFERROR(INT(TRIM(SUBSTITUTE(VLOOKUP($A14&amp;"*",各都道府県の状況!$A:$I,D$3,FALSE), "※5", ""))), "")</f>
        <v>4693</v>
      </c>
      <c r="E14" s="41">
        <f>IFERROR(INT(TRIM(SUBSTITUTE(VLOOKUP($A14&amp;"*",各都道府県の状況!$A:$I,E$3,FALSE), "※5", ""))), "")</f>
        <v>100905</v>
      </c>
      <c r="F14" s="41">
        <f>IFERROR(INT(TRIM(SUBSTITUTE(VLOOKUP($A14&amp;"*",各都道府県の状況!$A:$I,F$3,FALSE), "※5", ""))), "")</f>
        <v>4475</v>
      </c>
      <c r="G14" s="41">
        <f>IFERROR(INT(TRIM(SUBSTITUTE(VLOOKUP($A14&amp;"*",各都道府県の状況!$A:$I,G$3,FALSE), "※5", ""))), "")</f>
        <v>90</v>
      </c>
      <c r="H14" s="41">
        <f>IFERROR(INT(TRIM(SUBSTITUTE(VLOOKUP($A14&amp;"*",各都道府県の状況!$A:$I,H$3,FALSE), "※5", ""))), "")</f>
        <v>128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44269</v>
      </c>
      <c r="C15" s="31" t="s">
        <v>20</v>
      </c>
      <c r="D15" s="41">
        <f>IFERROR(INT(TRIM(SUBSTITUTE(VLOOKUP($A15&amp;"*",各都道府県の状況!$A:$I,D$3,FALSE), "※5", ""))), "")</f>
        <v>30904</v>
      </c>
      <c r="E15" s="41">
        <f>IFERROR(INT(TRIM(SUBSTITUTE(VLOOKUP($A15&amp;"*",各都道府県の状況!$A:$I,E$3,FALSE), "※5", ""))), "")</f>
        <v>591529</v>
      </c>
      <c r="F15" s="41">
        <f>IFERROR(INT(TRIM(SUBSTITUTE(VLOOKUP($A15&amp;"*",各都道府県の状況!$A:$I,F$3,FALSE), "※5", ""))), "")</f>
        <v>28830</v>
      </c>
      <c r="G15" s="41">
        <f>IFERROR(INT(TRIM(SUBSTITUTE(VLOOKUP($A15&amp;"*",各都道府県の状況!$A:$I,G$3,FALSE), "※5", ""))), "")</f>
        <v>664</v>
      </c>
      <c r="H15" s="41">
        <f>IFERROR(INT(TRIM(SUBSTITUTE(VLOOKUP($A15&amp;"*",各都道府県の状況!$A:$I,H$3,FALSE), "※5", ""))), "")</f>
        <v>1410</v>
      </c>
      <c r="I15" s="41">
        <f>IFERROR(INT(TRIM(SUBSTITUTE(VLOOKUP($A15&amp;"*",各都道府県の状況!$A:$I,I$3,FALSE), "※5", ""))), "")</f>
        <v>42</v>
      </c>
    </row>
    <row r="16" spans="1:10" x14ac:dyDescent="0.55000000000000004">
      <c r="A16" s="12" t="s">
        <v>192</v>
      </c>
      <c r="B16" s="13">
        <f t="shared" si="0"/>
        <v>44269</v>
      </c>
      <c r="C16" s="31" t="s">
        <v>21</v>
      </c>
      <c r="D16" s="41">
        <f>IFERROR(INT(TRIM(SUBSTITUTE(VLOOKUP($A16&amp;"*",各都道府県の状況!$A:$I,D$3,FALSE), "※5", ""))), "")</f>
        <v>27959</v>
      </c>
      <c r="E16" s="41">
        <f>IFERROR(INT(TRIM(SUBSTITUTE(VLOOKUP($A16&amp;"*",各都道府県の状況!$A:$I,E$3,FALSE), "※5", ""))), "")</f>
        <v>439290</v>
      </c>
      <c r="F16" s="41">
        <f>IFERROR(INT(TRIM(SUBSTITUTE(VLOOKUP($A16&amp;"*",各都道府県の状況!$A:$I,F$3,FALSE), "※5", ""))), "")</f>
        <v>26266</v>
      </c>
      <c r="G16" s="41">
        <f>IFERROR(INT(TRIM(SUBSTITUTE(VLOOKUP($A16&amp;"*",各都道府県の状況!$A:$I,G$3,FALSE), "※5", ""))), "")</f>
        <v>508</v>
      </c>
      <c r="H16" s="41">
        <f>IFERROR(INT(TRIM(SUBSTITUTE(VLOOKUP($A16&amp;"*",各都道府県の状況!$A:$I,H$3,FALSE), "※5", ""))), "")</f>
        <v>1185</v>
      </c>
      <c r="I16" s="41">
        <f>IFERROR(INT(TRIM(SUBSTITUTE(VLOOKUP($A16&amp;"*",各都道府県の状況!$A:$I,I$3,FALSE), "※5", ""))), "")</f>
        <v>21</v>
      </c>
    </row>
    <row r="17" spans="1:9" x14ac:dyDescent="0.55000000000000004">
      <c r="A17" s="12" t="s">
        <v>193</v>
      </c>
      <c r="B17" s="13">
        <f t="shared" si="0"/>
        <v>44269</v>
      </c>
      <c r="C17" s="31" t="s">
        <v>22</v>
      </c>
      <c r="D17" s="41">
        <f>IFERROR(INT(TRIM(SUBSTITUTE(VLOOKUP($A17&amp;"*",各都道府県の状況!$A:$I,D$3,FALSE), "※5", ""))), "")</f>
        <v>115409</v>
      </c>
      <c r="E17" s="41">
        <f>IFERROR(INT(TRIM(SUBSTITUTE(VLOOKUP($A17&amp;"*",各都道府県の状況!$A:$I,E$3,FALSE), "※5", ""))), "")</f>
        <v>1628135</v>
      </c>
      <c r="F17" s="41">
        <f>IFERROR(INT(TRIM(SUBSTITUTE(VLOOKUP($A17&amp;"*",各都道府県の状況!$A:$I,F$3,FALSE), "※5", ""))), "")</f>
        <v>111072</v>
      </c>
      <c r="G17" s="41">
        <f>IFERROR(INT(TRIM(SUBSTITUTE(VLOOKUP($A17&amp;"*",各都道府県の状況!$A:$I,G$3,FALSE), "※5", ""))), "")</f>
        <v>1580</v>
      </c>
      <c r="H17" s="41">
        <f>IFERROR(INT(TRIM(SUBSTITUTE(VLOOKUP($A17&amp;"*",各都道府県の状況!$A:$I,H$3,FALSE), "※5", ""))), "")</f>
        <v>2757</v>
      </c>
      <c r="I17" s="41">
        <f>IFERROR(INT(TRIM(SUBSTITUTE(VLOOKUP($A17&amp;"*",各都道府県の状況!$A:$I,I$3,FALSE), "※5", ""))), "")</f>
        <v>41</v>
      </c>
    </row>
    <row r="18" spans="1:9" x14ac:dyDescent="0.55000000000000004">
      <c r="A18" s="12" t="s">
        <v>194</v>
      </c>
      <c r="B18" s="13">
        <f t="shared" si="0"/>
        <v>44269</v>
      </c>
      <c r="C18" s="31" t="s">
        <v>23</v>
      </c>
      <c r="D18" s="41">
        <f>IFERROR(INT(TRIM(SUBSTITUTE(VLOOKUP($A18&amp;"*",各都道府県の状況!$A:$I,D$3,FALSE), "※5", ""))), "")</f>
        <v>46392</v>
      </c>
      <c r="E18" s="41">
        <f>IFERROR(INT(TRIM(SUBSTITUTE(VLOOKUP($A18&amp;"*",各都道府県の状況!$A:$I,E$3,FALSE), "※5", ""))), "")</f>
        <v>634658</v>
      </c>
      <c r="F18" s="41">
        <f>IFERROR(INT(TRIM(SUBSTITUTE(VLOOKUP($A18&amp;"*",各都道府県の状況!$A:$I,F$3,FALSE), "※5", ""))), "")</f>
        <v>44683</v>
      </c>
      <c r="G18" s="41">
        <f>IFERROR(INT(TRIM(SUBSTITUTE(VLOOKUP($A18&amp;"*",各都道府県の状況!$A:$I,G$3,FALSE), "※5", ""))), "")</f>
        <v>746</v>
      </c>
      <c r="H18" s="41">
        <f>IFERROR(INT(TRIM(SUBSTITUTE(VLOOKUP($A18&amp;"*",各都道府県の状況!$A:$I,H$3,FALSE), "※5", ""))), "")</f>
        <v>963</v>
      </c>
      <c r="I18" s="41">
        <f>IFERROR(INT(TRIM(SUBSTITUTE(VLOOKUP($A18&amp;"*",各都道府県の状況!$A:$I,I$3,FALSE), "※5", ""))), "")</f>
        <v>25</v>
      </c>
    </row>
    <row r="19" spans="1:9" x14ac:dyDescent="0.55000000000000004">
      <c r="A19" s="12" t="s">
        <v>195</v>
      </c>
      <c r="B19" s="13">
        <f t="shared" si="0"/>
        <v>44269</v>
      </c>
      <c r="C19" s="31" t="s">
        <v>24</v>
      </c>
      <c r="D19" s="41">
        <f>IFERROR(INT(TRIM(SUBSTITUTE(VLOOKUP($A19&amp;"*",各都道府県の状況!$A:$I,D$3,FALSE), "※5", ""))), "")</f>
        <v>1182</v>
      </c>
      <c r="E19" s="41">
        <f>IFERROR(INT(TRIM(SUBSTITUTE(VLOOKUP($A19&amp;"*",各都道府県の状況!$A:$I,E$3,FALSE), "※5", ""))), "")</f>
        <v>46600</v>
      </c>
      <c r="F19" s="41">
        <f>IFERROR(INT(TRIM(SUBSTITUTE(VLOOKUP($A19&amp;"*",各都道府県の状況!$A:$I,F$3,FALSE), "※5", ""))), "")</f>
        <v>1069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97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44269</v>
      </c>
      <c r="C20" s="31" t="s">
        <v>25</v>
      </c>
      <c r="D20" s="41">
        <f>IFERROR(INT(TRIM(SUBSTITUTE(VLOOKUP($A20&amp;"*",各都道府県の状況!$A:$I,D$3,FALSE), "※5", ""))), "")</f>
        <v>912</v>
      </c>
      <c r="E20" s="41">
        <f>IFERROR(INT(TRIM(SUBSTITUTE(VLOOKUP($A20&amp;"*",各都道府県の状況!$A:$I,E$3,FALSE), "※5", ""))), "")</f>
        <v>38443</v>
      </c>
      <c r="F20" s="41">
        <f>IFERROR(INT(TRIM(SUBSTITUTE(VLOOKUP($A20&amp;"*",各都道府県の状況!$A:$I,F$3,FALSE), "※5", ""))), "")</f>
        <v>873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11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44269</v>
      </c>
      <c r="C21" s="31" t="s">
        <v>26</v>
      </c>
      <c r="D21" s="41">
        <f>IFERROR(INT(TRIM(SUBSTITUTE(VLOOKUP($A21&amp;"*",各都道府県の状況!$A:$I,D$3,FALSE), "※5", ""))), "")</f>
        <v>1886</v>
      </c>
      <c r="E21" s="41">
        <f>IFERROR(INT(TRIM(SUBSTITUTE(VLOOKUP($A21&amp;"*",各都道府県の状況!$A:$I,E$3,FALSE), "※5", ""))), "")</f>
        <v>55327</v>
      </c>
      <c r="F21" s="41">
        <f>IFERROR(INT(TRIM(SUBSTITUTE(VLOOKUP($A21&amp;"*",各都道府県の状況!$A:$I,F$3,FALSE), "※5", ""))), "")</f>
        <v>1799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24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44269</v>
      </c>
      <c r="C22" s="31" t="s">
        <v>27</v>
      </c>
      <c r="D22" s="41">
        <f>IFERROR(INT(TRIM(SUBSTITUTE(VLOOKUP($A22&amp;"*",各都道府県の状況!$A:$I,D$3,FALSE), "※5", ""))), "")</f>
        <v>546</v>
      </c>
      <c r="E22" s="41">
        <f>IFERROR(INT(TRIM(SUBSTITUTE(VLOOKUP($A22&amp;"*",各都道府県の状況!$A:$I,E$3,FALSE), "※5", ""))), "")</f>
        <v>33343</v>
      </c>
      <c r="F22" s="41">
        <f>IFERROR(INT(TRIM(SUBSTITUTE(VLOOKUP($A22&amp;"*",各都道府県の状況!$A:$I,F$3,FALSE), "※5", ""))), "")</f>
        <v>519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44269</v>
      </c>
      <c r="C23" s="31" t="s">
        <v>28</v>
      </c>
      <c r="D23" s="41">
        <f>IFERROR(INT(TRIM(SUBSTITUTE(VLOOKUP($A23&amp;"*",各都道府県の状況!$A:$I,D$3,FALSE), "※5", ""))), "")</f>
        <v>946</v>
      </c>
      <c r="E23" s="41">
        <f>IFERROR(INT(TRIM(SUBSTITUTE(VLOOKUP($A23&amp;"*",各都道府県の状況!$A:$I,E$3,FALSE), "※5", ""))), "")</f>
        <v>28326</v>
      </c>
      <c r="F23" s="41">
        <f>IFERROR(INT(TRIM(SUBSTITUTE(VLOOKUP($A23&amp;"*",各都道府県の状況!$A:$I,F$3,FALSE), "※5", ""))), "")</f>
        <v>923</v>
      </c>
      <c r="G23" s="41">
        <f>IFERROR(INT(TRIM(SUBSTITUTE(VLOOKUP($A23&amp;"*",各都道府県の状況!$A:$I,G$3,FALSE), "※5", ""))), "")</f>
        <v>17</v>
      </c>
      <c r="H23" s="41">
        <f>IFERROR(INT(TRIM(SUBSTITUTE(VLOOKUP($A23&amp;"*",各都道府県の状況!$A:$I,H$3,FALSE), "※5", ""))), "")</f>
        <v>6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44269</v>
      </c>
      <c r="C24" s="31" t="s">
        <v>29</v>
      </c>
      <c r="D24" s="41">
        <f>IFERROR(INT(TRIM(SUBSTITUTE(VLOOKUP($A24&amp;"*",各都道府県の状況!$A:$I,D$3,FALSE), "※5", ""))), "")</f>
        <v>2417</v>
      </c>
      <c r="E24" s="41">
        <f>IFERROR(INT(TRIM(SUBSTITUTE(VLOOKUP($A24&amp;"*",各都道府県の状況!$A:$I,E$3,FALSE), "※5", ""))), "")</f>
        <v>104247</v>
      </c>
      <c r="F24" s="41">
        <f>IFERROR(INT(TRIM(SUBSTITUTE(VLOOKUP($A24&amp;"*",各都道府県の状況!$A:$I,F$3,FALSE), "※5", ""))), "")</f>
        <v>2359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49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44269</v>
      </c>
      <c r="C25" s="31" t="s">
        <v>30</v>
      </c>
      <c r="D25" s="41">
        <f>IFERROR(INT(TRIM(SUBSTITUTE(VLOOKUP($A25&amp;"*",各都道府県の状況!$A:$I,D$3,FALSE), "※5", ""))), "")</f>
        <v>4796</v>
      </c>
      <c r="E25" s="41">
        <f>IFERROR(INT(TRIM(SUBSTITUTE(VLOOKUP($A25&amp;"*",各都道府県の状況!$A:$I,E$3,FALSE), "※5", ""))), "")</f>
        <v>146732</v>
      </c>
      <c r="F25" s="41">
        <f>IFERROR(INT(TRIM(SUBSTITUTE(VLOOKUP($A25&amp;"*",各都道府県の状況!$A:$I,F$3,FALSE), "※5", ""))), "")</f>
        <v>4610</v>
      </c>
      <c r="G25" s="41">
        <f>IFERROR(INT(TRIM(SUBSTITUTE(VLOOKUP($A25&amp;"*",各都道府県の状況!$A:$I,G$3,FALSE), "※5", ""))), "")</f>
        <v>118</v>
      </c>
      <c r="H25" s="41">
        <f>IFERROR(INT(TRIM(SUBSTITUTE(VLOOKUP($A25&amp;"*",各都道府県の状況!$A:$I,H$3,FALSE), "※5", ""))), "")</f>
        <v>68</v>
      </c>
      <c r="I25" s="41">
        <f>IFERROR(INT(TRIM(SUBSTITUTE(VLOOKUP($A25&amp;"*",各都道府県の状況!$A:$I,I$3,FALSE), "※5", ""))), "")</f>
        <v>8</v>
      </c>
    </row>
    <row r="26" spans="1:9" x14ac:dyDescent="0.55000000000000004">
      <c r="A26" s="12" t="s">
        <v>202</v>
      </c>
      <c r="B26" s="13">
        <f t="shared" si="0"/>
        <v>44269</v>
      </c>
      <c r="C26" s="31" t="s">
        <v>31</v>
      </c>
      <c r="D26" s="41">
        <f>IFERROR(INT(TRIM(SUBSTITUTE(VLOOKUP($A26&amp;"*",各都道府県の状況!$A:$I,D$3,FALSE), "※5", ""))), "")</f>
        <v>5395</v>
      </c>
      <c r="E26" s="41">
        <f>IFERROR(INT(TRIM(SUBSTITUTE(VLOOKUP($A26&amp;"*",各都道府県の状況!$A:$I,E$3,FALSE), "※5", ""))), "")</f>
        <v>217367</v>
      </c>
      <c r="F26" s="41">
        <f>IFERROR(INT(TRIM(SUBSTITUTE(VLOOKUP($A26&amp;"*",各都道府県の状況!$A:$I,F$3,FALSE), "※5", ""))), "")</f>
        <v>5071</v>
      </c>
      <c r="G26" s="41">
        <f>IFERROR(INT(TRIM(SUBSTITUTE(VLOOKUP($A26&amp;"*",各都道府県の状況!$A:$I,G$3,FALSE), "※5", ""))), "")</f>
        <v>102</v>
      </c>
      <c r="H26" s="41">
        <f>IFERROR(INT(TRIM(SUBSTITUTE(VLOOKUP($A26&amp;"*",各都道府県の状況!$A:$I,H$3,FALSE), "※5", ""))), "")</f>
        <v>222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44269</v>
      </c>
      <c r="C27" s="31" t="s">
        <v>32</v>
      </c>
      <c r="D27" s="41">
        <f>IFERROR(INT(TRIM(SUBSTITUTE(VLOOKUP($A27&amp;"*",各都道府県の状況!$A:$I,D$3,FALSE), "※5", ""))), "")</f>
        <v>26424</v>
      </c>
      <c r="E27" s="41">
        <f>IFERROR(INT(TRIM(SUBSTITUTE(VLOOKUP($A27&amp;"*",各都道府県の状況!$A:$I,E$3,FALSE), "※5", ""))), "")</f>
        <v>419863</v>
      </c>
      <c r="F27" s="41">
        <f>IFERROR(INT(TRIM(SUBSTITUTE(VLOOKUP($A27&amp;"*",各都道府県の状況!$A:$I,F$3,FALSE), "※5", ""))), "")</f>
        <v>25334</v>
      </c>
      <c r="G27" s="41">
        <f>IFERROR(INT(TRIM(SUBSTITUTE(VLOOKUP($A27&amp;"*",各都道府県の状況!$A:$I,G$3,FALSE), "※5", ""))), "")</f>
        <v>556</v>
      </c>
      <c r="H27" s="41">
        <f>IFERROR(INT(TRIM(SUBSTITUTE(VLOOKUP($A27&amp;"*",各都道府県の状況!$A:$I,H$3,FALSE), "※5", ""))), "")</f>
        <v>534</v>
      </c>
      <c r="I27" s="41">
        <f>IFERROR(INT(TRIM(SUBSTITUTE(VLOOKUP($A27&amp;"*",各都道府県の状況!$A:$I,I$3,FALSE), "※5", ""))), "")</f>
        <v>18</v>
      </c>
    </row>
    <row r="28" spans="1:9" x14ac:dyDescent="0.55000000000000004">
      <c r="A28" s="12" t="s">
        <v>204</v>
      </c>
      <c r="B28" s="13">
        <f t="shared" si="0"/>
        <v>44269</v>
      </c>
      <c r="C28" s="31" t="s">
        <v>33</v>
      </c>
      <c r="D28" s="41">
        <f>IFERROR(INT(TRIM(SUBSTITUTE(VLOOKUP($A28&amp;"*",各都道府県の状況!$A:$I,D$3,FALSE), "※5", ""))), "")</f>
        <v>2606</v>
      </c>
      <c r="E28" s="41">
        <f>IFERROR(INT(TRIM(SUBSTITUTE(VLOOKUP($A28&amp;"*",各都道府県の状況!$A:$I,E$3,FALSE), "※5", ""))), "")</f>
        <v>70180</v>
      </c>
      <c r="F28" s="41">
        <f>IFERROR(INT(TRIM(SUBSTITUTE(VLOOKUP($A28&amp;"*",各都道府県の状況!$A:$I,F$3,FALSE), "※5", ""))), "")</f>
        <v>2530</v>
      </c>
      <c r="G28" s="41">
        <f>IFERROR(INT(TRIM(SUBSTITUTE(VLOOKUP($A28&amp;"*",各都道府県の状況!$A:$I,G$3,FALSE), "※5", ""))), "")</f>
        <v>63</v>
      </c>
      <c r="H28" s="41">
        <f>IFERROR(INT(TRIM(SUBSTITUTE(VLOOKUP($A28&amp;"*",各都道府県の状況!$A:$I,H$3,FALSE), "※5", ""))), "")</f>
        <v>92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44269</v>
      </c>
      <c r="C29" s="31" t="s">
        <v>34</v>
      </c>
      <c r="D29" s="41">
        <f>IFERROR(INT(TRIM(SUBSTITUTE(VLOOKUP($A29&amp;"*",各都道府県の状況!$A:$I,D$3,FALSE), "※5", ""))), "")</f>
        <v>2643</v>
      </c>
      <c r="E29" s="41">
        <f>IFERROR(INT(TRIM(SUBSTITUTE(VLOOKUP($A29&amp;"*",各都道府県の状況!$A:$I,E$3,FALSE), "※5", ""))), "")</f>
        <v>79200</v>
      </c>
      <c r="F29" s="41">
        <f>IFERROR(INT(TRIM(SUBSTITUTE(VLOOKUP($A29&amp;"*",各都道府県の状況!$A:$I,F$3,FALSE), "※5", ""))), "")</f>
        <v>2446</v>
      </c>
      <c r="G29" s="41">
        <f>IFERROR(INT(TRIM(SUBSTITUTE(VLOOKUP($A29&amp;"*",各都道府県の状況!$A:$I,G$3,FALSE), "※5", ""))), "")</f>
        <v>49</v>
      </c>
      <c r="H29" s="41">
        <f>IFERROR(INT(TRIM(SUBSTITUTE(VLOOKUP($A29&amp;"*",各都道府県の状況!$A:$I,H$3,FALSE), "※5", ""))), "")</f>
        <v>148</v>
      </c>
      <c r="I29" s="41">
        <f>IFERROR(INT(TRIM(SUBSTITUTE(VLOOKUP($A29&amp;"*",各都道府県の状況!$A:$I,I$3,FALSE), "※5", ""))), "")</f>
        <v>7</v>
      </c>
    </row>
    <row r="30" spans="1:9" x14ac:dyDescent="0.55000000000000004">
      <c r="A30" s="12" t="s">
        <v>206</v>
      </c>
      <c r="B30" s="13">
        <f t="shared" si="0"/>
        <v>44269</v>
      </c>
      <c r="C30" s="31" t="s">
        <v>35</v>
      </c>
      <c r="D30" s="41">
        <f>IFERROR(INT(TRIM(SUBSTITUTE(VLOOKUP($A30&amp;"*",各都道府県の状況!$A:$I,D$3,FALSE), "※5", ""))), "")</f>
        <v>9173</v>
      </c>
      <c r="E30" s="41">
        <f>IFERROR(INT(TRIM(SUBSTITUTE(VLOOKUP($A30&amp;"*",各都道府県の状況!$A:$I,E$3,FALSE), "※5", ""))), "")</f>
        <v>163509</v>
      </c>
      <c r="F30" s="41">
        <f>IFERROR(INT(TRIM(SUBSTITUTE(VLOOKUP($A30&amp;"*",各都道府県の状況!$A:$I,F$3,FALSE), "※5", ""))), "")</f>
        <v>8841</v>
      </c>
      <c r="G30" s="41">
        <f>IFERROR(INT(TRIM(SUBSTITUTE(VLOOKUP($A30&amp;"*",各都道府県の状況!$A:$I,G$3,FALSE), "※5", ""))), "")</f>
        <v>164</v>
      </c>
      <c r="H30" s="41">
        <f>IFERROR(INT(TRIM(SUBSTITUTE(VLOOKUP($A30&amp;"*",各都道府県の状況!$A:$I,H$3,FALSE), "※5", ""))), "")</f>
        <v>183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44269</v>
      </c>
      <c r="C31" s="31" t="s">
        <v>36</v>
      </c>
      <c r="D31" s="41">
        <f>IFERROR(INT(TRIM(SUBSTITUTE(VLOOKUP($A31&amp;"*",各都道府県の状況!$A:$I,D$3,FALSE), "※5", ""))), "")</f>
        <v>48306</v>
      </c>
      <c r="E31" s="41">
        <f>IFERROR(INT(TRIM(SUBSTITUTE(VLOOKUP($A31&amp;"*",各都道府県の状況!$A:$I,E$3,FALSE), "※5", ""))), "")</f>
        <v>889560</v>
      </c>
      <c r="F31" s="41">
        <f>IFERROR(INT(TRIM(SUBSTITUTE(VLOOKUP($A31&amp;"*",各都道府県の状況!$A:$I,F$3,FALSE), "※5", ""))), "")</f>
        <v>45740</v>
      </c>
      <c r="G31" s="41">
        <f>IFERROR(INT(TRIM(SUBSTITUTE(VLOOKUP($A31&amp;"*",各都道府県の状況!$A:$I,G$3,FALSE), "※5", ""))), "")</f>
        <v>1154</v>
      </c>
      <c r="H31" s="41">
        <f>IFERROR(INT(TRIM(SUBSTITUTE(VLOOKUP($A31&amp;"*",各都道府県の状況!$A:$I,H$3,FALSE), "※5", ""))), "")</f>
        <v>1000</v>
      </c>
      <c r="I31" s="41">
        <f>IFERROR(INT(TRIM(SUBSTITUTE(VLOOKUP($A31&amp;"*",各都道府県の状況!$A:$I,I$3,FALSE), "※5", ""))), "")</f>
        <v>60</v>
      </c>
    </row>
    <row r="32" spans="1:9" x14ac:dyDescent="0.55000000000000004">
      <c r="A32" s="12" t="s">
        <v>208</v>
      </c>
      <c r="B32" s="13">
        <f t="shared" si="0"/>
        <v>44269</v>
      </c>
      <c r="C32" s="31" t="s">
        <v>37</v>
      </c>
      <c r="D32" s="41">
        <f>IFERROR(INT(TRIM(SUBSTITUTE(VLOOKUP($A32&amp;"*",各都道府県の状況!$A:$I,D$3,FALSE), "※5", ""))), "")</f>
        <v>18437</v>
      </c>
      <c r="E32" s="41">
        <f>IFERROR(INT(TRIM(SUBSTITUTE(VLOOKUP($A32&amp;"*",各都道府県の状況!$A:$I,E$3,FALSE), "※5", ""))), "")</f>
        <v>269012</v>
      </c>
      <c r="F32" s="41">
        <f>IFERROR(INT(TRIM(SUBSTITUTE(VLOOKUP($A32&amp;"*",各都道府県の状況!$A:$I,F$3,FALSE), "※5", ""))), "")</f>
        <v>17417</v>
      </c>
      <c r="G32" s="41">
        <f>IFERROR(INT(TRIM(SUBSTITUTE(VLOOKUP($A32&amp;"*",各都道府県の状況!$A:$I,G$3,FALSE), "※5", ""))), "")</f>
        <v>566</v>
      </c>
      <c r="H32" s="41">
        <f>IFERROR(INT(TRIM(SUBSTITUTE(VLOOKUP($A32&amp;"*",各都道府県の状況!$A:$I,H$3,FALSE), "※5", ""))), "")</f>
        <v>454</v>
      </c>
      <c r="I32" s="41">
        <f>IFERROR(INT(TRIM(SUBSTITUTE(VLOOKUP($A32&amp;"*",各都道府県の状況!$A:$I,I$3,FALSE), "※5", ""))), "")</f>
        <v>35</v>
      </c>
    </row>
    <row r="33" spans="1:9" x14ac:dyDescent="0.55000000000000004">
      <c r="A33" s="12" t="s">
        <v>209</v>
      </c>
      <c r="B33" s="13">
        <f t="shared" si="0"/>
        <v>44269</v>
      </c>
      <c r="C33" s="31" t="s">
        <v>38</v>
      </c>
      <c r="D33" s="41">
        <f>IFERROR(INT(TRIM(SUBSTITUTE(VLOOKUP($A33&amp;"*",各都道府県の状況!$A:$I,D$3,FALSE), "※5", ""))), "")</f>
        <v>3453</v>
      </c>
      <c r="E33" s="41">
        <f>IFERROR(INT(TRIM(SUBSTITUTE(VLOOKUP($A33&amp;"*",各都道府県の状況!$A:$I,E$3,FALSE), "※5", ""))), "")</f>
        <v>87064</v>
      </c>
      <c r="F33" s="41">
        <f>IFERROR(INT(TRIM(SUBSTITUTE(VLOOKUP($A33&amp;"*",各都道府県の状況!$A:$I,F$3,FALSE), "※5", ""))), "")</f>
        <v>3327</v>
      </c>
      <c r="G33" s="41">
        <f>IFERROR(INT(TRIM(SUBSTITUTE(VLOOKUP($A33&amp;"*",各都道府県の状況!$A:$I,G$3,FALSE), "※5", ""))), "")</f>
        <v>48</v>
      </c>
      <c r="H33" s="41">
        <f>IFERROR(INT(TRIM(SUBSTITUTE(VLOOKUP($A33&amp;"*",各都道府県の状況!$A:$I,H$3,FALSE), "※5", ""))), "")</f>
        <v>78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44269</v>
      </c>
      <c r="C34" s="31" t="s">
        <v>39</v>
      </c>
      <c r="D34" s="41">
        <f>IFERROR(INT(TRIM(SUBSTITUTE(VLOOKUP($A34&amp;"*",各都道府県の状況!$A:$I,D$3,FALSE), "※5", ""))), "")</f>
        <v>1178</v>
      </c>
      <c r="E34" s="41">
        <f>IFERROR(INT(TRIM(SUBSTITUTE(VLOOKUP($A34&amp;"*",各都道府県の状況!$A:$I,E$3,FALSE), "※5", ""))), "")</f>
        <v>25062</v>
      </c>
      <c r="F34" s="41">
        <f>IFERROR(INT(TRIM(SUBSTITUTE(VLOOKUP($A34&amp;"*",各都道府県の状況!$A:$I,F$3,FALSE), "※5", ""))), "")</f>
        <v>1124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11</v>
      </c>
      <c r="I34" s="41">
        <f>IFERROR(INT(TRIM(SUBSTITUTE(VLOOKUP($A34&amp;"*",各都道府県の状況!$A:$I,I$3,FALSE), "※5", ""))), "")</f>
        <v>1</v>
      </c>
    </row>
    <row r="35" spans="1:9" x14ac:dyDescent="0.55000000000000004">
      <c r="A35" s="12" t="s">
        <v>211</v>
      </c>
      <c r="B35" s="13">
        <f t="shared" si="0"/>
        <v>44269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43489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44269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16686</v>
      </c>
      <c r="F36" s="41">
        <f>IFERROR(INT(TRIM(SUBSTITUTE(VLOOKUP($A36&amp;"*",各都道府県の状況!$A:$I,F$3,FALSE), "※5", ""))), "")</f>
        <v>285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0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44269</v>
      </c>
      <c r="C37" s="31" t="s">
        <v>42</v>
      </c>
      <c r="D37" s="41">
        <f>IFERROR(INT(TRIM(SUBSTITUTE(VLOOKUP($A37&amp;"*",各都道府県の状況!$A:$I,D$3,FALSE), "※5", ""))), "")</f>
        <v>2579</v>
      </c>
      <c r="E37" s="41">
        <f>IFERROR(INT(TRIM(SUBSTITUTE(VLOOKUP($A37&amp;"*",各都道府県の状況!$A:$I,E$3,FALSE), "※5", ""))), "")</f>
        <v>72624</v>
      </c>
      <c r="F37" s="41">
        <f>IFERROR(INT(TRIM(SUBSTITUTE(VLOOKUP($A37&amp;"*",各都道府県の状況!$A:$I,F$3,FALSE), "※5", ""))), "")</f>
        <v>2441</v>
      </c>
      <c r="G37" s="41">
        <f>IFERROR(INT(TRIM(SUBSTITUTE(VLOOKUP($A37&amp;"*",各都道府県の状況!$A:$I,G$3,FALSE), "※5", ""))), "")</f>
        <v>34</v>
      </c>
      <c r="H37" s="41">
        <f>IFERROR(INT(TRIM(SUBSTITUTE(VLOOKUP($A37&amp;"*",各都道府県の状況!$A:$I,H$3,FALSE), "※5", ""))), "")</f>
        <v>77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44269</v>
      </c>
      <c r="C38" s="31" t="s">
        <v>43</v>
      </c>
      <c r="D38" s="41">
        <f>IFERROR(INT(TRIM(SUBSTITUTE(VLOOKUP($A38&amp;"*",各都道府県の状況!$A:$I,D$3,FALSE), "※5", ""))), "")</f>
        <v>5061</v>
      </c>
      <c r="E38" s="41">
        <f>IFERROR(INT(TRIM(SUBSTITUTE(VLOOKUP($A38&amp;"*",各都道府県の状況!$A:$I,E$3,FALSE), "※5", ""))), "")</f>
        <v>169571</v>
      </c>
      <c r="F38" s="41">
        <f>IFERROR(INT(TRIM(SUBSTITUTE(VLOOKUP($A38&amp;"*",各都道府県の状況!$A:$I,F$3,FALSE), "※5", ""))), "")</f>
        <v>4926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32</v>
      </c>
      <c r="I38" s="41">
        <f>IFERROR(INT(TRIM(SUBSTITUTE(VLOOKUP($A38&amp;"*",各都道府県の状況!$A:$I,I$3,FALSE), "※5", ""))), "")</f>
        <v>3</v>
      </c>
    </row>
    <row r="39" spans="1:9" x14ac:dyDescent="0.55000000000000004">
      <c r="A39" s="12" t="s">
        <v>215</v>
      </c>
      <c r="B39" s="13">
        <f t="shared" si="0"/>
        <v>44269</v>
      </c>
      <c r="C39" s="31" t="s">
        <v>44</v>
      </c>
      <c r="D39" s="41">
        <f>IFERROR(INT(TRIM(SUBSTITUTE(VLOOKUP($A39&amp;"*",各都道府県の状況!$A:$I,D$3,FALSE), "※5", ""))), "")</f>
        <v>1390</v>
      </c>
      <c r="E39" s="41">
        <f>IFERROR(INT(TRIM(SUBSTITUTE(VLOOKUP($A39&amp;"*",各都道府県の状況!$A:$I,E$3,FALSE), "※5", ""))), "")</f>
        <v>62904</v>
      </c>
      <c r="F39" s="41">
        <f>IFERROR(INT(TRIM(SUBSTITUTE(VLOOKUP($A39&amp;"*",各都道府県の状況!$A:$I,F$3,FALSE), "※5", ""))), "")</f>
        <v>1324</v>
      </c>
      <c r="G39" s="41">
        <f>IFERROR(INT(TRIM(SUBSTITUTE(VLOOKUP($A39&amp;"*",各都道府県の状況!$A:$I,G$3,FALSE), "※5", ""))), "")</f>
        <v>42</v>
      </c>
      <c r="H39" s="41">
        <f>IFERROR(INT(TRIM(SUBSTITUTE(VLOOKUP($A39&amp;"*",各都道府県の状況!$A:$I,H$3,FALSE), "※5", ""))), "")</f>
        <v>24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44269</v>
      </c>
      <c r="C40" s="31" t="s">
        <v>45</v>
      </c>
      <c r="D40" s="41">
        <f>IFERROR(INT(TRIM(SUBSTITUTE(VLOOKUP($A40&amp;"*",各都道府県の状況!$A:$I,D$3,FALSE), "※5", ""))), "")</f>
        <v>464</v>
      </c>
      <c r="E40" s="41">
        <f>IFERROR(INT(TRIM(SUBSTITUTE(VLOOKUP($A40&amp;"*",各都道府県の状況!$A:$I,E$3,FALSE), "※5", ""))), "")</f>
        <v>28360</v>
      </c>
      <c r="F40" s="41">
        <f>IFERROR(INT(TRIM(SUBSTITUTE(VLOOKUP($A40&amp;"*",各都道府県の状況!$A:$I,F$3,FALSE), "※5", ""))), "")</f>
        <v>430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16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44269</v>
      </c>
      <c r="C41" s="31" t="s">
        <v>46</v>
      </c>
      <c r="D41" s="41">
        <f>IFERROR(INT(TRIM(SUBSTITUTE(VLOOKUP($A41&amp;"*",各都道府県の状況!$A:$I,D$3,FALSE), "※5", ""))), "")</f>
        <v>768</v>
      </c>
      <c r="E41" s="41">
        <f>IFERROR(INT(TRIM(SUBSTITUTE(VLOOKUP($A41&amp;"*",各都道府県の状況!$A:$I,E$3,FALSE), "※5", ""))), "")</f>
        <v>47358</v>
      </c>
      <c r="F41" s="41">
        <f>IFERROR(INT(TRIM(SUBSTITUTE(VLOOKUP($A41&amp;"*",各都道府県の状況!$A:$I,F$3,FALSE), "※5", ""))), "")</f>
        <v>734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16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44269</v>
      </c>
      <c r="C42" s="31" t="s">
        <v>47</v>
      </c>
      <c r="D42" s="41">
        <f>IFERROR(INT(TRIM(SUBSTITUTE(VLOOKUP($A42&amp;"*",各都道府県の状況!$A:$I,D$3,FALSE), "※5", ""))), "")</f>
        <v>1074</v>
      </c>
      <c r="E42" s="41">
        <f>IFERROR(INT(TRIM(SUBSTITUTE(VLOOKUP($A42&amp;"*",各都道府県の状況!$A:$I,E$3,FALSE), "※5", ""))), "")</f>
        <v>35162</v>
      </c>
      <c r="F42" s="41">
        <f>IFERROR(INT(TRIM(SUBSTITUTE(VLOOKUP($A42&amp;"*",各都道府県の状況!$A:$I,F$3,FALSE), "※5", ""))), "")</f>
        <v>1034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16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44269</v>
      </c>
      <c r="C43" s="31" t="s">
        <v>48</v>
      </c>
      <c r="D43" s="41">
        <f>IFERROR(INT(TRIM(SUBSTITUTE(VLOOKUP($A43&amp;"*",各都道府県の状況!$A:$I,D$3,FALSE), "※5", ""))), "")</f>
        <v>909</v>
      </c>
      <c r="E43" s="41">
        <f>IFERROR(INT(TRIM(SUBSTITUTE(VLOOKUP($A43&amp;"*",各都道府県の状況!$A:$I,E$3,FALSE), "※5", ""))), "")</f>
        <v>7217</v>
      </c>
      <c r="F43" s="41">
        <f>IFERROR(INT(TRIM(SUBSTITUTE(VLOOKUP($A43&amp;"*",各都道府県の状況!$A:$I,F$3,FALSE), "※5", ""))), "")</f>
        <v>877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13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44269</v>
      </c>
      <c r="C44" s="31" t="s">
        <v>49</v>
      </c>
      <c r="D44" s="41">
        <f>IFERROR(INT(TRIM(SUBSTITUTE(VLOOKUP($A44&amp;"*",各都道府県の状況!$A:$I,D$3,FALSE), "※5", ""))), "")</f>
        <v>18472</v>
      </c>
      <c r="E44" s="41">
        <f>IFERROR(INT(TRIM(SUBSTITUTE(VLOOKUP($A44&amp;"*",各都道府県の状況!$A:$I,E$3,FALSE), "※5", ""))), "")</f>
        <v>472107</v>
      </c>
      <c r="F44" s="41">
        <f>IFERROR(INT(TRIM(SUBSTITUTE(VLOOKUP($A44&amp;"*",各都道府県の状況!$A:$I,F$3,FALSE), "※5", ""))), "")</f>
        <v>17742</v>
      </c>
      <c r="G44" s="41">
        <f>IFERROR(INT(TRIM(SUBSTITUTE(VLOOKUP($A44&amp;"*",各都道府県の状況!$A:$I,G$3,FALSE), "※5", ""))), "")</f>
        <v>313</v>
      </c>
      <c r="H44" s="41">
        <f>IFERROR(INT(TRIM(SUBSTITUTE(VLOOKUP($A44&amp;"*",各都道府県の状況!$A:$I,H$3,FALSE), "※5", ""))), "")</f>
        <v>417</v>
      </c>
      <c r="I44" s="41">
        <f>IFERROR(INT(TRIM(SUBSTITUTE(VLOOKUP($A44&amp;"*",各都道府県の状況!$A:$I,I$3,FALSE), "※5", ""))), "")</f>
        <v>15</v>
      </c>
    </row>
    <row r="45" spans="1:9" x14ac:dyDescent="0.55000000000000004">
      <c r="A45" s="12" t="s">
        <v>221</v>
      </c>
      <c r="B45" s="13">
        <f t="shared" si="0"/>
        <v>44269</v>
      </c>
      <c r="C45" s="31" t="s">
        <v>50</v>
      </c>
      <c r="D45" s="41">
        <f>IFERROR(INT(TRIM(SUBSTITUTE(VLOOKUP($A45&amp;"*",各都道府県の状況!$A:$I,D$3,FALSE), "※5", ""))), "")</f>
        <v>1143</v>
      </c>
      <c r="E45" s="41">
        <f>IFERROR(INT(TRIM(SUBSTITUTE(VLOOKUP($A45&amp;"*",各都道府県の状況!$A:$I,E$3,FALSE), "※5", ""))), "")</f>
        <v>29938</v>
      </c>
      <c r="F45" s="41">
        <f>IFERROR(INT(TRIM(SUBSTITUTE(VLOOKUP($A45&amp;"*",各都道府県の状況!$A:$I,F$3,FALSE), "※5", ""))), "")</f>
        <v>1070</v>
      </c>
      <c r="G45" s="41">
        <f>IFERROR(INT(TRIM(SUBSTITUTE(VLOOKUP($A45&amp;"*",各都道府県の状況!$A:$I,G$3,FALSE), "※5", ""))), "")</f>
        <v>10</v>
      </c>
      <c r="H45" s="41">
        <f>IFERROR(INT(TRIM(SUBSTITUTE(VLOOKUP($A45&amp;"*",各都道府県の状況!$A:$I,H$3,FALSE), "※5", ""))), "")</f>
        <v>83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44269</v>
      </c>
      <c r="C46" s="31" t="s">
        <v>51</v>
      </c>
      <c r="D46" s="41">
        <f>IFERROR(INT(TRIM(SUBSTITUTE(VLOOKUP($A46&amp;"*",各都道府県の状況!$A:$I,D$3,FALSE), "※5", ""))), "")</f>
        <v>1613</v>
      </c>
      <c r="E46" s="41">
        <f>IFERROR(INT(TRIM(SUBSTITUTE(VLOOKUP($A46&amp;"*",各都道府県の状況!$A:$I,E$3,FALSE), "※5", ""))), "")</f>
        <v>71586</v>
      </c>
      <c r="F46" s="41">
        <f>IFERROR(INT(TRIM(SUBSTITUTE(VLOOKUP($A46&amp;"*",各都道府県の状況!$A:$I,F$3,FALSE), "※5", ""))), "")</f>
        <v>1573</v>
      </c>
      <c r="G46" s="41">
        <f>IFERROR(INT(TRIM(SUBSTITUTE(VLOOKUP($A46&amp;"*",各都道府県の状況!$A:$I,G$3,FALSE), "※5", ""))), "")</f>
        <v>37</v>
      </c>
      <c r="H46" s="41">
        <f>IFERROR(INT(TRIM(SUBSTITUTE(VLOOKUP($A46&amp;"*",各都道府県の状況!$A:$I,H$3,FALSE), "※5", ""))), "")</f>
        <v>3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44269</v>
      </c>
      <c r="C47" s="31" t="s">
        <v>52</v>
      </c>
      <c r="D47" s="41">
        <f>IFERROR(INT(TRIM(SUBSTITUTE(VLOOKUP($A47&amp;"*",各都道府県の状況!$A:$I,D$3,FALSE), "※5", ""))), "")</f>
        <v>3469</v>
      </c>
      <c r="E47" s="41">
        <f>IFERROR(INT(TRIM(SUBSTITUTE(VLOOKUP($A47&amp;"*",各都道府県の状況!$A:$I,E$3,FALSE), "※5", ""))), "")</f>
        <v>57402</v>
      </c>
      <c r="F47" s="41">
        <f>IFERROR(INT(TRIM(SUBSTITUTE(VLOOKUP($A47&amp;"*",各都道府県の状況!$A:$I,F$3,FALSE), "※5", ""))), "")</f>
        <v>3373</v>
      </c>
      <c r="G47" s="41">
        <f>IFERROR(INT(TRIM(SUBSTITUTE(VLOOKUP($A47&amp;"*",各都道府県の状況!$A:$I,G$3,FALSE), "※5", ""))), "")</f>
        <v>73</v>
      </c>
      <c r="H47" s="41">
        <f>IFERROR(INT(TRIM(SUBSTITUTE(VLOOKUP($A47&amp;"*",各都道府県の状況!$A:$I,H$3,FALSE), "※5", ""))), "")</f>
        <v>28</v>
      </c>
      <c r="I47" s="41">
        <f>IFERROR(INT(TRIM(SUBSTITUTE(VLOOKUP($A47&amp;"*",各都道府県の状況!$A:$I,I$3,FALSE), "※5", ""))), "")</f>
        <v>1</v>
      </c>
    </row>
    <row r="48" spans="1:9" x14ac:dyDescent="0.55000000000000004">
      <c r="A48" s="12" t="s">
        <v>224</v>
      </c>
      <c r="B48" s="13">
        <f t="shared" si="0"/>
        <v>44269</v>
      </c>
      <c r="C48" s="31" t="s">
        <v>53</v>
      </c>
      <c r="D48" s="41">
        <f>IFERROR(INT(TRIM(SUBSTITUTE(VLOOKUP($A48&amp;"*",各都道府県の状況!$A:$I,D$3,FALSE), "※5", ""))), "")</f>
        <v>1298</v>
      </c>
      <c r="E48" s="41">
        <f>IFERROR(INT(TRIM(SUBSTITUTE(VLOOKUP($A48&amp;"*",各都道府県の状況!$A:$I,E$3,FALSE), "※5", ""))), "")</f>
        <v>85454</v>
      </c>
      <c r="F48" s="41">
        <f>IFERROR(INT(TRIM(SUBSTITUTE(VLOOKUP($A48&amp;"*",各都道府県の状況!$A:$I,F$3,FALSE), "※5", ""))), "")</f>
        <v>1268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8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44269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24803</v>
      </c>
      <c r="F49" s="41">
        <f>IFERROR(INT(TRIM(SUBSTITUTE(VLOOKUP($A49&amp;"*",各都道府県の状況!$A:$I,F$3,FALSE), "※5", ""))), "")</f>
        <v>1918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6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44269</v>
      </c>
      <c r="C50" s="31" t="s">
        <v>55</v>
      </c>
      <c r="D50" s="41">
        <f>IFERROR(INT(TRIM(SUBSTITUTE(VLOOKUP($A50&amp;"*",各都道府県の状況!$A:$I,D$3,FALSE), "※5", ""))), "")</f>
        <v>1763</v>
      </c>
      <c r="E50" s="41">
        <f>IFERROR(INT(TRIM(SUBSTITUTE(VLOOKUP($A50&amp;"*",各都道府県の状況!$A:$I,E$3,FALSE), "※5", ""))), "")</f>
        <v>69694</v>
      </c>
      <c r="F50" s="41">
        <f>IFERROR(INT(TRIM(SUBSTITUTE(VLOOKUP($A50&amp;"*",各都道府県の状況!$A:$I,F$3,FALSE), "※5", ""))), "")</f>
        <v>1753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9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44269</v>
      </c>
      <c r="C51" s="31" t="s">
        <v>56</v>
      </c>
      <c r="D51" s="41">
        <f>IFERROR(INT(TRIM(SUBSTITUTE(VLOOKUP($A51&amp;"*",各都道府県の状況!$A:$I,D$3,FALSE), "※5", ""))), "")</f>
        <v>8496</v>
      </c>
      <c r="E51" s="41">
        <f>IFERROR(INT(TRIM(SUBSTITUTE(VLOOKUP($A51&amp;"*",各都道府県の状況!$A:$I,E$3,FALSE), "※5", ""))), "")</f>
        <v>152625</v>
      </c>
      <c r="F51" s="41">
        <f>IFERROR(INT(TRIM(SUBSTITUTE(VLOOKUP($A51&amp;"*",各都道府県の状況!$A:$I,F$3,FALSE), "※5", ""))), "")</f>
        <v>8080</v>
      </c>
      <c r="G51" s="41">
        <f>IFERROR(INT(TRIM(SUBSTITUTE(VLOOKUP($A51&amp;"*",各都道府県の状況!$A:$I,G$3,FALSE), "※5", ""))), "")</f>
        <v>122</v>
      </c>
      <c r="H51" s="41">
        <f>IFERROR(INT(TRIM(SUBSTITUTE(VLOOKUP($A51&amp;"*",各都道府県の状況!$A:$I,H$3,FALSE), "※5", ""))), "")</f>
        <v>300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2" t="s">
        <v>296</v>
      </c>
      <c r="F5" s="53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4">
        <v>19890</v>
      </c>
      <c r="D6" s="54">
        <v>411199</v>
      </c>
      <c r="E6" s="55">
        <v>700</v>
      </c>
      <c r="F6" s="55">
        <v>3</v>
      </c>
      <c r="G6" s="54">
        <v>18480</v>
      </c>
      <c r="H6" s="55">
        <v>707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5">
        <v>859</v>
      </c>
      <c r="D7" s="54">
        <v>21570</v>
      </c>
      <c r="E7" s="55">
        <v>43</v>
      </c>
      <c r="F7" s="55">
        <v>0</v>
      </c>
      <c r="G7" s="55">
        <v>796</v>
      </c>
      <c r="H7" s="55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5">
        <v>564</v>
      </c>
      <c r="D8" s="54">
        <v>29736</v>
      </c>
      <c r="E8" s="55">
        <v>9</v>
      </c>
      <c r="F8" s="55">
        <v>0</v>
      </c>
      <c r="G8" s="55">
        <v>525</v>
      </c>
      <c r="H8" s="55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4">
        <v>4055</v>
      </c>
      <c r="D9" s="54">
        <v>74298</v>
      </c>
      <c r="E9" s="55">
        <v>350</v>
      </c>
      <c r="F9" s="55">
        <v>6</v>
      </c>
      <c r="G9" s="54">
        <v>3680</v>
      </c>
      <c r="H9" s="55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5">
        <v>269</v>
      </c>
      <c r="D10" s="54">
        <v>7148</v>
      </c>
      <c r="E10" s="55">
        <v>1</v>
      </c>
      <c r="F10" s="55">
        <v>0</v>
      </c>
      <c r="G10" s="55">
        <v>262</v>
      </c>
      <c r="H10" s="55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5">
        <v>554</v>
      </c>
      <c r="D11" s="54">
        <v>28975</v>
      </c>
      <c r="E11" s="55">
        <v>15</v>
      </c>
      <c r="F11" s="55">
        <v>0</v>
      </c>
      <c r="G11" s="55">
        <v>524</v>
      </c>
      <c r="H11" s="55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4">
        <v>2198</v>
      </c>
      <c r="D12" s="54">
        <v>126153</v>
      </c>
      <c r="E12" s="55">
        <v>244</v>
      </c>
      <c r="F12" s="55">
        <v>10</v>
      </c>
      <c r="G12" s="54">
        <v>1859</v>
      </c>
      <c r="H12" s="55">
        <v>95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4">
        <v>6184</v>
      </c>
      <c r="D13" s="54">
        <v>25169</v>
      </c>
      <c r="E13" s="55">
        <v>298</v>
      </c>
      <c r="F13" s="55">
        <v>4</v>
      </c>
      <c r="G13" s="54">
        <v>5765</v>
      </c>
      <c r="H13" s="55">
        <v>121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4">
        <v>4284</v>
      </c>
      <c r="D14" s="54">
        <v>156383</v>
      </c>
      <c r="E14" s="55">
        <v>148</v>
      </c>
      <c r="F14" s="55">
        <v>1</v>
      </c>
      <c r="G14" s="54">
        <v>4068</v>
      </c>
      <c r="H14" s="55">
        <v>68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4">
        <v>4693</v>
      </c>
      <c r="D15" s="54">
        <v>100905</v>
      </c>
      <c r="E15" s="55">
        <v>128</v>
      </c>
      <c r="F15" s="55">
        <v>3</v>
      </c>
      <c r="G15" s="54">
        <v>4475</v>
      </c>
      <c r="H15" s="55">
        <v>90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4">
        <v>30904</v>
      </c>
      <c r="D16" s="54">
        <v>591529</v>
      </c>
      <c r="E16" s="54">
        <v>1410</v>
      </c>
      <c r="F16" s="55">
        <v>42</v>
      </c>
      <c r="G16" s="54">
        <v>28830</v>
      </c>
      <c r="H16" s="55">
        <v>664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4">
        <v>27959</v>
      </c>
      <c r="D17" s="54">
        <v>439290</v>
      </c>
      <c r="E17" s="54">
        <v>1185</v>
      </c>
      <c r="F17" s="55">
        <v>21</v>
      </c>
      <c r="G17" s="54">
        <v>26266</v>
      </c>
      <c r="H17" s="55">
        <v>508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4">
        <v>115409</v>
      </c>
      <c r="D18" s="54">
        <v>1628135</v>
      </c>
      <c r="E18" s="54">
        <v>2757</v>
      </c>
      <c r="F18" s="55">
        <v>41</v>
      </c>
      <c r="G18" s="54">
        <v>111072</v>
      </c>
      <c r="H18" s="54">
        <v>1580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4">
        <v>46392</v>
      </c>
      <c r="D19" s="54">
        <v>634658</v>
      </c>
      <c r="E19" s="55">
        <v>963</v>
      </c>
      <c r="F19" s="55">
        <v>25</v>
      </c>
      <c r="G19" s="54">
        <v>44683</v>
      </c>
      <c r="H19" s="55">
        <v>746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4">
        <v>1182</v>
      </c>
      <c r="D20" s="54">
        <v>46600</v>
      </c>
      <c r="E20" s="55">
        <v>97</v>
      </c>
      <c r="F20" s="55">
        <v>1</v>
      </c>
      <c r="G20" s="54">
        <v>1069</v>
      </c>
      <c r="H20" s="55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5">
        <v>912</v>
      </c>
      <c r="D21" s="54">
        <v>38443</v>
      </c>
      <c r="E21" s="55">
        <v>11</v>
      </c>
      <c r="F21" s="55">
        <v>1</v>
      </c>
      <c r="G21" s="55">
        <v>873</v>
      </c>
      <c r="H21" s="55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4">
        <v>1886</v>
      </c>
      <c r="D22" s="54">
        <v>55327</v>
      </c>
      <c r="E22" s="55">
        <v>24</v>
      </c>
      <c r="F22" s="55">
        <v>3</v>
      </c>
      <c r="G22" s="54">
        <v>1799</v>
      </c>
      <c r="H22" s="55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5">
        <v>546</v>
      </c>
      <c r="D23" s="54">
        <v>33343</v>
      </c>
      <c r="E23" s="55">
        <v>2</v>
      </c>
      <c r="F23" s="55">
        <v>0</v>
      </c>
      <c r="G23" s="55">
        <v>519</v>
      </c>
      <c r="H23" s="55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5">
        <v>946</v>
      </c>
      <c r="D24" s="54">
        <v>28326</v>
      </c>
      <c r="E24" s="55">
        <v>6</v>
      </c>
      <c r="F24" s="55">
        <v>0</v>
      </c>
      <c r="G24" s="55">
        <v>923</v>
      </c>
      <c r="H24" s="55">
        <v>17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4">
        <v>2417</v>
      </c>
      <c r="D25" s="54">
        <v>104247</v>
      </c>
      <c r="E25" s="55">
        <v>49</v>
      </c>
      <c r="F25" s="55">
        <v>0</v>
      </c>
      <c r="G25" s="54">
        <v>2359</v>
      </c>
      <c r="H25" s="55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4">
        <v>4796</v>
      </c>
      <c r="D26" s="54">
        <v>146732</v>
      </c>
      <c r="E26" s="55">
        <v>68</v>
      </c>
      <c r="F26" s="55">
        <v>8</v>
      </c>
      <c r="G26" s="54">
        <v>4610</v>
      </c>
      <c r="H26" s="55">
        <v>118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4">
        <v>5395</v>
      </c>
      <c r="D27" s="54">
        <v>217367</v>
      </c>
      <c r="E27" s="55">
        <v>222</v>
      </c>
      <c r="F27" s="55">
        <v>0</v>
      </c>
      <c r="G27" s="54">
        <v>5071</v>
      </c>
      <c r="H27" s="55">
        <v>102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4">
        <v>26424</v>
      </c>
      <c r="D28" s="54">
        <v>419863</v>
      </c>
      <c r="E28" s="55">
        <v>534</v>
      </c>
      <c r="F28" s="55">
        <v>18</v>
      </c>
      <c r="G28" s="54">
        <v>25334</v>
      </c>
      <c r="H28" s="55">
        <v>556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4">
        <v>2606</v>
      </c>
      <c r="D29" s="54">
        <v>70180</v>
      </c>
      <c r="E29" s="55">
        <v>92</v>
      </c>
      <c r="F29" s="55">
        <v>4</v>
      </c>
      <c r="G29" s="54">
        <v>2530</v>
      </c>
      <c r="H29" s="55">
        <v>63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4">
        <v>2643</v>
      </c>
      <c r="D30" s="54">
        <v>79200</v>
      </c>
      <c r="E30" s="55">
        <v>148</v>
      </c>
      <c r="F30" s="55">
        <v>7</v>
      </c>
      <c r="G30" s="54">
        <v>2446</v>
      </c>
      <c r="H30" s="55">
        <v>49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4">
        <v>9173</v>
      </c>
      <c r="D31" s="54">
        <v>163509</v>
      </c>
      <c r="E31" s="55">
        <v>183</v>
      </c>
      <c r="F31" s="55">
        <v>1</v>
      </c>
      <c r="G31" s="54">
        <v>8841</v>
      </c>
      <c r="H31" s="55">
        <v>164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4">
        <v>48306</v>
      </c>
      <c r="D32" s="54">
        <v>889560</v>
      </c>
      <c r="E32" s="54">
        <v>1000</v>
      </c>
      <c r="F32" s="55">
        <v>60</v>
      </c>
      <c r="G32" s="54">
        <v>45740</v>
      </c>
      <c r="H32" s="54">
        <v>1154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4">
        <v>18437</v>
      </c>
      <c r="D33" s="54">
        <v>269012</v>
      </c>
      <c r="E33" s="55">
        <v>454</v>
      </c>
      <c r="F33" s="55">
        <v>35</v>
      </c>
      <c r="G33" s="54">
        <v>17417</v>
      </c>
      <c r="H33" s="55">
        <v>566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4">
        <v>3453</v>
      </c>
      <c r="D34" s="54">
        <v>87064</v>
      </c>
      <c r="E34" s="55">
        <v>78</v>
      </c>
      <c r="F34" s="55">
        <v>4</v>
      </c>
      <c r="G34" s="54">
        <v>3327</v>
      </c>
      <c r="H34" s="55">
        <v>48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4">
        <v>1178</v>
      </c>
      <c r="D35" s="54">
        <v>25062</v>
      </c>
      <c r="E35" s="55">
        <v>11</v>
      </c>
      <c r="F35" s="55">
        <v>1</v>
      </c>
      <c r="G35" s="54">
        <v>1124</v>
      </c>
      <c r="H35" s="55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5">
        <v>210</v>
      </c>
      <c r="D36" s="54">
        <v>43489</v>
      </c>
      <c r="E36" s="55">
        <v>1</v>
      </c>
      <c r="F36" s="55">
        <v>0</v>
      </c>
      <c r="G36" s="55">
        <v>205</v>
      </c>
      <c r="H36" s="55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5">
        <v>285</v>
      </c>
      <c r="D37" s="54">
        <v>16686</v>
      </c>
      <c r="E37" s="55">
        <v>0</v>
      </c>
      <c r="F37" s="55">
        <v>0</v>
      </c>
      <c r="G37" s="55">
        <v>285</v>
      </c>
      <c r="H37" s="55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4">
        <v>2579</v>
      </c>
      <c r="D38" s="54">
        <v>72624</v>
      </c>
      <c r="E38" s="55">
        <v>77</v>
      </c>
      <c r="F38" s="55">
        <v>1</v>
      </c>
      <c r="G38" s="54">
        <v>2441</v>
      </c>
      <c r="H38" s="55">
        <v>34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4">
        <v>5061</v>
      </c>
      <c r="D39" s="54">
        <v>169571</v>
      </c>
      <c r="E39" s="55">
        <v>32</v>
      </c>
      <c r="F39" s="55">
        <v>3</v>
      </c>
      <c r="G39" s="54">
        <v>4926</v>
      </c>
      <c r="H39" s="55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4">
        <v>1390</v>
      </c>
      <c r="D40" s="54">
        <v>62904</v>
      </c>
      <c r="E40" s="55">
        <v>24</v>
      </c>
      <c r="F40" s="55">
        <v>0</v>
      </c>
      <c r="G40" s="54">
        <v>1324</v>
      </c>
      <c r="H40" s="55">
        <v>42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5">
        <v>464</v>
      </c>
      <c r="D41" s="54">
        <v>28360</v>
      </c>
      <c r="E41" s="55">
        <v>16</v>
      </c>
      <c r="F41" s="55">
        <v>1</v>
      </c>
      <c r="G41" s="55">
        <v>430</v>
      </c>
      <c r="H41" s="55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5">
        <v>768</v>
      </c>
      <c r="D42" s="54">
        <v>47358</v>
      </c>
      <c r="E42" s="55">
        <v>16</v>
      </c>
      <c r="F42" s="55">
        <v>0</v>
      </c>
      <c r="G42" s="55">
        <v>734</v>
      </c>
      <c r="H42" s="55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4">
        <v>1074</v>
      </c>
      <c r="D43" s="54">
        <v>35162</v>
      </c>
      <c r="E43" s="55">
        <v>16</v>
      </c>
      <c r="F43" s="55">
        <v>1</v>
      </c>
      <c r="G43" s="54">
        <v>1034</v>
      </c>
      <c r="H43" s="55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5">
        <v>909</v>
      </c>
      <c r="D44" s="54">
        <v>7217</v>
      </c>
      <c r="E44" s="55">
        <v>13</v>
      </c>
      <c r="F44" s="55">
        <v>3</v>
      </c>
      <c r="G44" s="55">
        <v>877</v>
      </c>
      <c r="H44" s="55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4">
        <v>18472</v>
      </c>
      <c r="D45" s="54">
        <v>472107</v>
      </c>
      <c r="E45" s="55">
        <v>417</v>
      </c>
      <c r="F45" s="55">
        <v>15</v>
      </c>
      <c r="G45" s="54">
        <v>17742</v>
      </c>
      <c r="H45" s="55">
        <v>313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4">
        <v>1143</v>
      </c>
      <c r="D46" s="54">
        <v>29938</v>
      </c>
      <c r="E46" s="55">
        <v>83</v>
      </c>
      <c r="F46" s="55">
        <v>1</v>
      </c>
      <c r="G46" s="54">
        <v>1070</v>
      </c>
      <c r="H46" s="55">
        <v>10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4">
        <v>1613</v>
      </c>
      <c r="D47" s="54">
        <v>71586</v>
      </c>
      <c r="E47" s="55">
        <v>3</v>
      </c>
      <c r="F47" s="55">
        <v>0</v>
      </c>
      <c r="G47" s="54">
        <v>1573</v>
      </c>
      <c r="H47" s="55">
        <v>37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4">
        <v>3469</v>
      </c>
      <c r="D48" s="54">
        <v>57402</v>
      </c>
      <c r="E48" s="55">
        <v>28</v>
      </c>
      <c r="F48" s="55">
        <v>1</v>
      </c>
      <c r="G48" s="54">
        <v>3373</v>
      </c>
      <c r="H48" s="55">
        <v>73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4">
        <v>1298</v>
      </c>
      <c r="D49" s="54">
        <v>85454</v>
      </c>
      <c r="E49" s="55">
        <v>8</v>
      </c>
      <c r="F49" s="55">
        <v>0</v>
      </c>
      <c r="G49" s="54">
        <v>1268</v>
      </c>
      <c r="H49" s="55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4">
        <v>1953</v>
      </c>
      <c r="D50" s="54">
        <v>24803</v>
      </c>
      <c r="E50" s="55">
        <v>6</v>
      </c>
      <c r="F50" s="55">
        <v>0</v>
      </c>
      <c r="G50" s="54">
        <v>1918</v>
      </c>
      <c r="H50" s="55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4">
        <v>1763</v>
      </c>
      <c r="D51" s="54">
        <v>69694</v>
      </c>
      <c r="E51" s="55">
        <v>9</v>
      </c>
      <c r="F51" s="55">
        <v>1</v>
      </c>
      <c r="G51" s="54">
        <v>1753</v>
      </c>
      <c r="H51" s="55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4">
        <v>8496</v>
      </c>
      <c r="D52" s="54">
        <v>152625</v>
      </c>
      <c r="E52" s="55">
        <v>300</v>
      </c>
      <c r="F52" s="55">
        <v>1</v>
      </c>
      <c r="G52" s="54">
        <v>8080</v>
      </c>
      <c r="H52" s="55">
        <v>122</v>
      </c>
      <c r="I52" s="25"/>
    </row>
    <row r="53" spans="1:9" ht="12" customHeight="1" x14ac:dyDescent="0.55000000000000004">
      <c r="B53" s="22" t="s">
        <v>276</v>
      </c>
      <c r="C53" s="55">
        <v>149</v>
      </c>
      <c r="D53" s="56" t="s">
        <v>298</v>
      </c>
      <c r="E53" s="55">
        <v>0</v>
      </c>
      <c r="F53" s="56" t="s">
        <v>298</v>
      </c>
      <c r="G53" s="55">
        <v>149</v>
      </c>
      <c r="H53" s="56" t="s">
        <v>298</v>
      </c>
      <c r="I53" s="25"/>
    </row>
    <row r="54" spans="1:9" ht="12" customHeight="1" x14ac:dyDescent="0.55000000000000004">
      <c r="B54" s="21" t="s">
        <v>164</v>
      </c>
      <c r="C54" s="54">
        <v>445610</v>
      </c>
      <c r="D54" s="54">
        <v>8395963</v>
      </c>
      <c r="E54" s="54">
        <v>12279</v>
      </c>
      <c r="F54" s="55">
        <v>327</v>
      </c>
      <c r="G54" s="54">
        <v>424449</v>
      </c>
      <c r="H54" s="54">
        <v>8588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2021-03-15T14:41:38Z</dcterms:modified>
</cp:coreProperties>
</file>