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2DA4A538-4347-4B75-9AF8-D5808C6DB37E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<sst xmlns="http://schemas.openxmlformats.org/spreadsheetml/2006/main" count="19811" uniqueCount="290">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</sst>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10"/>
  <sheetViews>
    <sheetView topLeftCell="A1001" workbookViewId="0">
      <selection activeCell="A14431" sqref="A14431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430"/>
  <sheetViews>
    <sheetView workbookViewId="0">
      <pane xSplit="1" ySplit="1" topLeftCell="B14428" activePane="bottomRight" state="frozen"/>
      <selection activeCell="A14431" sqref="A14431"/>
      <selection pane="topRight" activeCell="A14431" sqref="A14431"/>
      <selection pane="bottomLeft" activeCell="A14431" sqref="A14431"/>
      <selection pane="bottomRight" activeCell="A14431" sqref="A1443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44215</v>
      </c>
      <c r="B3" s="26" t="s">
        <v>153</v>
      </c>
      <c r="C3" s="26">
        <f>IF(C21="", "", C21)</f>
        <v>332231</v>
      </c>
      <c r="D3" s="26">
        <f>IF(B21="", "", B21)</f>
        <v>5493316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71129</v>
      </c>
      <c r="I3" s="26" t="str">
        <f t="shared" si="1"/>
        <v/>
      </c>
      <c r="J3" s="26">
        <f t="shared" si="1"/>
        <v>1001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255764</v>
      </c>
      <c r="N3" s="26">
        <f t="shared" si="2"/>
        <v>4547</v>
      </c>
    </row>
    <row r="4" spans="1:15" x14ac:dyDescent="0.55000000000000004">
      <c r="A4" s="38">
        <f>DATE($C$9, $D$9, $E$9)</f>
        <v>44215</v>
      </c>
      <c r="B4" s="26" t="s">
        <v>154</v>
      </c>
      <c r="C4" s="26">
        <f>IF(C22="", "", C22)</f>
        <v>2082</v>
      </c>
      <c r="D4" s="26">
        <f>IF(B22="", "", B22)</f>
        <v>451547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1940</v>
      </c>
      <c r="N4" s="26">
        <f t="shared" si="2"/>
        <v>1</v>
      </c>
    </row>
    <row r="5" spans="1:15" x14ac:dyDescent="0.55000000000000004">
      <c r="A5" s="38">
        <f>DATE($C$9, $D$9, $E$9)</f>
        <v>44215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3" t="s">
        <v>281</v>
      </c>
      <c r="C8" s="53"/>
      <c r="D8" s="53"/>
      <c r="E8" s="53"/>
      <c r="F8" s="53"/>
      <c r="G8" s="53"/>
      <c r="H8" s="53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19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5493316</v>
      </c>
      <c r="F12" s="4">
        <v>332231</v>
      </c>
      <c r="G12" s="4">
        <v>71129</v>
      </c>
      <c r="H12" s="4">
        <v>1001</v>
      </c>
      <c r="I12" s="4">
        <v>255764</v>
      </c>
      <c r="J12" s="4">
        <v>4547</v>
      </c>
      <c r="K12" s="3"/>
    </row>
    <row r="13" spans="1:15" x14ac:dyDescent="0.55000000000000004">
      <c r="C13" s="51" t="s">
        <v>167</v>
      </c>
      <c r="D13" s="52"/>
      <c r="E13" s="4">
        <v>451547</v>
      </c>
      <c r="F13" s="4">
        <v>2082</v>
      </c>
      <c r="G13" s="4">
        <v>141</v>
      </c>
      <c r="H13" s="4">
        <v>0</v>
      </c>
      <c r="I13" s="4">
        <v>1940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5945692</v>
      </c>
      <c r="F15" s="29">
        <f t="shared" si="3"/>
        <v>334328</v>
      </c>
      <c r="G15" s="29">
        <f t="shared" si="3"/>
        <v>71270</v>
      </c>
      <c r="H15" s="29">
        <f t="shared" si="3"/>
        <v>1001</v>
      </c>
      <c r="I15" s="29">
        <f t="shared" si="3"/>
        <v>257719</v>
      </c>
      <c r="J15" s="29">
        <f t="shared" si="3"/>
        <v>4548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5493316</v>
      </c>
      <c r="C21" s="28">
        <f t="shared" si="4"/>
        <v>332231</v>
      </c>
      <c r="D21" s="3"/>
      <c r="E21" s="3"/>
      <c r="F21" s="3"/>
      <c r="G21" s="3"/>
      <c r="H21" s="28">
        <f>G12</f>
        <v>71129</v>
      </c>
      <c r="I21" s="3"/>
      <c r="J21" s="28">
        <f>H12</f>
        <v>1001</v>
      </c>
      <c r="K21" s="3"/>
      <c r="L21" s="3"/>
      <c r="M21" s="16">
        <f>F21</f>
        <v>0</v>
      </c>
      <c r="N21" s="28">
        <f t="shared" ref="N21:O23" si="5">I12</f>
        <v>255764</v>
      </c>
      <c r="O21" s="28">
        <f t="shared" si="5"/>
        <v>4547</v>
      </c>
    </row>
    <row r="22" spans="1:15" x14ac:dyDescent="0.55000000000000004">
      <c r="A22" s="26" t="s">
        <v>167</v>
      </c>
      <c r="B22" s="28">
        <f t="shared" si="4"/>
        <v>451547</v>
      </c>
      <c r="C22" s="28">
        <f t="shared" si="4"/>
        <v>2082</v>
      </c>
      <c r="D22" s="3"/>
      <c r="E22" s="3"/>
      <c r="F22" s="3"/>
      <c r="G22" s="3"/>
      <c r="H22" s="28">
        <f>G13</f>
        <v>141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1940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5945692</v>
      </c>
      <c r="C24" s="26">
        <f t="shared" si="6"/>
        <v>334328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71270</v>
      </c>
      <c r="I24" s="26">
        <f t="shared" si="6"/>
        <v>0</v>
      </c>
      <c r="J24" s="26">
        <f t="shared" si="6"/>
        <v>1001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257719</v>
      </c>
      <c r="O24" s="26">
        <f t="shared" si="6"/>
        <v>4548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19">
    <mergeCell ref="J10:J11"/>
    <mergeCell ref="I10:I11"/>
    <mergeCell ref="G10:H10"/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18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44214</v>
      </c>
      <c r="C5" s="31" t="s">
        <v>7</v>
      </c>
      <c r="D5" s="41">
        <f>IFERROR(INT(TRIM(SUBSTITUTE(VLOOKUP($A5&amp;"*",各都道府県の状況!$A:$I,D$3,FALSE), "※5", ""))), "")</f>
        <v>15943</v>
      </c>
      <c r="E5" s="41">
        <f>IFERROR(INT(TRIM(SUBSTITUTE(VLOOKUP($A5&amp;"*",各都道府県の状況!$A:$I,E$3,FALSE), "※5", ""))), "")</f>
        <v>282589</v>
      </c>
      <c r="F5" s="41">
        <f>IFERROR(INT(TRIM(SUBSTITUTE(VLOOKUP($A5&amp;"*",各都道府県の状況!$A:$I,F$3,FALSE), "※5", ""))), "")</f>
        <v>13695</v>
      </c>
      <c r="G5" s="41">
        <f>IFERROR(INT(TRIM(SUBSTITUTE(VLOOKUP($A5&amp;"*",各都道府県の状況!$A:$I,G$3,FALSE), "※5", ""))), "")</f>
        <v>540</v>
      </c>
      <c r="H5" s="41">
        <f>IFERROR(INT(TRIM(SUBSTITUTE(VLOOKUP($A5&amp;"*",各都道府県の状況!$A:$I,H$3,FALSE), "※5", ""))), "")</f>
        <v>1720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44214</v>
      </c>
      <c r="C6" s="31" t="s">
        <v>11</v>
      </c>
      <c r="D6" s="41">
        <f>IFERROR(INT(TRIM(SUBSTITUTE(VLOOKUP($A6&amp;"*",各都道府県の状況!$A:$I,D$3,FALSE), "※5", ""))), "")</f>
        <v>644</v>
      </c>
      <c r="E6" s="41">
        <f>IFERROR(INT(TRIM(SUBSTITUTE(VLOOKUP($A6&amp;"*",各都道府県の状況!$A:$I,E$3,FALSE), "※5", ""))), "")</f>
        <v>12007</v>
      </c>
      <c r="F6" s="41">
        <f>IFERROR(INT(TRIM(SUBSTITUTE(VLOOKUP($A6&amp;"*",各都道府県の状況!$A:$I,F$3,FALSE), "※5", ""))), "")</f>
        <v>542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94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44214</v>
      </c>
      <c r="C7" s="31" t="s">
        <v>12</v>
      </c>
      <c r="D7" s="41">
        <f>IFERROR(INT(TRIM(SUBSTITUTE(VLOOKUP($A7&amp;"*",各都道府県の状況!$A:$I,D$3,FALSE), "※5", ""))), "")</f>
        <v>471</v>
      </c>
      <c r="E7" s="41">
        <f>IFERROR(INT(TRIM(SUBSTITUTE(VLOOKUP($A7&amp;"*",各都道府県の状況!$A:$I,E$3,FALSE), "※5", ""))), "")</f>
        <v>17000</v>
      </c>
      <c r="F7" s="41">
        <f>IFERROR(INT(TRIM(SUBSTITUTE(VLOOKUP($A7&amp;"*",各都道府県の状況!$A:$I,F$3,FALSE), "※5", ""))), "")</f>
        <v>379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67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44214</v>
      </c>
      <c r="C8" s="31" t="s">
        <v>13</v>
      </c>
      <c r="D8" s="41">
        <f>IFERROR(INT(TRIM(SUBSTITUTE(VLOOKUP($A8&amp;"*",各都道府県の状況!$A:$I,D$3,FALSE), "※5", ""))), "")</f>
        <v>2967</v>
      </c>
      <c r="E8" s="41">
        <f>IFERROR(INT(TRIM(SUBSTITUTE(VLOOKUP($A8&amp;"*",各都道府県の状況!$A:$I,E$3,FALSE), "※5", ""))), "")</f>
        <v>44081</v>
      </c>
      <c r="F8" s="41">
        <f>IFERROR(INT(TRIM(SUBSTITUTE(VLOOKUP($A8&amp;"*",各都道府県の状況!$A:$I,F$3,FALSE), "※5", ""))), "")</f>
        <v>2353</v>
      </c>
      <c r="G8" s="41">
        <f>IFERROR(INT(TRIM(SUBSTITUTE(VLOOKUP($A8&amp;"*",各都道府県の状況!$A:$I,G$3,FALSE), "※5", ""))), "")</f>
        <v>20</v>
      </c>
      <c r="H8" s="41">
        <f>IFERROR(INT(TRIM(SUBSTITUTE(VLOOKUP($A8&amp;"*",各都道府県の状況!$A:$I,H$3,FALSE), "※5", ""))), "")</f>
        <v>594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44214</v>
      </c>
      <c r="C9" s="31" t="s">
        <v>14</v>
      </c>
      <c r="D9" s="41">
        <f>IFERROR(INT(TRIM(SUBSTITUTE(VLOOKUP($A9&amp;"*",各都道府県の状況!$A:$I,D$3,FALSE), "※5", ""))), "")</f>
        <v>216</v>
      </c>
      <c r="E9" s="41">
        <f>IFERROR(INT(TRIM(SUBSTITUTE(VLOOKUP($A9&amp;"*",各都道府県の状況!$A:$I,E$3,FALSE), "※5", ""))), "")</f>
        <v>5776</v>
      </c>
      <c r="F9" s="41">
        <f>IFERROR(INT(TRIM(SUBSTITUTE(VLOOKUP($A9&amp;"*",各都道府県の状況!$A:$I,F$3,FALSE), "※5", ""))), "")</f>
        <v>164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51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44214</v>
      </c>
      <c r="C10" s="31" t="s">
        <v>15</v>
      </c>
      <c r="D10" s="41">
        <f>IFERROR(INT(TRIM(SUBSTITUTE(VLOOKUP($A10&amp;"*",各都道府県の状況!$A:$I,D$3,FALSE), "※5", ""))), "")</f>
        <v>443</v>
      </c>
      <c r="E10" s="41">
        <f>IFERROR(INT(TRIM(SUBSTITUTE(VLOOKUP($A10&amp;"*",各都道府県の状況!$A:$I,E$3,FALSE), "※5", ""))), "")</f>
        <v>11708</v>
      </c>
      <c r="F10" s="41">
        <f>IFERROR(INT(TRIM(SUBSTITUTE(VLOOKUP($A10&amp;"*",各都道府県の状況!$A:$I,F$3,FALSE), "※5", ""))), "")</f>
        <v>396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34</v>
      </c>
      <c r="I10" s="41">
        <f>IFERROR(INT(TRIM(SUBSTITUTE(VLOOKUP($A10&amp;"*",各都道府県の状況!$A:$I,I$3,FALSE), "※5", ""))), "")</f>
        <v>3</v>
      </c>
    </row>
    <row r="11" spans="1:10" x14ac:dyDescent="0.55000000000000004">
      <c r="A11" s="12" t="s">
        <v>187</v>
      </c>
      <c r="B11" s="13">
        <f t="shared" si="0"/>
        <v>44214</v>
      </c>
      <c r="C11" s="31" t="s">
        <v>16</v>
      </c>
      <c r="D11" s="41">
        <f>IFERROR(INT(TRIM(SUBSTITUTE(VLOOKUP($A11&amp;"*",各都道府県の状況!$A:$I,D$3,FALSE), "※5", ""))), "")</f>
        <v>1469</v>
      </c>
      <c r="E11" s="41">
        <f>IFERROR(INT(TRIM(SUBSTITUTE(VLOOKUP($A11&amp;"*",各都道府県の状況!$A:$I,E$3,FALSE), "※5", ""))), "")</f>
        <v>71316</v>
      </c>
      <c r="F11" s="41">
        <f>IFERROR(INT(TRIM(SUBSTITUTE(VLOOKUP($A11&amp;"*",各都道府県の状況!$A:$I,F$3,FALSE), "※5", ""))), "")</f>
        <v>1081</v>
      </c>
      <c r="G11" s="41">
        <f>IFERROR(INT(TRIM(SUBSTITUTE(VLOOKUP($A11&amp;"*",各都道府県の状況!$A:$I,G$3,FALSE), "※5", ""))), "")</f>
        <v>33</v>
      </c>
      <c r="H11" s="41">
        <f>IFERROR(INT(TRIM(SUBSTITUTE(VLOOKUP($A11&amp;"*",各都道府県の状況!$A:$I,H$3,FALSE), "※5", ""))), "")</f>
        <v>355</v>
      </c>
      <c r="I11" s="41">
        <f>IFERROR(INT(TRIM(SUBSTITUTE(VLOOKUP($A11&amp;"*",各都道府県の状況!$A:$I,I$3,FALSE), "※5", ""))), "")</f>
        <v>7</v>
      </c>
    </row>
    <row r="12" spans="1:10" x14ac:dyDescent="0.55000000000000004">
      <c r="A12" s="12" t="s">
        <v>188</v>
      </c>
      <c r="B12" s="13">
        <f t="shared" si="0"/>
        <v>44214</v>
      </c>
      <c r="C12" s="31" t="s">
        <v>17</v>
      </c>
      <c r="D12" s="41">
        <f>IFERROR(INT(TRIM(SUBSTITUTE(VLOOKUP($A12&amp;"*",各都道府県の状況!$A:$I,D$3,FALSE), "※5", ""))), "")</f>
        <v>3875</v>
      </c>
      <c r="E12" s="41">
        <f>IFERROR(INT(TRIM(SUBSTITUTE(VLOOKUP($A12&amp;"*",各都道府県の状況!$A:$I,E$3,FALSE), "※5", ""))), "")</f>
        <v>21272</v>
      </c>
      <c r="F12" s="41">
        <f>IFERROR(INT(TRIM(SUBSTITUTE(VLOOKUP($A12&amp;"*",各都道府県の状況!$A:$I,F$3,FALSE), "※5", ""))), "")</f>
        <v>2911</v>
      </c>
      <c r="G12" s="41">
        <f>IFERROR(INT(TRIM(SUBSTITUTE(VLOOKUP($A12&amp;"*",各都道府県の状況!$A:$I,G$3,FALSE), "※5", ""))), "")</f>
        <v>45</v>
      </c>
      <c r="H12" s="41">
        <f>IFERROR(INT(TRIM(SUBSTITUTE(VLOOKUP($A12&amp;"*",各都道府県の状況!$A:$I,H$3,FALSE), "※5", ""))), "")</f>
        <v>919</v>
      </c>
      <c r="I12" s="41">
        <f>IFERROR(INT(TRIM(SUBSTITUTE(VLOOKUP($A12&amp;"*",各都道府県の状況!$A:$I,I$3,FALSE),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44214</v>
      </c>
      <c r="C13" s="31" t="s">
        <v>18</v>
      </c>
      <c r="D13" s="41">
        <f>IFERROR(INT(TRIM(SUBSTITUTE(VLOOKUP($A13&amp;"*",各都道府県の状況!$A:$I,D$3,FALSE), "※5", ""))), "")</f>
        <v>3246</v>
      </c>
      <c r="E13" s="41">
        <f>IFERROR(INT(TRIM(SUBSTITUTE(VLOOKUP($A13&amp;"*",各都道府県の状況!$A:$I,E$3,FALSE), "※5", ""))), "")</f>
        <v>89126</v>
      </c>
      <c r="F13" s="41">
        <f>IFERROR(INT(TRIM(SUBSTITUTE(VLOOKUP($A13&amp;"*",各都道府県の状況!$A:$I,F$3,FALSE), "※5", ""))), "")</f>
        <v>1870</v>
      </c>
      <c r="G13" s="41">
        <f>IFERROR(INT(TRIM(SUBSTITUTE(VLOOKUP($A13&amp;"*",各都道府県の状況!$A:$I,G$3,FALSE), "※5", ""))), "")</f>
        <v>19</v>
      </c>
      <c r="H13" s="41">
        <f>IFERROR(INT(TRIM(SUBSTITUTE(VLOOKUP($A13&amp;"*",各都道府県の状況!$A:$I,H$3,FALSE), "※5", ""))), "")</f>
        <v>1376</v>
      </c>
      <c r="I13" s="41">
        <f>IFERROR(INT(TRIM(SUBSTITUTE(VLOOKUP($A13&amp;"*",各都道府県の状況!$A:$I,I$3,FALSE), "※5", ""))), "")</f>
        <v>21</v>
      </c>
    </row>
    <row r="14" spans="1:10" x14ac:dyDescent="0.55000000000000004">
      <c r="A14" s="12" t="s">
        <v>190</v>
      </c>
      <c r="B14" s="13">
        <f t="shared" si="0"/>
        <v>44214</v>
      </c>
      <c r="C14" s="31" t="s">
        <v>19</v>
      </c>
      <c r="D14" s="41">
        <f>IFERROR(INT(TRIM(SUBSTITUTE(VLOOKUP($A14&amp;"*",各都道府県の状況!$A:$I,D$3,FALSE), "※5", ""))), "")</f>
        <v>3327</v>
      </c>
      <c r="E14" s="41">
        <f>IFERROR(INT(TRIM(SUBSTITUTE(VLOOKUP($A14&amp;"*",各都道府県の状況!$A:$I,E$3,FALSE), "※5", ""))), "")</f>
        <v>64692</v>
      </c>
      <c r="F14" s="41">
        <f>IFERROR(INT(TRIM(SUBSTITUTE(VLOOKUP($A14&amp;"*",各都道府県の状況!$A:$I,F$3,FALSE), "※5", ""))), "")</f>
        <v>2634</v>
      </c>
      <c r="G14" s="41">
        <f>IFERROR(INT(TRIM(SUBSTITUTE(VLOOKUP($A14&amp;"*",各都道府県の状況!$A:$I,G$3,FALSE), "※5", ""))), "")</f>
        <v>60</v>
      </c>
      <c r="H14" s="41">
        <f>IFERROR(INT(TRIM(SUBSTITUTE(VLOOKUP($A14&amp;"*",各都道府県の状況!$A:$I,H$3,FALSE), "※5", ""))), "")</f>
        <v>596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44214</v>
      </c>
      <c r="C15" s="31" t="s">
        <v>20</v>
      </c>
      <c r="D15" s="41">
        <f>IFERROR(INT(TRIM(SUBSTITUTE(VLOOKUP($A15&amp;"*",各都道府県の状況!$A:$I,D$3,FALSE), "※5", ""))), "")</f>
        <v>21113</v>
      </c>
      <c r="E15" s="41">
        <f>IFERROR(INT(TRIM(SUBSTITUTE(VLOOKUP($A15&amp;"*",各都道府県の状況!$A:$I,E$3,FALSE), "※5", ""))), "")</f>
        <v>385031</v>
      </c>
      <c r="F15" s="41">
        <f>IFERROR(INT(TRIM(SUBSTITUTE(VLOOKUP($A15&amp;"*",各都道府県の状況!$A:$I,F$3,FALSE), "※5", ""))), "")</f>
        <v>14361</v>
      </c>
      <c r="G15" s="41">
        <f>IFERROR(INT(TRIM(SUBSTITUTE(VLOOKUP($A15&amp;"*",各都道府県の状況!$A:$I,G$3,FALSE), "※5", ""))), "")</f>
        <v>275</v>
      </c>
      <c r="H15" s="41">
        <f>IFERROR(INT(TRIM(SUBSTITUTE(VLOOKUP($A15&amp;"*",各都道府県の状況!$A:$I,H$3,FALSE), "※5", ""))), "")</f>
        <v>6477</v>
      </c>
      <c r="I15" s="41">
        <f>IFERROR(INT(TRIM(SUBSTITUTE(VLOOKUP($A15&amp;"*",各都道府県の状況!$A:$I,I$3,FALSE), "※5", ""))), "")</f>
        <v>79</v>
      </c>
    </row>
    <row r="16" spans="1:10" x14ac:dyDescent="0.55000000000000004">
      <c r="A16" s="12" t="s">
        <v>192</v>
      </c>
      <c r="B16" s="13">
        <f t="shared" si="0"/>
        <v>44214</v>
      </c>
      <c r="C16" s="31" t="s">
        <v>21</v>
      </c>
      <c r="D16" s="41">
        <f>IFERROR(INT(TRIM(SUBSTITUTE(VLOOKUP($A16&amp;"*",各都道府県の状況!$A:$I,D$3,FALSE), "※5", ""))), "")</f>
        <v>17681</v>
      </c>
      <c r="E16" s="41">
        <f>IFERROR(INT(TRIM(SUBSTITUTE(VLOOKUP($A16&amp;"*",各都道府県の状況!$A:$I,E$3,FALSE), "※5", ""))), "")</f>
        <v>270107</v>
      </c>
      <c r="F16" s="41">
        <f>IFERROR(INT(TRIM(SUBSTITUTE(VLOOKUP($A16&amp;"*",各都道府県の状況!$A:$I,F$3,FALSE), "※5", ""))), "")</f>
        <v>11368</v>
      </c>
      <c r="G16" s="41">
        <f>IFERROR(INT(TRIM(SUBSTITUTE(VLOOKUP($A16&amp;"*",各都道府県の状況!$A:$I,G$3,FALSE), "※5", ""))), "")</f>
        <v>174</v>
      </c>
      <c r="H16" s="41">
        <f>IFERROR(INT(TRIM(SUBSTITUTE(VLOOKUP($A16&amp;"*",各都道府県の状況!$A:$I,H$3,FALSE), "※5", ""))), "")</f>
        <v>6139</v>
      </c>
      <c r="I16" s="41">
        <f>IFERROR(INT(TRIM(SUBSTITUTE(VLOOKUP($A16&amp;"*",各都道府県の状況!$A:$I,I$3,FALSE), "※5", ""))), "")</f>
        <v>41</v>
      </c>
    </row>
    <row r="17" spans="1:9" x14ac:dyDescent="0.55000000000000004">
      <c r="A17" s="12" t="s">
        <v>193</v>
      </c>
      <c r="B17" s="13">
        <f t="shared" si="0"/>
        <v>44214</v>
      </c>
      <c r="C17" s="31" t="s">
        <v>22</v>
      </c>
      <c r="D17" s="41">
        <f>IFERROR(INT(TRIM(SUBSTITUTE(VLOOKUP($A17&amp;"*",各都道府県の状況!$A:$I,D$3,FALSE), "※5", ""))), "")</f>
        <v>86674</v>
      </c>
      <c r="E17" s="41">
        <f>IFERROR(INT(TRIM(SUBSTITUTE(VLOOKUP($A17&amp;"*",各都道府県の状況!$A:$I,E$3,FALSE), "※5", ""))), "")</f>
        <v>1181020</v>
      </c>
      <c r="F17" s="41">
        <f>IFERROR(INT(TRIM(SUBSTITUTE(VLOOKUP($A17&amp;"*",各都道府県の状況!$A:$I,F$3,FALSE), "※5", ""))), "")</f>
        <v>65169</v>
      </c>
      <c r="G17" s="41">
        <f>IFERROR(INT(TRIM(SUBSTITUTE(VLOOKUP($A17&amp;"*",各都道府県の状況!$A:$I,G$3,FALSE), "※5", ""))), "")</f>
        <v>728</v>
      </c>
      <c r="H17" s="41">
        <f>IFERROR(INT(TRIM(SUBSTITUTE(VLOOKUP($A17&amp;"*",各都道府県の状況!$A:$I,H$3,FALSE), "※5", ""))), "")</f>
        <v>20777</v>
      </c>
      <c r="I17" s="41">
        <f>IFERROR(INT(TRIM(SUBSTITUTE(VLOOKUP($A17&amp;"*",各都道府県の状況!$A:$I,I$3,FALSE), "※5", ""))), "")</f>
        <v>143</v>
      </c>
    </row>
    <row r="18" spans="1:9" x14ac:dyDescent="0.55000000000000004">
      <c r="A18" s="12" t="s">
        <v>194</v>
      </c>
      <c r="B18" s="13">
        <f t="shared" si="0"/>
        <v>44214</v>
      </c>
      <c r="C18" s="31" t="s">
        <v>23</v>
      </c>
      <c r="D18" s="41">
        <f>IFERROR(INT(TRIM(SUBSTITUTE(VLOOKUP($A18&amp;"*",各都道府県の状況!$A:$I,D$3,FALSE), "※5", ""))), "")</f>
        <v>34142</v>
      </c>
      <c r="E18" s="41">
        <f>IFERROR(INT(TRIM(SUBSTITUTE(VLOOKUP($A18&amp;"*",各都道府県の状況!$A:$I,E$3,FALSE), "※5", ""))), "")</f>
        <v>412964</v>
      </c>
      <c r="F18" s="41">
        <f>IFERROR(INT(TRIM(SUBSTITUTE(VLOOKUP($A18&amp;"*",各都道府県の状況!$A:$I,F$3,FALSE), "※5", ""))), "")</f>
        <v>27345</v>
      </c>
      <c r="G18" s="41">
        <f>IFERROR(INT(TRIM(SUBSTITUTE(VLOOKUP($A18&amp;"*",各都道府県の状況!$A:$I,G$3,FALSE), "※5", ""))), "")</f>
        <v>356</v>
      </c>
      <c r="H18" s="41">
        <f>IFERROR(INT(TRIM(SUBSTITUTE(VLOOKUP($A18&amp;"*",各都道府県の状況!$A:$I,H$3,FALSE), "※5", ""))), "")</f>
        <v>6441</v>
      </c>
      <c r="I18" s="41">
        <f>IFERROR(INT(TRIM(SUBSTITUTE(VLOOKUP($A18&amp;"*",各都道府県の状況!$A:$I,I$3,FALSE), "※5", ""))), "")</f>
        <v>111</v>
      </c>
    </row>
    <row r="19" spans="1:9" x14ac:dyDescent="0.55000000000000004">
      <c r="A19" s="12" t="s">
        <v>195</v>
      </c>
      <c r="B19" s="13">
        <f t="shared" si="0"/>
        <v>44214</v>
      </c>
      <c r="C19" s="31" t="s">
        <v>24</v>
      </c>
      <c r="D19" s="41">
        <f>IFERROR(INT(TRIM(SUBSTITUTE(VLOOKUP($A19&amp;"*",各都道府県の状況!$A:$I,D$3,FALSE), "※5", ""))), "")</f>
        <v>767</v>
      </c>
      <c r="E19" s="41">
        <f>IFERROR(INT(TRIM(SUBSTITUTE(VLOOKUP($A19&amp;"*",各都道府県の状況!$A:$I,E$3,FALSE), "※5", ""))), "")</f>
        <v>33115</v>
      </c>
      <c r="F19" s="41">
        <f>IFERROR(INT(TRIM(SUBSTITUTE(VLOOKUP($A19&amp;"*",各都道府県の状況!$A:$I,F$3,FALSE), "※5", ""))), "")</f>
        <v>612</v>
      </c>
      <c r="G19" s="41">
        <f>IFERROR(INT(TRIM(SUBSTITUTE(VLOOKUP($A19&amp;"*",各都道府県の状況!$A:$I,G$3,FALSE), "※5", ""))), "")</f>
        <v>5</v>
      </c>
      <c r="H19" s="41">
        <f>IFERROR(INT(TRIM(SUBSTITUTE(VLOOKUP($A19&amp;"*",各都道府県の状況!$A:$I,H$3,FALSE), "※5", ""))), "")</f>
        <v>155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44214</v>
      </c>
      <c r="C20" s="31" t="s">
        <v>25</v>
      </c>
      <c r="D20" s="41">
        <f>IFERROR(INT(TRIM(SUBSTITUTE(VLOOKUP($A20&amp;"*",各都道府県の状況!$A:$I,D$3,FALSE), "※5", ""))), "")</f>
        <v>802</v>
      </c>
      <c r="E20" s="41">
        <f>IFERROR(INT(TRIM(SUBSTITUTE(VLOOKUP($A20&amp;"*",各都道府県の状況!$A:$I,E$3,FALSE), "※5", ""))), "")</f>
        <v>27248</v>
      </c>
      <c r="F20" s="41">
        <f>IFERROR(INT(TRIM(SUBSTITUTE(VLOOKUP($A20&amp;"*",各都道府県の状況!$A:$I,F$3,FALSE), "※5", ""))), "")</f>
        <v>627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148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44214</v>
      </c>
      <c r="C21" s="31" t="s">
        <v>26</v>
      </c>
      <c r="D21" s="41">
        <f>IFERROR(INT(TRIM(SUBSTITUTE(VLOOKUP($A21&amp;"*",各都道府県の状況!$A:$I,D$3,FALSE), "※5", ""))), "")</f>
        <v>1337</v>
      </c>
      <c r="E21" s="41">
        <f>IFERROR(INT(TRIM(SUBSTITUTE(VLOOKUP($A21&amp;"*",各都道府県の状況!$A:$I,E$3,FALSE), "※5", ""))), "")</f>
        <v>35927</v>
      </c>
      <c r="F21" s="41">
        <f>IFERROR(INT(TRIM(SUBSTITUTE(VLOOKUP($A21&amp;"*",各都道府県の状況!$A:$I,F$3,FALSE), "※5", ""))), "")</f>
        <v>1120</v>
      </c>
      <c r="G21" s="41">
        <f>IFERROR(INT(TRIM(SUBSTITUTE(VLOOKUP($A21&amp;"*",各都道府県の状況!$A:$I,G$3,FALSE), "※5", ""))), "")</f>
        <v>54</v>
      </c>
      <c r="H21" s="41">
        <f>IFERROR(INT(TRIM(SUBSTITUTE(VLOOKUP($A21&amp;"*",各都道府県の状況!$A:$I,H$3,FALSE), "※5", ""))), "")</f>
        <v>184</v>
      </c>
      <c r="I21" s="41">
        <f>IFERROR(INT(TRIM(SUBSTITUTE(VLOOKUP($A21&amp;"*",各都道府県の状況!$A:$I,I$3,FALSE), "※5", ""))), "")</f>
        <v>8</v>
      </c>
    </row>
    <row r="22" spans="1:9" x14ac:dyDescent="0.55000000000000004">
      <c r="A22" s="12" t="s">
        <v>198</v>
      </c>
      <c r="B22" s="13">
        <f t="shared" si="0"/>
        <v>44214</v>
      </c>
      <c r="C22" s="31" t="s">
        <v>27</v>
      </c>
      <c r="D22" s="41">
        <f>IFERROR(INT(TRIM(SUBSTITUTE(VLOOKUP($A22&amp;"*",各都道府県の状況!$A:$I,D$3,FALSE), "※5", ""))), "")</f>
        <v>456</v>
      </c>
      <c r="E22" s="41">
        <f>IFERROR(INT(TRIM(SUBSTITUTE(VLOOKUP($A22&amp;"*",各都道府県の状況!$A:$I,E$3,FALSE), "※5", ""))), "")</f>
        <v>23124</v>
      </c>
      <c r="F22" s="41">
        <f>IFERROR(INT(TRIM(SUBSTITUTE(VLOOKUP($A22&amp;"*",各都道府県の状況!$A:$I,F$3,FALSE), "※5", ""))), "")</f>
        <v>373</v>
      </c>
      <c r="G22" s="41">
        <f>IFERROR(INT(TRIM(SUBSTITUTE(VLOOKUP($A22&amp;"*",各都道府県の状況!$A:$I,G$3,FALSE), "※5", ""))), "")</f>
        <v>13</v>
      </c>
      <c r="H22" s="41">
        <f>IFERROR(INT(TRIM(SUBSTITUTE(VLOOKUP($A22&amp;"*",各都道府県の状況!$A:$I,H$3,FALSE), "※5", ""))), "")</f>
        <v>69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44214</v>
      </c>
      <c r="C23" s="31" t="s">
        <v>28</v>
      </c>
      <c r="D23" s="41">
        <f>IFERROR(INT(TRIM(SUBSTITUTE(VLOOKUP($A23&amp;"*",各都道府県の状況!$A:$I,D$3,FALSE), "※5", ""))), "")</f>
        <v>847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680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156</v>
      </c>
      <c r="I23" s="41">
        <f>IFERROR(INT(TRIM(SUBSTITUTE(VLOOKUP($A23&amp;"*",各都道府県の状況!$A:$I,I$3,FALSE), "※5", ""))), "")</f>
        <v>5</v>
      </c>
    </row>
    <row r="24" spans="1:9" x14ac:dyDescent="0.55000000000000004">
      <c r="A24" s="12" t="s">
        <v>200</v>
      </c>
      <c r="B24" s="13">
        <f t="shared" si="0"/>
        <v>44214</v>
      </c>
      <c r="C24" s="31" t="s">
        <v>29</v>
      </c>
      <c r="D24" s="41">
        <f>IFERROR(INT(TRIM(SUBSTITUTE(VLOOKUP($A24&amp;"*",各都道府県の状況!$A:$I,D$3,FALSE), "※5", ""))), "")</f>
        <v>2014</v>
      </c>
      <c r="E24" s="41">
        <f>IFERROR(INT(TRIM(SUBSTITUTE(VLOOKUP($A24&amp;"*",各都道府県の状況!$A:$I,E$3,FALSE), "※5", ""))), "")</f>
        <v>65212</v>
      </c>
      <c r="F24" s="41">
        <f>IFERROR(INT(TRIM(SUBSTITUTE(VLOOKUP($A24&amp;"*",各都道府県の状況!$A:$I,F$3,FALSE), "※5", ""))), "")</f>
        <v>1536</v>
      </c>
      <c r="G24" s="41">
        <f>IFERROR(INT(TRIM(SUBSTITUTE(VLOOKUP($A24&amp;"*",各都道府県の状況!$A:$I,G$3,FALSE), "※5", ""))), "")</f>
        <v>21</v>
      </c>
      <c r="H24" s="41">
        <f>IFERROR(INT(TRIM(SUBSTITUTE(VLOOKUP($A24&amp;"*",各都道府県の状況!$A:$I,H$3,FALSE), "※5", ""))), "")</f>
        <v>460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201</v>
      </c>
      <c r="B25" s="13">
        <f t="shared" si="0"/>
        <v>44214</v>
      </c>
      <c r="C25" s="31" t="s">
        <v>30</v>
      </c>
      <c r="D25" s="41">
        <f>IFERROR(INT(TRIM(SUBSTITUTE(VLOOKUP($A25&amp;"*",各都道府県の状況!$A:$I,D$3,FALSE), "※5", ""))), "")</f>
        <v>3553</v>
      </c>
      <c r="E25" s="41">
        <f>IFERROR(INT(TRIM(SUBSTITUTE(VLOOKUP($A25&amp;"*",各都道府県の状況!$A:$I,E$3,FALSE), "※5", ""))), "")</f>
        <v>87355</v>
      </c>
      <c r="F25" s="41">
        <f>IFERROR(INT(TRIM(SUBSTITUTE(VLOOKUP($A25&amp;"*",各都道府県の状況!$A:$I,F$3,FALSE), "※5", ""))), "")</f>
        <v>2858</v>
      </c>
      <c r="G25" s="41">
        <f>IFERROR(INT(TRIM(SUBSTITUTE(VLOOKUP($A25&amp;"*",各都道府県の状況!$A:$I,G$3,FALSE), "※5", ""))), "")</f>
        <v>55</v>
      </c>
      <c r="H25" s="41">
        <f>IFERROR(INT(TRIM(SUBSTITUTE(VLOOKUP($A25&amp;"*",各都道府県の状況!$A:$I,H$3,FALSE), "※5", ""))), "")</f>
        <v>640</v>
      </c>
      <c r="I25" s="41">
        <f>IFERROR(INT(TRIM(SUBSTITUTE(VLOOKUP($A25&amp;"*",各都道府県の状況!$A:$I,I$3,FALSE), "※5", ""))), "")</f>
        <v>19</v>
      </c>
    </row>
    <row r="26" spans="1:9" x14ac:dyDescent="0.55000000000000004">
      <c r="A26" s="12" t="s">
        <v>202</v>
      </c>
      <c r="B26" s="13">
        <f t="shared" si="0"/>
        <v>44214</v>
      </c>
      <c r="C26" s="31" t="s">
        <v>31</v>
      </c>
      <c r="D26" s="41">
        <f>IFERROR(INT(TRIM(SUBSTITUTE(VLOOKUP($A26&amp;"*",各都道府県の状況!$A:$I,D$3,FALSE), "※5", ""))), "")</f>
        <v>3912</v>
      </c>
      <c r="E26" s="41">
        <f>IFERROR(INT(TRIM(SUBSTITUTE(VLOOKUP($A26&amp;"*",各都道府県の状況!$A:$I,E$3,FALSE), "※5", ""))), "")</f>
        <v>121391</v>
      </c>
      <c r="F26" s="41">
        <f>IFERROR(INT(TRIM(SUBSTITUTE(VLOOKUP($A26&amp;"*",各都道府県の状況!$A:$I,F$3,FALSE), "※5", ""))), "")</f>
        <v>2931</v>
      </c>
      <c r="G26" s="41">
        <f>IFERROR(INT(TRIM(SUBSTITUTE(VLOOKUP($A26&amp;"*",各都道府県の状況!$A:$I,G$3,FALSE), "※5", ""))), "")</f>
        <v>65</v>
      </c>
      <c r="H26" s="41">
        <f>IFERROR(INT(TRIM(SUBSTITUTE(VLOOKUP($A26&amp;"*",各都道府県の状況!$A:$I,H$3,FALSE), "※5", ""))), "")</f>
        <v>916</v>
      </c>
      <c r="I26" s="41">
        <f>IFERROR(INT(TRIM(SUBSTITUTE(VLOOKUP($A26&amp;"*",各都道府県の状況!$A:$I,I$3,FALSE), "※5", ""))), "")</f>
        <v>5</v>
      </c>
    </row>
    <row r="27" spans="1:9" x14ac:dyDescent="0.55000000000000004">
      <c r="A27" s="12" t="s">
        <v>203</v>
      </c>
      <c r="B27" s="13">
        <f t="shared" si="0"/>
        <v>44214</v>
      </c>
      <c r="C27" s="31" t="s">
        <v>32</v>
      </c>
      <c r="D27" s="41">
        <f>IFERROR(INT(TRIM(SUBSTITUTE(VLOOKUP($A27&amp;"*",各都道府県の状況!$A:$I,D$3,FALSE), "※5", ""))), "")</f>
        <v>21269</v>
      </c>
      <c r="E27" s="41">
        <f>IFERROR(INT(TRIM(SUBSTITUTE(VLOOKUP($A27&amp;"*",各都道府県の状況!$A:$I,E$3,FALSE), "※5", ""))), "")</f>
        <v>267095</v>
      </c>
      <c r="F27" s="41">
        <f>IFERROR(INT(TRIM(SUBSTITUTE(VLOOKUP($A27&amp;"*",各都道府県の状況!$A:$I,F$3,FALSE), "※5", ""))), "")</f>
        <v>17400</v>
      </c>
      <c r="G27" s="41">
        <f>IFERROR(INT(TRIM(SUBSTITUTE(VLOOKUP($A27&amp;"*",各都道府県の状況!$A:$I,G$3,FALSE), "※5", ""))), "")</f>
        <v>323</v>
      </c>
      <c r="H27" s="41">
        <f>IFERROR(INT(TRIM(SUBSTITUTE(VLOOKUP($A27&amp;"*",各都道府県の状況!$A:$I,H$3,FALSE), "※5", ""))), "")</f>
        <v>3546</v>
      </c>
      <c r="I27" s="41">
        <f>IFERROR(INT(TRIM(SUBSTITUTE(VLOOKUP($A27&amp;"*",各都道府県の状況!$A:$I,I$3,FALSE), "※5", ""))), "")</f>
        <v>58</v>
      </c>
    </row>
    <row r="28" spans="1:9" x14ac:dyDescent="0.55000000000000004">
      <c r="A28" s="12" t="s">
        <v>204</v>
      </c>
      <c r="B28" s="13">
        <f t="shared" si="0"/>
        <v>44214</v>
      </c>
      <c r="C28" s="31" t="s">
        <v>33</v>
      </c>
      <c r="D28" s="41">
        <f>IFERROR(INT(TRIM(SUBSTITUTE(VLOOKUP($A28&amp;"*",各都道府県の状況!$A:$I,D$3,FALSE), "※5", ""))), "")</f>
        <v>1800</v>
      </c>
      <c r="E28" s="41">
        <f>IFERROR(INT(TRIM(SUBSTITUTE(VLOOKUP($A28&amp;"*",各都道府県の状況!$A:$I,E$3,FALSE), "※5", ""))), "")</f>
        <v>35367</v>
      </c>
      <c r="F28" s="41">
        <f>IFERROR(INT(TRIM(SUBSTITUTE(VLOOKUP($A28&amp;"*",各都道府県の状況!$A:$I,F$3,FALSE), "※5", ""))), "")</f>
        <v>1430</v>
      </c>
      <c r="G28" s="41">
        <f>IFERROR(INT(TRIM(SUBSTITUTE(VLOOKUP($A28&amp;"*",各都道府県の状況!$A:$I,G$3,FALSE), "※5", ""))), "")</f>
        <v>23</v>
      </c>
      <c r="H28" s="41">
        <f>IFERROR(INT(TRIM(SUBSTITUTE(VLOOKUP($A28&amp;"*",各都道府県の状況!$A:$I,H$3,FALSE), "※5", ""))), "")</f>
        <v>347</v>
      </c>
      <c r="I28" s="41">
        <f>IFERROR(INT(TRIM(SUBSTITUTE(VLOOKUP($A28&amp;"*",各都道府県の状況!$A:$I,I$3,FALSE), "※5", ""))), "")</f>
        <v>7</v>
      </c>
    </row>
    <row r="29" spans="1:9" x14ac:dyDescent="0.55000000000000004">
      <c r="A29" s="12" t="s">
        <v>205</v>
      </c>
      <c r="B29" s="13">
        <f t="shared" si="0"/>
        <v>44214</v>
      </c>
      <c r="C29" s="31" t="s">
        <v>34</v>
      </c>
      <c r="D29" s="41">
        <f>IFERROR(INT(TRIM(SUBSTITUTE(VLOOKUP($A29&amp;"*",各都道府県の状況!$A:$I,D$3,FALSE), "※5", ""))), "")</f>
        <v>1771</v>
      </c>
      <c r="E29" s="41">
        <f>IFERROR(INT(TRIM(SUBSTITUTE(VLOOKUP($A29&amp;"*",各都道府県の状況!$A:$I,E$3,FALSE), "※5", ""))), "")</f>
        <v>47875</v>
      </c>
      <c r="F29" s="41">
        <f>IFERROR(INT(TRIM(SUBSTITUTE(VLOOKUP($A29&amp;"*",各都道府県の状況!$A:$I,F$3,FALSE), "※5", ""))), "")</f>
        <v>1355</v>
      </c>
      <c r="G29" s="41">
        <f>IFERROR(INT(TRIM(SUBSTITUTE(VLOOKUP($A29&amp;"*",各都道府県の状況!$A:$I,G$3,FALSE), "※5", ""))), "")</f>
        <v>19</v>
      </c>
      <c r="H29" s="41">
        <f>IFERROR(INT(TRIM(SUBSTITUTE(VLOOKUP($A29&amp;"*",各都道府県の状況!$A:$I,H$3,FALSE), "※5", ""))), "")</f>
        <v>397</v>
      </c>
      <c r="I29" s="41">
        <f>IFERROR(INT(TRIM(SUBSTITUTE(VLOOKUP($A29&amp;"*",各都道府県の状況!$A:$I,I$3,FALSE), "※5", ""))), "")</f>
        <v>16</v>
      </c>
    </row>
    <row r="30" spans="1:9" x14ac:dyDescent="0.55000000000000004">
      <c r="A30" s="12" t="s">
        <v>206</v>
      </c>
      <c r="B30" s="13">
        <f t="shared" si="0"/>
        <v>44214</v>
      </c>
      <c r="C30" s="31" t="s">
        <v>35</v>
      </c>
      <c r="D30" s="41">
        <f>IFERROR(INT(TRIM(SUBSTITUTE(VLOOKUP($A30&amp;"*",各都道府県の状況!$A:$I,D$3,FALSE), "※5", ""))), "")</f>
        <v>6463</v>
      </c>
      <c r="E30" s="41">
        <f>IFERROR(INT(TRIM(SUBSTITUTE(VLOOKUP($A30&amp;"*",各都道府県の状況!$A:$I,E$3,FALSE), "※5", ""))), "")</f>
        <v>111064</v>
      </c>
      <c r="F30" s="41">
        <f>IFERROR(INT(TRIM(SUBSTITUTE(VLOOKUP($A30&amp;"*",各都道府県の状況!$A:$I,F$3,FALSE), "※5", ""))), "")</f>
        <v>5013</v>
      </c>
      <c r="G30" s="41">
        <f>IFERROR(INT(TRIM(SUBSTITUTE(VLOOKUP($A30&amp;"*",各都道府県の状況!$A:$I,G$3,FALSE), "※5", ""))), "")</f>
        <v>78</v>
      </c>
      <c r="H30" s="41">
        <f>IFERROR(INT(TRIM(SUBSTITUTE(VLOOKUP($A30&amp;"*",各都道府県の状況!$A:$I,H$3,FALSE), "※5", ""))), "")</f>
        <v>1429</v>
      </c>
      <c r="I30" s="41">
        <f>IFERROR(INT(TRIM(SUBSTITUTE(VLOOKUP($A30&amp;"*",各都道府県の状況!$A:$I,I$3,FALSE), "※5", ""))), "")</f>
        <v>18</v>
      </c>
    </row>
    <row r="31" spans="1:9" x14ac:dyDescent="0.55000000000000004">
      <c r="A31" s="12" t="s">
        <v>207</v>
      </c>
      <c r="B31" s="13">
        <f t="shared" si="0"/>
        <v>44214</v>
      </c>
      <c r="C31" s="31" t="s">
        <v>36</v>
      </c>
      <c r="D31" s="41">
        <f>IFERROR(INT(TRIM(SUBSTITUTE(VLOOKUP($A31&amp;"*",各都道府県の状況!$A:$I,D$3,FALSE), "※5", ""))), "")</f>
        <v>38526</v>
      </c>
      <c r="E31" s="41">
        <f>IFERROR(INT(TRIM(SUBSTITUTE(VLOOKUP($A31&amp;"*",各都道府県の状況!$A:$I,E$3,FALSE), "※5", ""))), "")</f>
        <v>550329</v>
      </c>
      <c r="F31" s="41">
        <f>IFERROR(INT(TRIM(SUBSTITUTE(VLOOKUP($A31&amp;"*",各都道府県の状況!$A:$I,F$3,FALSE), "※5", ""))), "")</f>
        <v>31302</v>
      </c>
      <c r="G31" s="41">
        <f>IFERROR(INT(TRIM(SUBSTITUTE(VLOOKUP($A31&amp;"*",各都道府県の状況!$A:$I,G$3,FALSE), "※5", ""))), "")</f>
        <v>752</v>
      </c>
      <c r="H31" s="41">
        <f>IFERROR(INT(TRIM(SUBSTITUTE(VLOOKUP($A31&amp;"*",各都道府県の状況!$A:$I,H$3,FALSE), "※5", ""))), "")</f>
        <v>6472</v>
      </c>
      <c r="I31" s="41">
        <f>IFERROR(INT(TRIM(SUBSTITUTE(VLOOKUP($A31&amp;"*",各都道府県の状況!$A:$I,I$3,FALSE), "※5", ""))), "")</f>
        <v>187</v>
      </c>
    </row>
    <row r="32" spans="1:9" x14ac:dyDescent="0.55000000000000004">
      <c r="A32" s="12" t="s">
        <v>208</v>
      </c>
      <c r="B32" s="13">
        <f t="shared" si="0"/>
        <v>44214</v>
      </c>
      <c r="C32" s="31" t="s">
        <v>37</v>
      </c>
      <c r="D32" s="41">
        <f>IFERROR(INT(TRIM(SUBSTITUTE(VLOOKUP($A32&amp;"*",各都道府県の状況!$A:$I,D$3,FALSE), "※5", ""))), "")</f>
        <v>13809</v>
      </c>
      <c r="E32" s="41">
        <f>IFERROR(INT(TRIM(SUBSTITUTE(VLOOKUP($A32&amp;"*",各都道府県の状況!$A:$I,E$3,FALSE), "※5", ""))), "")</f>
        <v>172297</v>
      </c>
      <c r="F32" s="41">
        <f>IFERROR(INT(TRIM(SUBSTITUTE(VLOOKUP($A32&amp;"*",各都道府県の状況!$A:$I,F$3,FALSE), "※5", ""))), "")</f>
        <v>11454</v>
      </c>
      <c r="G32" s="41">
        <f>IFERROR(INT(TRIM(SUBSTITUTE(VLOOKUP($A32&amp;"*",各都道府県の状況!$A:$I,G$3,FALSE), "※5", ""))), "")</f>
        <v>307</v>
      </c>
      <c r="H32" s="41">
        <f>IFERROR(INT(TRIM(SUBSTITUTE(VLOOKUP($A32&amp;"*",各都道府県の状況!$A:$I,H$3,FALSE), "※5", ""))), "")</f>
        <v>2048</v>
      </c>
      <c r="I32" s="41">
        <f>IFERROR(INT(TRIM(SUBSTITUTE(VLOOKUP($A32&amp;"*",各都道府県の状況!$A:$I,I$3,FALSE), "※5", ""))), "")</f>
        <v>75</v>
      </c>
    </row>
    <row r="33" spans="1:9" x14ac:dyDescent="0.55000000000000004">
      <c r="A33" s="12" t="s">
        <v>209</v>
      </c>
      <c r="B33" s="13">
        <f t="shared" si="0"/>
        <v>44214</v>
      </c>
      <c r="C33" s="31" t="s">
        <v>38</v>
      </c>
      <c r="D33" s="41">
        <f>IFERROR(INT(TRIM(SUBSTITUTE(VLOOKUP($A33&amp;"*",各都道府県の状況!$A:$I,D$3,FALSE), "※5", ""))), "")</f>
        <v>2649</v>
      </c>
      <c r="E33" s="41">
        <f>IFERROR(INT(TRIM(SUBSTITUTE(VLOOKUP($A33&amp;"*",各都道府県の状況!$A:$I,E$3,FALSE), "※5", ""))), "")</f>
        <v>59609</v>
      </c>
      <c r="F33" s="41">
        <f>IFERROR(INT(TRIM(SUBSTITUTE(VLOOKUP($A33&amp;"*",各都道府県の状況!$A:$I,F$3,FALSE), "※5", ""))), "")</f>
        <v>2202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416</v>
      </c>
      <c r="I33" s="41">
        <f>IFERROR(INT(TRIM(SUBSTITUTE(VLOOKUP($A33&amp;"*",各都道府県の状況!$A:$I,I$3,FALSE), "※5", ""))), "")</f>
        <v>14</v>
      </c>
    </row>
    <row r="34" spans="1:9" x14ac:dyDescent="0.55000000000000004">
      <c r="A34" s="12" t="s">
        <v>210</v>
      </c>
      <c r="B34" s="13">
        <f t="shared" si="0"/>
        <v>44214</v>
      </c>
      <c r="C34" s="31" t="s">
        <v>39</v>
      </c>
      <c r="D34" s="41">
        <f>IFERROR(INT(TRIM(SUBSTITUTE(VLOOKUP($A34&amp;"*",各都道府県の状況!$A:$I,D$3,FALSE), "※5", ""))), "")</f>
        <v>885</v>
      </c>
      <c r="E34" s="41">
        <f>IFERROR(INT(TRIM(SUBSTITUTE(VLOOKUP($A34&amp;"*",各都道府県の状況!$A:$I,E$3,FALSE), "※5", ""))), "")</f>
        <v>19270</v>
      </c>
      <c r="F34" s="41">
        <f>IFERROR(INT(TRIM(SUBSTITUTE(VLOOKUP($A34&amp;"*",各都道府県の状況!$A:$I,F$3,FALSE), "※5", ""))), "")</f>
        <v>737</v>
      </c>
      <c r="G34" s="41">
        <f>IFERROR(INT(TRIM(SUBSTITUTE(VLOOKUP($A34&amp;"*",各都道府県の状況!$A:$I,G$3,FALSE), "※5", ""))), "")</f>
        <v>11</v>
      </c>
      <c r="H34" s="41">
        <f>IFERROR(INT(TRIM(SUBSTITUTE(VLOOKUP($A34&amp;"*",各都道府県の状況!$A:$I,H$3,FALSE), "※5", ""))), "")</f>
        <v>126</v>
      </c>
      <c r="I34" s="41">
        <f>IFERROR(INT(TRIM(SUBSTITUTE(VLOOKUP($A34&amp;"*",各都道府県の状況!$A:$I,I$3,FALSE), "※5", ""))), "")</f>
        <v>11</v>
      </c>
    </row>
    <row r="35" spans="1:9" x14ac:dyDescent="0.55000000000000004">
      <c r="A35" s="12" t="s">
        <v>211</v>
      </c>
      <c r="B35" s="13">
        <f t="shared" si="0"/>
        <v>44214</v>
      </c>
      <c r="C35" s="31" t="s">
        <v>40</v>
      </c>
      <c r="D35" s="41">
        <f>IFERROR(INT(TRIM(SUBSTITUTE(VLOOKUP($A35&amp;"*",各都道府県の状況!$A:$I,D$3,FALSE), "※5", ""))), "")</f>
        <v>177</v>
      </c>
      <c r="E35" s="41">
        <f>IFERROR(INT(TRIM(SUBSTITUTE(VLOOKUP($A35&amp;"*",各都道府県の状況!$A:$I,E$3,FALSE), "※5", ""))), "")</f>
        <v>29861</v>
      </c>
      <c r="F35" s="41">
        <f>IFERROR(INT(TRIM(SUBSTITUTE(VLOOKUP($A35&amp;"*",各都道府県の状況!$A:$I,F$3,FALSE), "※5", ""))), "")</f>
        <v>126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45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44214</v>
      </c>
      <c r="C36" s="31" t="s">
        <v>41</v>
      </c>
      <c r="D36" s="41">
        <f>IFERROR(INT(TRIM(SUBSTITUTE(VLOOKUP($A36&amp;"*",各都道府県の状況!$A:$I,D$3,FALSE), "※5", ""))), "")</f>
        <v>235</v>
      </c>
      <c r="E36" s="41">
        <f>IFERROR(INT(TRIM(SUBSTITUTE(VLOOKUP($A36&amp;"*",各都道府県の状況!$A:$I,E$3,FALSE), "※5", ""))), "")</f>
        <v>10827</v>
      </c>
      <c r="F36" s="41">
        <f>IFERROR(INT(TRIM(SUBSTITUTE(VLOOKUP($A36&amp;"*",各都道府県の状況!$A:$I,F$3,FALSE), "※5", ""))), "")</f>
        <v>219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44214</v>
      </c>
      <c r="C37" s="31" t="s">
        <v>42</v>
      </c>
      <c r="D37" s="41">
        <f>IFERROR(INT(TRIM(SUBSTITUTE(VLOOKUP($A37&amp;"*",各都道府県の状況!$A:$I,D$3,FALSE), "※5", ""))), "")</f>
        <v>2102</v>
      </c>
      <c r="E37" s="41">
        <f>IFERROR(INT(TRIM(SUBSTITUTE(VLOOKUP($A37&amp;"*",各都道府県の状況!$A:$I,E$3,FALSE), "※5", ""))), "")</f>
        <v>35898</v>
      </c>
      <c r="F37" s="41">
        <f>IFERROR(INT(TRIM(SUBSTITUTE(VLOOKUP($A37&amp;"*",各都道府県の状況!$A:$I,F$3,FALSE), "※5", ""))), "")</f>
        <v>1434</v>
      </c>
      <c r="G37" s="41">
        <f>IFERROR(INT(TRIM(SUBSTITUTE(VLOOKUP($A37&amp;"*",各都道府県の状況!$A:$I,G$3,FALSE), "※5", ""))), "")</f>
        <v>16</v>
      </c>
      <c r="H37" s="41">
        <f>IFERROR(INT(TRIM(SUBSTITUTE(VLOOKUP($A37&amp;"*",各都道府県の状況!$A:$I,H$3,FALSE), "※5", ""))), "")</f>
        <v>479</v>
      </c>
      <c r="I37" s="41">
        <f>IFERROR(INT(TRIM(SUBSTITUTE(VLOOKUP($A37&amp;"*",各都道府県の状況!$A:$I,I$3,FALSE), "※5", ""))), "")</f>
        <v>17</v>
      </c>
    </row>
    <row r="38" spans="1:9" x14ac:dyDescent="0.55000000000000004">
      <c r="A38" s="12" t="s">
        <v>214</v>
      </c>
      <c r="B38" s="13">
        <f t="shared" si="0"/>
        <v>44214</v>
      </c>
      <c r="C38" s="31" t="s">
        <v>43</v>
      </c>
      <c r="D38" s="41">
        <f>IFERROR(INT(TRIM(SUBSTITUTE(VLOOKUP($A38&amp;"*",各都道府県の状況!$A:$I,D$3,FALSE), "※5", ""))), "")</f>
        <v>4396</v>
      </c>
      <c r="E38" s="41">
        <f>IFERROR(INT(TRIM(SUBSTITUTE(VLOOKUP($A38&amp;"*",各都道府県の状況!$A:$I,E$3,FALSE), "※5", ""))), "")</f>
        <v>107047</v>
      </c>
      <c r="F38" s="41">
        <f>IFERROR(INT(TRIM(SUBSTITUTE(VLOOKUP($A38&amp;"*",各都道府県の状況!$A:$I,F$3,FALSE), "※5", ""))), "")</f>
        <v>3708</v>
      </c>
      <c r="G38" s="41">
        <f>IFERROR(INT(TRIM(SUBSTITUTE(VLOOKUP($A38&amp;"*",各都道府県の状況!$A:$I,G$3,FALSE), "※5", ""))), "")</f>
        <v>70</v>
      </c>
      <c r="H38" s="41">
        <f>IFERROR(INT(TRIM(SUBSTITUTE(VLOOKUP($A38&amp;"*",各都道府県の状況!$A:$I,H$3,FALSE), "※5", ""))), "")</f>
        <v>527</v>
      </c>
      <c r="I38" s="41">
        <f>IFERROR(INT(TRIM(SUBSTITUTE(VLOOKUP($A38&amp;"*",各都道府県の状況!$A:$I,I$3,FALSE), "※5", ""))), "")</f>
        <v>14</v>
      </c>
    </row>
    <row r="39" spans="1:9" x14ac:dyDescent="0.55000000000000004">
      <c r="A39" s="12" t="s">
        <v>215</v>
      </c>
      <c r="B39" s="13">
        <f t="shared" si="0"/>
        <v>44214</v>
      </c>
      <c r="C39" s="31" t="s">
        <v>44</v>
      </c>
      <c r="D39" s="41">
        <f>IFERROR(INT(TRIM(SUBSTITUTE(VLOOKUP($A39&amp;"*",各都道府県の状況!$A:$I,D$3,FALSE), "※5", ""))), "")</f>
        <v>921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740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273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44214</v>
      </c>
      <c r="C40" s="31" t="s">
        <v>45</v>
      </c>
      <c r="D40" s="41">
        <f>IFERROR(INT(TRIM(SUBSTITUTE(VLOOKUP($A40&amp;"*",各都道府県の状況!$A:$I,D$3,FALSE), "※5", ""))), "")</f>
        <v>297</v>
      </c>
      <c r="E40" s="41">
        <f>IFERROR(INT(TRIM(SUBSTITUTE(VLOOKUP($A40&amp;"*",各都道府県の状況!$A:$I,E$3,FALSE), "※5", ""))), "")</f>
        <v>17920</v>
      </c>
      <c r="F40" s="41">
        <f>IFERROR(INT(TRIM(SUBSTITUTE(VLOOKUP($A40&amp;"*",各都道府県の状況!$A:$I,F$3,FALSE), "※5", ""))), "")</f>
        <v>211</v>
      </c>
      <c r="G40" s="41">
        <f>IFERROR(INT(TRIM(SUBSTITUTE(VLOOKUP($A40&amp;"*",各都道府県の状況!$A:$I,G$3,FALSE), "※5", ""))), "")</f>
        <v>10</v>
      </c>
      <c r="H40" s="41">
        <f>IFERROR(INT(TRIM(SUBSTITUTE(VLOOKUP($A40&amp;"*",各都道府県の状況!$A:$I,H$3,FALSE), "※5", ""))), "")</f>
        <v>76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44214</v>
      </c>
      <c r="C41" s="31" t="s">
        <v>46</v>
      </c>
      <c r="D41" s="41">
        <f>IFERROR(INT(TRIM(SUBSTITUTE(VLOOKUP($A41&amp;"*",各都道府県の状況!$A:$I,D$3,FALSE), "※5", ""))), "")</f>
        <v>538</v>
      </c>
      <c r="E41" s="41">
        <f>IFERROR(INT(TRIM(SUBSTITUTE(VLOOKUP($A41&amp;"*",各都道府県の状況!$A:$I,E$3,FALSE), "※5", ""))), "")</f>
        <v>32266</v>
      </c>
      <c r="F41" s="41">
        <f>IFERROR(INT(TRIM(SUBSTITUTE(VLOOKUP($A41&amp;"*",各都道府県の状況!$A:$I,F$3,FALSE), "※5", ""))), "")</f>
        <v>340</v>
      </c>
      <c r="G41" s="41">
        <f>IFERROR(INT(TRIM(SUBSTITUTE(VLOOKUP($A41&amp;"*",各都道府県の状況!$A:$I,G$3,FALSE), "※5", ""))), "")</f>
        <v>5</v>
      </c>
      <c r="H41" s="41">
        <f>IFERROR(INT(TRIM(SUBSTITUTE(VLOOKUP($A41&amp;"*",各都道府県の状況!$A:$I,H$3,FALSE), "※5", ""))), "")</f>
        <v>193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44214</v>
      </c>
      <c r="C42" s="31" t="s">
        <v>47</v>
      </c>
      <c r="D42" s="41">
        <f>IFERROR(INT(TRIM(SUBSTITUTE(VLOOKUP($A42&amp;"*",各都道府県の状況!$A:$I,D$3,FALSE), "※5", ""))), "")</f>
        <v>827</v>
      </c>
      <c r="E42" s="41">
        <f>IFERROR(INT(TRIM(SUBSTITUTE(VLOOKUP($A42&amp;"*",各都道府県の状況!$A:$I,E$3,FALSE), "※5", ""))), "")</f>
        <v>19124</v>
      </c>
      <c r="F42" s="41">
        <f>IFERROR(INT(TRIM(SUBSTITUTE(VLOOKUP($A42&amp;"*",各都道府県の状況!$A:$I,F$3,FALSE), "※5", ""))), "")</f>
        <v>573</v>
      </c>
      <c r="G42" s="41">
        <f>IFERROR(INT(TRIM(SUBSTITUTE(VLOOKUP($A42&amp;"*",各都道府県の状況!$A:$I,G$3,FALSE), "※5", ""))), "")</f>
        <v>14</v>
      </c>
      <c r="H42" s="41">
        <f>IFERROR(INT(TRIM(SUBSTITUTE(VLOOKUP($A42&amp;"*",各都道府県の状況!$A:$I,H$3,FALSE), "※5", ""))), "")</f>
        <v>240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44214</v>
      </c>
      <c r="C43" s="31" t="s">
        <v>48</v>
      </c>
      <c r="D43" s="41">
        <f>IFERROR(INT(TRIM(SUBSTITUTE(VLOOKUP($A43&amp;"*",各都道府県の状況!$A:$I,D$3,FALSE), "※5", ""))), "")</f>
        <v>779</v>
      </c>
      <c r="E43" s="41">
        <f>IFERROR(INT(TRIM(SUBSTITUTE(VLOOKUP($A43&amp;"*",各都道府県の状況!$A:$I,E$3,FALSE), "※5", ""))), "")</f>
        <v>6404</v>
      </c>
      <c r="F43" s="41">
        <f>IFERROR(INT(TRIM(SUBSTITUTE(VLOOKUP($A43&amp;"*",各都道府県の状況!$A:$I,F$3,FALSE), "※5", ""))), "")</f>
        <v>714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52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44214</v>
      </c>
      <c r="C44" s="31" t="s">
        <v>49</v>
      </c>
      <c r="D44" s="41">
        <f>IFERROR(INT(TRIM(SUBSTITUTE(VLOOKUP($A44&amp;"*",各都道府県の状況!$A:$I,D$3,FALSE), "※5", ""))), "")</f>
        <v>13420</v>
      </c>
      <c r="E44" s="41">
        <f>IFERROR(INT(TRIM(SUBSTITUTE(VLOOKUP($A44&amp;"*",各都道府県の状況!$A:$I,E$3,FALSE), "※5", ""))), "")</f>
        <v>319027</v>
      </c>
      <c r="F44" s="41">
        <f>IFERROR(INT(TRIM(SUBSTITUTE(VLOOKUP($A44&amp;"*",各都道府県の状況!$A:$I,F$3,FALSE), "※5", ""))), "")</f>
        <v>9470</v>
      </c>
      <c r="G44" s="41">
        <f>IFERROR(INT(TRIM(SUBSTITUTE(VLOOKUP($A44&amp;"*",各都道府県の状況!$A:$I,G$3,FALSE), "※5", ""))), "")</f>
        <v>139</v>
      </c>
      <c r="H44" s="41">
        <f>IFERROR(INT(TRIM(SUBSTITUTE(VLOOKUP($A44&amp;"*",各都道府県の状況!$A:$I,H$3,FALSE), "※5", ""))), "")</f>
        <v>3811</v>
      </c>
      <c r="I44" s="41">
        <f>IFERROR(INT(TRIM(SUBSTITUTE(VLOOKUP($A44&amp;"*",各都道府県の状況!$A:$I,I$3,FALSE), "※5", ""))), "")</f>
        <v>29</v>
      </c>
    </row>
    <row r="45" spans="1:9" x14ac:dyDescent="0.55000000000000004">
      <c r="A45" s="12" t="s">
        <v>221</v>
      </c>
      <c r="B45" s="13">
        <f t="shared" si="0"/>
        <v>44214</v>
      </c>
      <c r="C45" s="31" t="s">
        <v>50</v>
      </c>
      <c r="D45" s="41">
        <f>IFERROR(INT(TRIM(SUBSTITUTE(VLOOKUP($A45&amp;"*",各都道府県の状況!$A:$I,D$3,FALSE), "※5", ""))), "")</f>
        <v>793</v>
      </c>
      <c r="E45" s="41">
        <f>IFERROR(INT(TRIM(SUBSTITUTE(VLOOKUP($A45&amp;"*",各都道府県の状況!$A:$I,E$3,FALSE), "※5", ""))), "")</f>
        <v>19242</v>
      </c>
      <c r="F45" s="41">
        <f>IFERROR(INT(TRIM(SUBSTITUTE(VLOOKUP($A45&amp;"*",各都道府県の状況!$A:$I,F$3,FALSE), "※5", ""))), "")</f>
        <v>573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231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44214</v>
      </c>
      <c r="C46" s="31" t="s">
        <v>51</v>
      </c>
      <c r="D46" s="41">
        <f>IFERROR(INT(TRIM(SUBSTITUTE(VLOOKUP($A46&amp;"*",各都道府県の状況!$A:$I,D$3,FALSE), "※5", ""))), "")</f>
        <v>1246</v>
      </c>
      <c r="E46" s="41">
        <f>IFERROR(INT(TRIM(SUBSTITUTE(VLOOKUP($A46&amp;"*",各都道府県の状況!$A:$I,E$3,FALSE), "※5", ""))), "")</f>
        <v>49331</v>
      </c>
      <c r="F46" s="41">
        <f>IFERROR(INT(TRIM(SUBSTITUTE(VLOOKUP($A46&amp;"*",各都道府県の状況!$A:$I,F$3,FALSE), "※5", ""))), "")</f>
        <v>843</v>
      </c>
      <c r="G46" s="41">
        <f>IFERROR(INT(TRIM(SUBSTITUTE(VLOOKUP($A46&amp;"*",各都道府県の状況!$A:$I,G$3,FALSE), "※5", ""))), "")</f>
        <v>16</v>
      </c>
      <c r="H46" s="41">
        <f>IFERROR(INT(TRIM(SUBSTITUTE(VLOOKUP($A46&amp;"*",各都道府県の状況!$A:$I,H$3,FALSE), "※5", ""))), "")</f>
        <v>270</v>
      </c>
      <c r="I46" s="41">
        <f>IFERROR(INT(TRIM(SUBSTITUTE(VLOOKUP($A46&amp;"*",各都道府県の状況!$A:$I,I$3,FALSE), "※5", ""))), "")</f>
        <v>6</v>
      </c>
    </row>
    <row r="47" spans="1:9" x14ac:dyDescent="0.55000000000000004">
      <c r="A47" s="12" t="s">
        <v>223</v>
      </c>
      <c r="B47" s="13">
        <f t="shared" si="0"/>
        <v>44214</v>
      </c>
      <c r="C47" s="31" t="s">
        <v>52</v>
      </c>
      <c r="D47" s="41">
        <f>IFERROR(INT(TRIM(SUBSTITUTE(VLOOKUP($A47&amp;"*",各都道府県の状況!$A:$I,D$3,FALSE), "※5", ""))), "")</f>
        <v>2939</v>
      </c>
      <c r="E47" s="41">
        <f>IFERROR(INT(TRIM(SUBSTITUTE(VLOOKUP($A47&amp;"*",各都道府県の状況!$A:$I,E$3,FALSE), "※5", ""))), "")</f>
        <v>46061</v>
      </c>
      <c r="F47" s="41">
        <f>IFERROR(INT(TRIM(SUBSTITUTE(VLOOKUP($A47&amp;"*",各都道府県の状況!$A:$I,F$3,FALSE), "※5", ""))), "")</f>
        <v>2034</v>
      </c>
      <c r="G47" s="41">
        <f>IFERROR(INT(TRIM(SUBSTITUTE(VLOOKUP($A47&amp;"*",各都道府県の状況!$A:$I,G$3,FALSE), "※5", ""))), "")</f>
        <v>38</v>
      </c>
      <c r="H47" s="41">
        <f>IFERROR(INT(TRIM(SUBSTITUTE(VLOOKUP($A47&amp;"*",各都道府県の状況!$A:$I,H$3,FALSE), "※5", ""))), "")</f>
        <v>281</v>
      </c>
      <c r="I47" s="41">
        <f>IFERROR(INT(TRIM(SUBSTITUTE(VLOOKUP($A47&amp;"*",各都道府県の状況!$A:$I,I$3,FALSE), "※5", ""))), "")</f>
        <v>18</v>
      </c>
    </row>
    <row r="48" spans="1:9" x14ac:dyDescent="0.55000000000000004">
      <c r="A48" s="12" t="s">
        <v>224</v>
      </c>
      <c r="B48" s="13">
        <f t="shared" si="0"/>
        <v>44214</v>
      </c>
      <c r="C48" s="31" t="s">
        <v>53</v>
      </c>
      <c r="D48" s="41">
        <f>IFERROR(INT(TRIM(SUBSTITUTE(VLOOKUP($A48&amp;"*",各都道府県の状況!$A:$I,D$3,FALSE), "※5", ""))), "")</f>
        <v>933</v>
      </c>
      <c r="E48" s="41">
        <f>IFERROR(INT(TRIM(SUBSTITUTE(VLOOKUP($A48&amp;"*",各都道府県の状況!$A:$I,E$3,FALSE), "※5", ""))), "")</f>
        <v>53982</v>
      </c>
      <c r="F48" s="41">
        <f>IFERROR(INT(TRIM(SUBSTITUTE(VLOOKUP($A48&amp;"*",各都道府県の状況!$A:$I,F$3,FALSE), "※5", ""))), "")</f>
        <v>780</v>
      </c>
      <c r="G48" s="41">
        <f>IFERROR(INT(TRIM(SUBSTITUTE(VLOOKUP($A48&amp;"*",各都道府県の状況!$A:$I,G$3,FALSE), "※5", ""))), "")</f>
        <v>11</v>
      </c>
      <c r="H48" s="41">
        <f>IFERROR(INT(TRIM(SUBSTITUTE(VLOOKUP($A48&amp;"*",各都道府県の状況!$A:$I,H$3,FALSE), "※5", ""))), "")</f>
        <v>142</v>
      </c>
      <c r="I48" s="41">
        <f>IFERROR(INT(TRIM(SUBSTITUTE(VLOOKUP($A48&amp;"*",各都道府県の状況!$A:$I,I$3,FALSE), "※5", ""))), "")</f>
        <v>5</v>
      </c>
    </row>
    <row r="49" spans="1:9" x14ac:dyDescent="0.55000000000000004">
      <c r="A49" s="12" t="s">
        <v>225</v>
      </c>
      <c r="B49" s="13">
        <f t="shared" si="0"/>
        <v>44214</v>
      </c>
      <c r="C49" s="31" t="s">
        <v>54</v>
      </c>
      <c r="D49" s="41">
        <f>IFERROR(INT(TRIM(SUBSTITUTE(VLOOKUP($A49&amp;"*",各都道府県の状況!$A:$I,D$3,FALSE), "※5", ""))), "")</f>
        <v>1570</v>
      </c>
      <c r="E49" s="41">
        <f>IFERROR(INT(TRIM(SUBSTITUTE(VLOOKUP($A49&amp;"*",各都道府県の状況!$A:$I,E$3,FALSE), "※5", ""))), "")</f>
        <v>19717</v>
      </c>
      <c r="F49" s="41">
        <f>IFERROR(INT(TRIM(SUBSTITUTE(VLOOKUP($A49&amp;"*",各都道府県の状況!$A:$I,F$3,FALSE), "※5", ""))), "")</f>
        <v>1130</v>
      </c>
      <c r="G49" s="41">
        <f>IFERROR(INT(TRIM(SUBSTITUTE(VLOOKUP($A49&amp;"*",各都道府県の状況!$A:$I,G$3,FALSE), "※5", ""))), "")</f>
        <v>11</v>
      </c>
      <c r="H49" s="41">
        <f>IFERROR(INT(TRIM(SUBSTITUTE(VLOOKUP($A49&amp;"*",各都道府県の状況!$A:$I,H$3,FALSE), "※5", ""))), "")</f>
        <v>433</v>
      </c>
      <c r="I49" s="41">
        <f>IFERROR(INT(TRIM(SUBSTITUTE(VLOOKUP($A49&amp;"*",各都道府県の状況!$A:$I,I$3,FALSE), "※5", ""))), "")</f>
        <v>7</v>
      </c>
    </row>
    <row r="50" spans="1:9" x14ac:dyDescent="0.55000000000000004">
      <c r="A50" s="12" t="s">
        <v>226</v>
      </c>
      <c r="B50" s="13">
        <f t="shared" si="0"/>
        <v>44214</v>
      </c>
      <c r="C50" s="31" t="s">
        <v>55</v>
      </c>
      <c r="D50" s="41">
        <f>IFERROR(INT(TRIM(SUBSTITUTE(VLOOKUP($A50&amp;"*",各都道府県の状況!$A:$I,D$3,FALSE), "※5", ""))), "")</f>
        <v>1371</v>
      </c>
      <c r="E50" s="41">
        <f>IFERROR(INT(TRIM(SUBSTITUTE(VLOOKUP($A50&amp;"*",各都道府県の状況!$A:$I,E$3,FALSE), "※5", ""))), "")</f>
        <v>48894</v>
      </c>
      <c r="F50" s="41">
        <f>IFERROR(INT(TRIM(SUBSTITUTE(VLOOKUP($A50&amp;"*",各都道府県の状況!$A:$I,F$3,FALSE), "※5", ""))), "")</f>
        <v>1125</v>
      </c>
      <c r="G50" s="41">
        <f>IFERROR(INT(TRIM(SUBSTITUTE(VLOOKUP($A50&amp;"*",各都道府県の状況!$A:$I,G$3,FALSE), "※5", ""))), "")</f>
        <v>15</v>
      </c>
      <c r="H50" s="41">
        <f>IFERROR(INT(TRIM(SUBSTITUTE(VLOOKUP($A50&amp;"*",各都道府県の状況!$A:$I,H$3,FALSE), "※5", ""))), "")</f>
        <v>222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44214</v>
      </c>
      <c r="C51" s="31" t="s">
        <v>56</v>
      </c>
      <c r="D51" s="41">
        <f>IFERROR(INT(TRIM(SUBSTITUTE(VLOOKUP($A51&amp;"*",各都道府県の状況!$A:$I,D$3,FALSE), "※5", ""))), "")</f>
        <v>6467</v>
      </c>
      <c r="E51" s="41">
        <f>IFERROR(INT(TRIM(SUBSTITUTE(VLOOKUP($A51&amp;"*",各都道府県の状況!$A:$I,E$3,FALSE), "※5", ""))), "")</f>
        <v>102189</v>
      </c>
      <c r="F51" s="41">
        <f>IFERROR(INT(TRIM(SUBSTITUTE(VLOOKUP($A51&amp;"*",各都道府県の状況!$A:$I,F$3,FALSE), "※5", ""))), "")</f>
        <v>5697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689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282</v>
      </c>
      <c r="D4" s="65" t="s">
        <v>283</v>
      </c>
      <c r="E4" s="67" t="s">
        <v>284</v>
      </c>
      <c r="F4" s="68"/>
      <c r="G4" s="69" t="s">
        <v>285</v>
      </c>
      <c r="H4" s="69" t="s">
        <v>286</v>
      </c>
      <c r="I4" s="19"/>
    </row>
    <row r="5" spans="1:9" ht="13.25" customHeight="1" x14ac:dyDescent="0.55000000000000004">
      <c r="B5" s="62"/>
      <c r="C5" s="64"/>
      <c r="D5" s="66"/>
      <c r="E5" s="46" t="s">
        <v>287</v>
      </c>
      <c r="F5" s="47" t="s">
        <v>288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15943</v>
      </c>
      <c r="D6" s="48">
        <v>282589</v>
      </c>
      <c r="E6" s="48">
        <v>1720</v>
      </c>
      <c r="F6" s="49">
        <v>10</v>
      </c>
      <c r="G6" s="48">
        <v>13695</v>
      </c>
      <c r="H6" s="49">
        <v>540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644</v>
      </c>
      <c r="D7" s="48">
        <v>12007</v>
      </c>
      <c r="E7" s="49">
        <v>94</v>
      </c>
      <c r="F7" s="49">
        <v>2</v>
      </c>
      <c r="G7" s="49">
        <v>542</v>
      </c>
      <c r="H7" s="49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471</v>
      </c>
      <c r="D8" s="48">
        <v>17000</v>
      </c>
      <c r="E8" s="49">
        <v>67</v>
      </c>
      <c r="F8" s="49">
        <v>1</v>
      </c>
      <c r="G8" s="49">
        <v>379</v>
      </c>
      <c r="H8" s="49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2967</v>
      </c>
      <c r="D9" s="48">
        <v>44081</v>
      </c>
      <c r="E9" s="49">
        <v>594</v>
      </c>
      <c r="F9" s="49">
        <v>7</v>
      </c>
      <c r="G9" s="48">
        <v>2353</v>
      </c>
      <c r="H9" s="49">
        <v>20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216</v>
      </c>
      <c r="D10" s="48">
        <v>5776</v>
      </c>
      <c r="E10" s="49">
        <v>51</v>
      </c>
      <c r="F10" s="49">
        <v>0</v>
      </c>
      <c r="G10" s="49">
        <v>164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443</v>
      </c>
      <c r="D11" s="48">
        <v>11708</v>
      </c>
      <c r="E11" s="49">
        <v>34</v>
      </c>
      <c r="F11" s="49">
        <v>3</v>
      </c>
      <c r="G11" s="49">
        <v>396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1469</v>
      </c>
      <c r="D12" s="48">
        <v>71316</v>
      </c>
      <c r="E12" s="49">
        <v>355</v>
      </c>
      <c r="F12" s="49">
        <v>7</v>
      </c>
      <c r="G12" s="48">
        <v>1081</v>
      </c>
      <c r="H12" s="49">
        <v>33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3875</v>
      </c>
      <c r="D13" s="48">
        <v>21272</v>
      </c>
      <c r="E13" s="49">
        <v>919</v>
      </c>
      <c r="F13" s="49">
        <v>12</v>
      </c>
      <c r="G13" s="48">
        <v>2911</v>
      </c>
      <c r="H13" s="49">
        <v>45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3246</v>
      </c>
      <c r="D14" s="48">
        <v>89126</v>
      </c>
      <c r="E14" s="48">
        <v>1376</v>
      </c>
      <c r="F14" s="49">
        <v>21</v>
      </c>
      <c r="G14" s="48">
        <v>1870</v>
      </c>
      <c r="H14" s="49">
        <v>19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3327</v>
      </c>
      <c r="D15" s="48">
        <v>64692</v>
      </c>
      <c r="E15" s="49">
        <v>596</v>
      </c>
      <c r="F15" s="49">
        <v>11</v>
      </c>
      <c r="G15" s="48">
        <v>2634</v>
      </c>
      <c r="H15" s="49">
        <v>60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21113</v>
      </c>
      <c r="D16" s="48">
        <v>385031</v>
      </c>
      <c r="E16" s="48">
        <v>6477</v>
      </c>
      <c r="F16" s="49">
        <v>79</v>
      </c>
      <c r="G16" s="48">
        <v>14361</v>
      </c>
      <c r="H16" s="49">
        <v>275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17681</v>
      </c>
      <c r="D17" s="48">
        <v>270107</v>
      </c>
      <c r="E17" s="48">
        <v>6139</v>
      </c>
      <c r="F17" s="49">
        <v>41</v>
      </c>
      <c r="G17" s="48">
        <v>11368</v>
      </c>
      <c r="H17" s="49">
        <v>174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86674</v>
      </c>
      <c r="D18" s="48">
        <v>1181020</v>
      </c>
      <c r="E18" s="48">
        <v>20777</v>
      </c>
      <c r="F18" s="49">
        <v>143</v>
      </c>
      <c r="G18" s="48">
        <v>65169</v>
      </c>
      <c r="H18" s="49">
        <v>728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34142</v>
      </c>
      <c r="D19" s="48">
        <v>412964</v>
      </c>
      <c r="E19" s="48">
        <v>6441</v>
      </c>
      <c r="F19" s="49">
        <v>111</v>
      </c>
      <c r="G19" s="48">
        <v>27345</v>
      </c>
      <c r="H19" s="49">
        <v>356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767</v>
      </c>
      <c r="D20" s="48">
        <v>33115</v>
      </c>
      <c r="E20" s="49">
        <v>155</v>
      </c>
      <c r="F20" s="49">
        <v>1</v>
      </c>
      <c r="G20" s="49">
        <v>612</v>
      </c>
      <c r="H20" s="49">
        <v>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802</v>
      </c>
      <c r="D21" s="48">
        <v>27248</v>
      </c>
      <c r="E21" s="49">
        <v>148</v>
      </c>
      <c r="F21" s="49">
        <v>3</v>
      </c>
      <c r="G21" s="49">
        <v>627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1337</v>
      </c>
      <c r="D22" s="48">
        <v>35927</v>
      </c>
      <c r="E22" s="49">
        <v>184</v>
      </c>
      <c r="F22" s="49">
        <v>8</v>
      </c>
      <c r="G22" s="48">
        <v>1120</v>
      </c>
      <c r="H22" s="49">
        <v>54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456</v>
      </c>
      <c r="D23" s="48">
        <v>23124</v>
      </c>
      <c r="E23" s="49">
        <v>69</v>
      </c>
      <c r="F23" s="49">
        <v>4</v>
      </c>
      <c r="G23" s="49">
        <v>373</v>
      </c>
      <c r="H23" s="49">
        <v>13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847</v>
      </c>
      <c r="D24" s="48">
        <v>14741</v>
      </c>
      <c r="E24" s="49">
        <v>156</v>
      </c>
      <c r="F24" s="49">
        <v>5</v>
      </c>
      <c r="G24" s="49">
        <v>680</v>
      </c>
      <c r="H24" s="49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2014</v>
      </c>
      <c r="D25" s="48">
        <v>65212</v>
      </c>
      <c r="E25" s="49">
        <v>460</v>
      </c>
      <c r="F25" s="49">
        <v>3</v>
      </c>
      <c r="G25" s="48">
        <v>1536</v>
      </c>
      <c r="H25" s="49">
        <v>21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3553</v>
      </c>
      <c r="D26" s="48">
        <v>87355</v>
      </c>
      <c r="E26" s="49">
        <v>640</v>
      </c>
      <c r="F26" s="49">
        <v>19</v>
      </c>
      <c r="G26" s="48">
        <v>2858</v>
      </c>
      <c r="H26" s="49">
        <v>55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3912</v>
      </c>
      <c r="D27" s="48">
        <v>121391</v>
      </c>
      <c r="E27" s="49">
        <v>916</v>
      </c>
      <c r="F27" s="49">
        <v>5</v>
      </c>
      <c r="G27" s="48">
        <v>2931</v>
      </c>
      <c r="H27" s="49">
        <v>65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21269</v>
      </c>
      <c r="D28" s="48">
        <v>267095</v>
      </c>
      <c r="E28" s="48">
        <v>3546</v>
      </c>
      <c r="F28" s="49">
        <v>58</v>
      </c>
      <c r="G28" s="48">
        <v>17400</v>
      </c>
      <c r="H28" s="49">
        <v>323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1800</v>
      </c>
      <c r="D29" s="48">
        <v>35367</v>
      </c>
      <c r="E29" s="49">
        <v>347</v>
      </c>
      <c r="F29" s="49">
        <v>7</v>
      </c>
      <c r="G29" s="48">
        <v>1430</v>
      </c>
      <c r="H29" s="49">
        <v>23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1771</v>
      </c>
      <c r="D30" s="48">
        <v>47875</v>
      </c>
      <c r="E30" s="49">
        <v>397</v>
      </c>
      <c r="F30" s="49">
        <v>16</v>
      </c>
      <c r="G30" s="48">
        <v>1355</v>
      </c>
      <c r="H30" s="49">
        <v>19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6463</v>
      </c>
      <c r="D31" s="48">
        <v>111064</v>
      </c>
      <c r="E31" s="48">
        <v>1429</v>
      </c>
      <c r="F31" s="49">
        <v>18</v>
      </c>
      <c r="G31" s="48">
        <v>5013</v>
      </c>
      <c r="H31" s="49">
        <v>78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38526</v>
      </c>
      <c r="D32" s="48">
        <v>550329</v>
      </c>
      <c r="E32" s="48">
        <v>6472</v>
      </c>
      <c r="F32" s="49">
        <v>187</v>
      </c>
      <c r="G32" s="48">
        <v>31302</v>
      </c>
      <c r="H32" s="49">
        <v>752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13809</v>
      </c>
      <c r="D33" s="48">
        <v>172297</v>
      </c>
      <c r="E33" s="48">
        <v>2048</v>
      </c>
      <c r="F33" s="49">
        <v>75</v>
      </c>
      <c r="G33" s="48">
        <v>11454</v>
      </c>
      <c r="H33" s="49">
        <v>307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2649</v>
      </c>
      <c r="D34" s="48">
        <v>59609</v>
      </c>
      <c r="E34" s="49">
        <v>416</v>
      </c>
      <c r="F34" s="49">
        <v>14</v>
      </c>
      <c r="G34" s="48">
        <v>2202</v>
      </c>
      <c r="H34" s="49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885</v>
      </c>
      <c r="D35" s="48">
        <v>19270</v>
      </c>
      <c r="E35" s="49">
        <v>126</v>
      </c>
      <c r="F35" s="49">
        <v>11</v>
      </c>
      <c r="G35" s="49">
        <v>737</v>
      </c>
      <c r="H35" s="49">
        <v>11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177</v>
      </c>
      <c r="D36" s="48">
        <v>29861</v>
      </c>
      <c r="E36" s="49">
        <v>45</v>
      </c>
      <c r="F36" s="49">
        <v>2</v>
      </c>
      <c r="G36" s="49">
        <v>126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235</v>
      </c>
      <c r="D37" s="48">
        <v>10827</v>
      </c>
      <c r="E37" s="49">
        <v>16</v>
      </c>
      <c r="F37" s="49">
        <v>0</v>
      </c>
      <c r="G37" s="49">
        <v>219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2102</v>
      </c>
      <c r="D38" s="48">
        <v>35898</v>
      </c>
      <c r="E38" s="49">
        <v>479</v>
      </c>
      <c r="F38" s="49">
        <v>17</v>
      </c>
      <c r="G38" s="48">
        <v>1434</v>
      </c>
      <c r="H38" s="49">
        <v>16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4396</v>
      </c>
      <c r="D39" s="48">
        <v>107047</v>
      </c>
      <c r="E39" s="49">
        <v>527</v>
      </c>
      <c r="F39" s="49">
        <v>14</v>
      </c>
      <c r="G39" s="48">
        <v>3708</v>
      </c>
      <c r="H39" s="49">
        <v>70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921</v>
      </c>
      <c r="D40" s="48">
        <v>35818</v>
      </c>
      <c r="E40" s="49">
        <v>273</v>
      </c>
      <c r="F40" s="49">
        <v>2</v>
      </c>
      <c r="G40" s="49">
        <v>740</v>
      </c>
      <c r="H40" s="49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297</v>
      </c>
      <c r="D41" s="48">
        <v>17920</v>
      </c>
      <c r="E41" s="49">
        <v>76</v>
      </c>
      <c r="F41" s="49">
        <v>0</v>
      </c>
      <c r="G41" s="49">
        <v>211</v>
      </c>
      <c r="H41" s="49">
        <v>10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538</v>
      </c>
      <c r="D42" s="48">
        <v>32266</v>
      </c>
      <c r="E42" s="49">
        <v>193</v>
      </c>
      <c r="F42" s="49">
        <v>2</v>
      </c>
      <c r="G42" s="49">
        <v>340</v>
      </c>
      <c r="H42" s="49">
        <v>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827</v>
      </c>
      <c r="D43" s="48">
        <v>19124</v>
      </c>
      <c r="E43" s="49">
        <v>240</v>
      </c>
      <c r="F43" s="49">
        <v>3</v>
      </c>
      <c r="G43" s="49">
        <v>573</v>
      </c>
      <c r="H43" s="49">
        <v>14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779</v>
      </c>
      <c r="D44" s="48">
        <v>6404</v>
      </c>
      <c r="E44" s="49">
        <v>52</v>
      </c>
      <c r="F44" s="49">
        <v>4</v>
      </c>
      <c r="G44" s="49">
        <v>714</v>
      </c>
      <c r="H44" s="49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13420</v>
      </c>
      <c r="D45" s="48">
        <v>319027</v>
      </c>
      <c r="E45" s="48">
        <v>3811</v>
      </c>
      <c r="F45" s="49">
        <v>29</v>
      </c>
      <c r="G45" s="48">
        <v>9470</v>
      </c>
      <c r="H45" s="49">
        <v>139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793</v>
      </c>
      <c r="D46" s="48">
        <v>19242</v>
      </c>
      <c r="E46" s="49">
        <v>231</v>
      </c>
      <c r="F46" s="49">
        <v>2</v>
      </c>
      <c r="G46" s="49">
        <v>573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1246</v>
      </c>
      <c r="D47" s="48">
        <v>49331</v>
      </c>
      <c r="E47" s="49">
        <v>270</v>
      </c>
      <c r="F47" s="49">
        <v>6</v>
      </c>
      <c r="G47" s="49">
        <v>843</v>
      </c>
      <c r="H47" s="49">
        <v>16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2939</v>
      </c>
      <c r="D48" s="48">
        <v>46061</v>
      </c>
      <c r="E48" s="49">
        <v>281</v>
      </c>
      <c r="F48" s="49">
        <v>18</v>
      </c>
      <c r="G48" s="48">
        <v>2034</v>
      </c>
      <c r="H48" s="49">
        <v>38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933</v>
      </c>
      <c r="D49" s="48">
        <v>53982</v>
      </c>
      <c r="E49" s="49">
        <v>142</v>
      </c>
      <c r="F49" s="49">
        <v>5</v>
      </c>
      <c r="G49" s="49">
        <v>780</v>
      </c>
      <c r="H49" s="49">
        <v>11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1570</v>
      </c>
      <c r="D50" s="48">
        <v>19717</v>
      </c>
      <c r="E50" s="49">
        <v>433</v>
      </c>
      <c r="F50" s="49">
        <v>7</v>
      </c>
      <c r="G50" s="48">
        <v>1130</v>
      </c>
      <c r="H50" s="49">
        <v>11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1371</v>
      </c>
      <c r="D51" s="48">
        <v>48894</v>
      </c>
      <c r="E51" s="49">
        <v>222</v>
      </c>
      <c r="F51" s="49">
        <v>1</v>
      </c>
      <c r="G51" s="48">
        <v>1125</v>
      </c>
      <c r="H51" s="49">
        <v>15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6467</v>
      </c>
      <c r="D52" s="48">
        <v>102189</v>
      </c>
      <c r="E52" s="49">
        <v>689</v>
      </c>
      <c r="F52" s="49">
        <v>7</v>
      </c>
      <c r="G52" s="48">
        <v>5697</v>
      </c>
      <c r="H52" s="49">
        <v>86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332231</v>
      </c>
      <c r="D54" s="48">
        <v>5493316</v>
      </c>
      <c r="E54" s="48">
        <v>71129</v>
      </c>
      <c r="F54" s="48">
        <v>1001</v>
      </c>
      <c r="G54" s="48">
        <v>255764</v>
      </c>
      <c r="H54" s="48">
        <v>4547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2021-01-19T15:57:11Z</dcterms:modified>
</cp:coreProperties>
</file>