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54485982-EFEC-409E-9EAF-93C2AA8B4B0B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<sst xmlns="http://schemas.openxmlformats.org/spreadsheetml/2006/main" count="22971" uniqueCount="299">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</sst>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51"/>
  <sheetViews>
    <sheetView workbookViewId="0">
      <pane ySplit="1" topLeftCell="A1144" activePane="bottomLeft" state="frozen"/>
      <selection activeCell="A16640" sqref="A16640"/>
      <selection pane="bottomLeft" activeCell="A16640" sqref="A16640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39"/>
  <sheetViews>
    <sheetView workbookViewId="0">
      <pane xSplit="1" ySplit="1" topLeftCell="B16634" activePane="bottomRight" state="frozen"/>
      <selection activeCell="A1149" sqref="A1149"/>
      <selection pane="topRight" activeCell="A1149" sqref="A1149"/>
      <selection pane="bottomLeft" activeCell="A1149" sqref="A1149"/>
      <selection pane="bottomRight" activeCell="A16640" sqref="A16640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1" t="s">
        <v>146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44262</v>
      </c>
      <c r="B3" s="26" t="s">
        <v>153</v>
      </c>
      <c r="C3" s="26">
        <f>IF(C21="", "", C21)</f>
        <v>436687</v>
      </c>
      <c r="D3" s="26">
        <f>IF(B21="", "", B21)</f>
        <v>8052274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12155</v>
      </c>
      <c r="I3" s="26" t="str">
        <f t="shared" si="1"/>
        <v/>
      </c>
      <c r="J3" s="26">
        <f t="shared" si="1"/>
        <v>373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416050</v>
      </c>
      <c r="N3" s="26">
        <f t="shared" si="2"/>
        <v>8225</v>
      </c>
      <c r="O3" s="26">
        <f t="shared" ref="O3:P5" si="3">I12</f>
        <v>0</v>
      </c>
      <c r="P3" s="46">
        <f t="shared" si="3"/>
        <v>0</v>
      </c>
    </row>
    <row r="4" spans="1:17" x14ac:dyDescent="0.55000000000000004">
      <c r="A4" s="38">
        <f>DATE($A$9, $B$9, $C$9)</f>
        <v>44262</v>
      </c>
      <c r="B4" s="26" t="s">
        <v>154</v>
      </c>
      <c r="C4" s="26">
        <f>IF(C22="", "", C22)</f>
        <v>2254</v>
      </c>
      <c r="D4" s="26">
        <f>IF(B22="", "", B22)</f>
        <v>533048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56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2196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44262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1" t="s">
        <v>290</v>
      </c>
      <c r="B8" s="51"/>
      <c r="C8" s="51"/>
      <c r="D8" s="51"/>
      <c r="E8" s="51"/>
      <c r="F8" s="51"/>
      <c r="G8" s="51"/>
      <c r="I8" s="52" t="s">
        <v>283</v>
      </c>
      <c r="J8" s="52"/>
      <c r="K8" s="52"/>
      <c r="L8" s="52"/>
      <c r="M8" s="52"/>
      <c r="N8" s="52"/>
      <c r="O8" s="52"/>
      <c r="P8" s="52"/>
      <c r="Q8" s="52"/>
    </row>
    <row r="9" spans="1:17" x14ac:dyDescent="0.55000000000000004">
      <c r="A9" s="4">
        <v>2021</v>
      </c>
      <c r="B9" s="4">
        <v>3</v>
      </c>
      <c r="C9" s="4">
        <v>7</v>
      </c>
      <c r="I9" s="51" t="s">
        <v>284</v>
      </c>
      <c r="J9" s="51"/>
    </row>
    <row r="10" spans="1:17" x14ac:dyDescent="0.55000000000000004">
      <c r="B10" s="27" t="s">
        <v>157</v>
      </c>
      <c r="C10" s="27"/>
      <c r="D10" s="27" t="s">
        <v>158</v>
      </c>
      <c r="E10" s="27"/>
      <c r="F10" s="27" t="s">
        <v>159</v>
      </c>
      <c r="G10" s="27" t="s">
        <v>160</v>
      </c>
      <c r="H10" s="51" t="s">
        <v>161</v>
      </c>
      <c r="I10" s="51" t="s">
        <v>289</v>
      </c>
      <c r="J10" s="51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27"/>
      <c r="G11" s="27"/>
      <c r="H11" s="53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8052274</v>
      </c>
      <c r="C12" s="4">
        <v>436687</v>
      </c>
      <c r="D12" s="4">
        <v>12155</v>
      </c>
      <c r="E12" s="4">
        <v>373</v>
      </c>
      <c r="F12" s="4">
        <v>416050</v>
      </c>
      <c r="G12" s="4">
        <v>8225</v>
      </c>
      <c r="H12" s="3"/>
      <c r="I12" s="4"/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533048</v>
      </c>
      <c r="C13" s="4">
        <v>2254</v>
      </c>
      <c r="D13" s="4">
        <v>56</v>
      </c>
      <c r="E13" s="4">
        <v>0</v>
      </c>
      <c r="F13" s="4">
        <v>2196</v>
      </c>
      <c r="G13" s="4">
        <v>2</v>
      </c>
      <c r="H13" s="3"/>
      <c r="I13" s="51"/>
      <c r="J13" s="51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8586151</v>
      </c>
      <c r="C15" s="29">
        <f t="shared" si="4"/>
        <v>438956</v>
      </c>
      <c r="D15" s="29">
        <f t="shared" si="4"/>
        <v>12211</v>
      </c>
      <c r="E15" s="29">
        <f t="shared" si="4"/>
        <v>373</v>
      </c>
      <c r="F15" s="29">
        <f t="shared" si="4"/>
        <v>418261</v>
      </c>
      <c r="G15" s="29">
        <f t="shared" si="4"/>
        <v>8227</v>
      </c>
      <c r="H15" s="30"/>
    </row>
    <row r="18" spans="1:15" x14ac:dyDescent="0.55000000000000004">
      <c r="B18" s="51" t="s">
        <v>157</v>
      </c>
      <c r="C18" s="53"/>
      <c r="D18" s="51" t="s">
        <v>169</v>
      </c>
      <c r="E18" s="53"/>
      <c r="F18" s="53"/>
      <c r="G18" s="51" t="s">
        <v>170</v>
      </c>
      <c r="H18" s="53"/>
      <c r="I18" s="53"/>
      <c r="J18" s="53"/>
      <c r="K18" s="53"/>
      <c r="L18" s="53"/>
      <c r="M18" s="53"/>
      <c r="N18" s="53"/>
      <c r="O18" s="53"/>
    </row>
    <row r="19" spans="1:15" x14ac:dyDescent="0.55000000000000004">
      <c r="B19" s="53"/>
      <c r="C19" s="53"/>
      <c r="D19" s="53"/>
      <c r="E19" s="53"/>
      <c r="F19" s="53"/>
      <c r="G19" s="51" t="s">
        <v>158</v>
      </c>
      <c r="H19" s="53"/>
      <c r="I19" s="53"/>
      <c r="J19" s="53"/>
      <c r="K19" s="53"/>
      <c r="L19" s="53"/>
      <c r="M19" s="53"/>
      <c r="N19" s="51" t="s">
        <v>159</v>
      </c>
      <c r="O19" s="51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3"/>
      <c r="O20" s="53"/>
    </row>
    <row r="21" spans="1:15" x14ac:dyDescent="0.55000000000000004">
      <c r="A21" s="26" t="s">
        <v>166</v>
      </c>
      <c r="B21" s="28">
        <f t="shared" ref="B21:C23" si="5">B12</f>
        <v>8052274</v>
      </c>
      <c r="C21" s="28">
        <f t="shared" si="5"/>
        <v>436687</v>
      </c>
      <c r="D21" s="3"/>
      <c r="E21" s="3"/>
      <c r="F21" s="3"/>
      <c r="G21" s="3"/>
      <c r="H21" s="28">
        <f>D12</f>
        <v>12155</v>
      </c>
      <c r="I21" s="3"/>
      <c r="J21" s="28">
        <f>E12</f>
        <v>373</v>
      </c>
      <c r="K21" s="3"/>
      <c r="L21" s="3"/>
      <c r="M21" s="16">
        <f>F21</f>
        <v>0</v>
      </c>
      <c r="N21" s="28">
        <f t="shared" ref="N21:O23" si="6">F12</f>
        <v>416050</v>
      </c>
      <c r="O21" s="28">
        <f t="shared" si="6"/>
        <v>8225</v>
      </c>
    </row>
    <row r="22" spans="1:15" x14ac:dyDescent="0.55000000000000004">
      <c r="A22" s="26" t="s">
        <v>167</v>
      </c>
      <c r="B22" s="28">
        <f t="shared" si="5"/>
        <v>533048</v>
      </c>
      <c r="C22" s="28">
        <f t="shared" si="5"/>
        <v>2254</v>
      </c>
      <c r="D22" s="3"/>
      <c r="E22" s="3"/>
      <c r="F22" s="3"/>
      <c r="G22" s="3"/>
      <c r="H22" s="28">
        <f>D13</f>
        <v>56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2196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8586151</v>
      </c>
      <c r="C24" s="26">
        <f t="shared" si="7"/>
        <v>438956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12211</v>
      </c>
      <c r="I24" s="26">
        <f t="shared" si="7"/>
        <v>0</v>
      </c>
      <c r="J24" s="26">
        <f t="shared" si="7"/>
        <v>373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418261</v>
      </c>
      <c r="O24" s="26">
        <f t="shared" si="7"/>
        <v>8227</v>
      </c>
    </row>
    <row r="26" spans="1:15" x14ac:dyDescent="0.55000000000000004">
      <c r="E26" s="51" t="s">
        <v>279</v>
      </c>
      <c r="F26" s="53"/>
      <c r="G26" s="53"/>
      <c r="H26" s="53"/>
      <c r="I26" s="53"/>
      <c r="J26" s="53"/>
    </row>
    <row r="27" spans="1:15" x14ac:dyDescent="0.55000000000000004">
      <c r="E27" s="52" t="s">
        <v>281</v>
      </c>
      <c r="F27" s="52"/>
      <c r="G27" s="52"/>
      <c r="H27" s="52"/>
      <c r="I27" s="52"/>
      <c r="J27" s="52"/>
      <c r="K27" s="52"/>
    </row>
  </sheetData>
  <mergeCells count="15"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1" t="s">
        <v>177</v>
      </c>
      <c r="B1" s="51"/>
      <c r="C1" s="51"/>
      <c r="D1" s="55"/>
      <c r="E1" s="55"/>
      <c r="F1" s="55"/>
      <c r="G1" s="55"/>
      <c r="H1" s="55"/>
      <c r="I1" s="55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6</v>
      </c>
      <c r="D2" s="54" t="s">
        <v>178</v>
      </c>
      <c r="E2" s="55"/>
      <c r="F2" s="55"/>
      <c r="G2" s="55"/>
      <c r="H2" s="55"/>
      <c r="I2" s="55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44261</v>
      </c>
      <c r="C5" s="31" t="s">
        <v>7</v>
      </c>
      <c r="D5" s="41">
        <f>IFERROR(INT(TRIM(SUBSTITUTE(VLOOKUP($A5&amp;"*",各都道府県の状況!$A:$I,D$3,FALSE), "※5", ""))), "")</f>
        <v>19388</v>
      </c>
      <c r="E5" s="41">
        <f>IFERROR(INT(TRIM(SUBSTITUTE(VLOOKUP($A5&amp;"*",各都道府県の状況!$A:$I,E$3,FALSE), "※5", ""))), "")</f>
        <v>394409</v>
      </c>
      <c r="F5" s="41">
        <f>IFERROR(INT(TRIM(SUBSTITUTE(VLOOKUP($A5&amp;"*",各都道府県の状況!$A:$I,F$3,FALSE), "※5", ""))), "")</f>
        <v>18138</v>
      </c>
      <c r="G5" s="41">
        <f>IFERROR(INT(TRIM(SUBSTITUTE(VLOOKUP($A5&amp;"*",各都道府県の状況!$A:$I,G$3,FALSE), "※5", ""))), "")</f>
        <v>691</v>
      </c>
      <c r="H5" s="41">
        <f>IFERROR(INT(TRIM(SUBSTITUTE(VLOOKUP($A5&amp;"*",各都道府県の状況!$A:$I,H$3,FALSE), "※5", ""))), "")</f>
        <v>561</v>
      </c>
      <c r="I5" s="41">
        <f>IFERROR(INT(TRIM(SUBSTITUTE(VLOOKUP($A5&amp;"*",各都道府県の状況!$A:$I,I$3,FALSE), "※5", ""))), "")</f>
        <v>5</v>
      </c>
      <c r="J5" s="2"/>
    </row>
    <row r="6" spans="1:10" x14ac:dyDescent="0.55000000000000004">
      <c r="A6" s="12" t="s">
        <v>182</v>
      </c>
      <c r="B6" s="13">
        <f t="shared" si="0"/>
        <v>44261</v>
      </c>
      <c r="C6" s="31" t="s">
        <v>11</v>
      </c>
      <c r="D6" s="41">
        <f>IFERROR(INT(TRIM(SUBSTITUTE(VLOOKUP($A6&amp;"*",各都道府県の状況!$A:$I,D$3,FALSE), "※5", ""))), "")</f>
        <v>820</v>
      </c>
      <c r="E6" s="41">
        <f>IFERROR(INT(TRIM(SUBSTITUTE(VLOOKUP($A6&amp;"*",各都道府県の状況!$A:$I,E$3,FALSE), "※5", ""))), "")</f>
        <v>17718</v>
      </c>
      <c r="F6" s="41">
        <f>IFERROR(INT(TRIM(SUBSTITUTE(VLOOKUP($A6&amp;"*",各都道府県の状況!$A:$I,F$3,FALSE), "※5", ""))), "")</f>
        <v>776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24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44261</v>
      </c>
      <c r="C7" s="31" t="s">
        <v>12</v>
      </c>
      <c r="D7" s="41">
        <f>IFERROR(INT(TRIM(SUBSTITUTE(VLOOKUP($A7&amp;"*",各都道府県の状況!$A:$I,D$3,FALSE), "※5", ""))), "")</f>
        <v>555</v>
      </c>
      <c r="E7" s="41">
        <f>IFERROR(INT(TRIM(SUBSTITUTE(VLOOKUP($A7&amp;"*",各都道府県の状況!$A:$I,E$3,FALSE), "※5", ""))), "")</f>
        <v>27687</v>
      </c>
      <c r="F7" s="41">
        <f>IFERROR(INT(TRIM(SUBSTITUTE(VLOOKUP($A7&amp;"*",各都道府県の状況!$A:$I,F$3,FALSE), "※5", ""))), "")</f>
        <v>523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44261</v>
      </c>
      <c r="C8" s="31" t="s">
        <v>13</v>
      </c>
      <c r="D8" s="41">
        <f>IFERROR(INT(TRIM(SUBSTITUTE(VLOOKUP($A8&amp;"*",各都道府県の状況!$A:$I,D$3,FALSE), "※5", ""))), "")</f>
        <v>3735</v>
      </c>
      <c r="E8" s="41">
        <f>IFERROR(INT(TRIM(SUBSTITUTE(VLOOKUP($A8&amp;"*",各都道府県の状況!$A:$I,E$3,FALSE), "※5", ""))), "")</f>
        <v>70805</v>
      </c>
      <c r="F8" s="41">
        <f>IFERROR(INT(TRIM(SUBSTITUTE(VLOOKUP($A8&amp;"*",各都道府県の状況!$A:$I,F$3,FALSE), "※5", ""))), "")</f>
        <v>3554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156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44261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7096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44261</v>
      </c>
      <c r="C10" s="31" t="s">
        <v>15</v>
      </c>
      <c r="D10" s="41">
        <f>IFERROR(INT(TRIM(SUBSTITUTE(VLOOKUP($A10&amp;"*",各都道府県の状況!$A:$I,D$3,FALSE), "※5", ""))), "")</f>
        <v>543</v>
      </c>
      <c r="E10" s="41">
        <f>IFERROR(INT(TRIM(SUBSTITUTE(VLOOKUP($A10&amp;"*",各都道府県の状況!$A:$I,E$3,FALSE), "※5", ""))), "")</f>
        <v>27916</v>
      </c>
      <c r="F10" s="41">
        <f>IFERROR(INT(TRIM(SUBSTITUTE(VLOOKUP($A10&amp;"*",各都道府県の状況!$A:$I,F$3,FALSE), "※5", ""))), "")</f>
        <v>516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12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44261</v>
      </c>
      <c r="C11" s="31" t="s">
        <v>16</v>
      </c>
      <c r="D11" s="41">
        <f>IFERROR(INT(TRIM(SUBSTITUTE(VLOOKUP($A11&amp;"*",各都道府県の状況!$A:$I,D$3,FALSE), "※5", ""))), "")</f>
        <v>2071</v>
      </c>
      <c r="E11" s="41">
        <f>IFERROR(INT(TRIM(SUBSTITUTE(VLOOKUP($A11&amp;"*",各都道府県の状況!$A:$I,E$3,FALSE), "※5", ""))), "")</f>
        <v>118077</v>
      </c>
      <c r="F11" s="41">
        <f>IFERROR(INT(TRIM(SUBSTITUTE(VLOOKUP($A11&amp;"*",各都道府県の状況!$A:$I,F$3,FALSE), "※5", ""))), "")</f>
        <v>1800</v>
      </c>
      <c r="G11" s="41">
        <f>IFERROR(INT(TRIM(SUBSTITUTE(VLOOKUP($A11&amp;"*",各都道府県の状況!$A:$I,G$3,FALSE), "※5", ""))), "")</f>
        <v>80</v>
      </c>
      <c r="H11" s="41">
        <f>IFERROR(INT(TRIM(SUBSTITUTE(VLOOKUP($A11&amp;"*",各都道府県の状況!$A:$I,H$3,FALSE), "※5", ""))), "")</f>
        <v>191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188</v>
      </c>
      <c r="B12" s="13">
        <f t="shared" si="0"/>
        <v>44261</v>
      </c>
      <c r="C12" s="31" t="s">
        <v>17</v>
      </c>
      <c r="D12" s="41">
        <f>IFERROR(INT(TRIM(SUBSTITUTE(VLOOKUP($A12&amp;"*",各都道府県の状況!$A:$I,D$3,FALSE), "※5", ""))), "")</f>
        <v>5969</v>
      </c>
      <c r="E12" s="41">
        <f>IFERROR(INT(TRIM(SUBSTITUTE(VLOOKUP($A12&amp;"*",各都道府県の状況!$A:$I,E$3,FALSE), "※5", ""))), "")</f>
        <v>25001</v>
      </c>
      <c r="F12" s="41">
        <f>IFERROR(INT(TRIM(SUBSTITUTE(VLOOKUP($A12&amp;"*",各都道府県の状況!$A:$I,F$3,FALSE), "※5", ""))), "")</f>
        <v>5514</v>
      </c>
      <c r="G12" s="41">
        <f>IFERROR(INT(TRIM(SUBSTITUTE(VLOOKUP($A12&amp;"*",各都道府県の状況!$A:$I,G$3,FALSE), "※5", ""))), "")</f>
        <v>116</v>
      </c>
      <c r="H12" s="41">
        <f>IFERROR(INT(TRIM(SUBSTITUTE(VLOOKUP($A12&amp;"*",各都道府県の状況!$A:$I,H$3,FALSE), "※5", ""))), "")</f>
        <v>339</v>
      </c>
      <c r="I12" s="41">
        <f>IFERROR(INT(TRIM(SUBSTITUTE(VLOOKUP($A12&amp;"*",各都道府県の状況!$A:$I,I$3,FALSE), "※5", ""))), "")</f>
        <v>6</v>
      </c>
    </row>
    <row r="13" spans="1:10" x14ac:dyDescent="0.55000000000000004">
      <c r="A13" s="12" t="s">
        <v>189</v>
      </c>
      <c r="B13" s="13">
        <f t="shared" si="0"/>
        <v>44261</v>
      </c>
      <c r="C13" s="31" t="s">
        <v>18</v>
      </c>
      <c r="D13" s="41">
        <f>IFERROR(INT(TRIM(SUBSTITUTE(VLOOKUP($A13&amp;"*",各都道府県の状況!$A:$I,D$3,FALSE), "※5", ""))), "")</f>
        <v>4157</v>
      </c>
      <c r="E13" s="41">
        <f>IFERROR(INT(TRIM(SUBSTITUTE(VLOOKUP($A13&amp;"*",各都道府県の状況!$A:$I,E$3,FALSE), "※5", ""))), "")</f>
        <v>130365</v>
      </c>
      <c r="F13" s="41">
        <f>IFERROR(INT(TRIM(SUBSTITUTE(VLOOKUP($A13&amp;"*",各都道府県の状況!$A:$I,F$3,FALSE), "※5", ""))), "")</f>
        <v>3978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111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44261</v>
      </c>
      <c r="C14" s="31" t="s">
        <v>19</v>
      </c>
      <c r="D14" s="41">
        <f>IFERROR(INT(TRIM(SUBSTITUTE(VLOOKUP($A14&amp;"*",各都道府県の状況!$A:$I,D$3,FALSE), "※5", ""))), "")</f>
        <v>4595</v>
      </c>
      <c r="E14" s="41">
        <f>IFERROR(INT(TRIM(SUBSTITUTE(VLOOKUP($A14&amp;"*",各都道府県の状況!$A:$I,E$3,FALSE), "※5", ""))), "")</f>
        <v>96668</v>
      </c>
      <c r="F14" s="41">
        <f>IFERROR(INT(TRIM(SUBSTITUTE(VLOOKUP($A14&amp;"*",各都道府県の状況!$A:$I,F$3,FALSE), "※5", ""))), "")</f>
        <v>4310</v>
      </c>
      <c r="G14" s="41">
        <f>IFERROR(INT(TRIM(SUBSTITUTE(VLOOKUP($A14&amp;"*",各都道府県の状況!$A:$I,G$3,FALSE), "※5", ""))), "")</f>
        <v>87</v>
      </c>
      <c r="H14" s="41">
        <f>IFERROR(INT(TRIM(SUBSTITUTE(VLOOKUP($A14&amp;"*",各都道府県の状況!$A:$I,H$3,FALSE), "※5", ""))), "")</f>
        <v>198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44261</v>
      </c>
      <c r="C15" s="31" t="s">
        <v>20</v>
      </c>
      <c r="D15" s="41">
        <f>IFERROR(INT(TRIM(SUBSTITUTE(VLOOKUP($A15&amp;"*",各都道府県の状況!$A:$I,D$3,FALSE), "※5", ""))), "")</f>
        <v>29934</v>
      </c>
      <c r="E15" s="41">
        <f>IFERROR(INT(TRIM(SUBSTITUTE(VLOOKUP($A15&amp;"*",各都道府県の状況!$A:$I,E$3,FALSE), "※5", ""))), "")</f>
        <v>569518</v>
      </c>
      <c r="F15" s="41">
        <f>IFERROR(INT(TRIM(SUBSTITUTE(VLOOKUP($A15&amp;"*",各都道府県の状況!$A:$I,F$3,FALSE), "※5", ""))), "")</f>
        <v>27993</v>
      </c>
      <c r="G15" s="41">
        <f>IFERROR(INT(TRIM(SUBSTITUTE(VLOOKUP($A15&amp;"*",各都道府県の状況!$A:$I,G$3,FALSE), "※5", ""))), "")</f>
        <v>618</v>
      </c>
      <c r="H15" s="41">
        <f>IFERROR(INT(TRIM(SUBSTITUTE(VLOOKUP($A15&amp;"*",各都道府県の状況!$A:$I,H$3,FALSE), "※5", ""))), "")</f>
        <v>1323</v>
      </c>
      <c r="I15" s="41">
        <f>IFERROR(INT(TRIM(SUBSTITUTE(VLOOKUP($A15&amp;"*",各都道府県の状況!$A:$I,I$3,FALSE), "※5", ""))), "")</f>
        <v>39</v>
      </c>
    </row>
    <row r="16" spans="1:10" x14ac:dyDescent="0.55000000000000004">
      <c r="A16" s="12" t="s">
        <v>192</v>
      </c>
      <c r="B16" s="13">
        <f t="shared" si="0"/>
        <v>44261</v>
      </c>
      <c r="C16" s="31" t="s">
        <v>21</v>
      </c>
      <c r="D16" s="41">
        <f>IFERROR(INT(TRIM(SUBSTITUTE(VLOOKUP($A16&amp;"*",各都道府県の状況!$A:$I,D$3,FALSE), "※5", ""))), "")</f>
        <v>27124</v>
      </c>
      <c r="E16" s="41">
        <f>IFERROR(INT(TRIM(SUBSTITUTE(VLOOKUP($A16&amp;"*",各都道府県の状況!$A:$I,E$3,FALSE), "※5", ""))), "")</f>
        <v>424387</v>
      </c>
      <c r="F16" s="41">
        <f>IFERROR(INT(TRIM(SUBSTITUTE(VLOOKUP($A16&amp;"*",各都道府県の状況!$A:$I,F$3,FALSE), "※5", ""))), "")</f>
        <v>25253</v>
      </c>
      <c r="G16" s="41">
        <f>IFERROR(INT(TRIM(SUBSTITUTE(VLOOKUP($A16&amp;"*",各都道府県の状況!$A:$I,G$3,FALSE), "※5", ""))), "")</f>
        <v>475</v>
      </c>
      <c r="H16" s="41">
        <f>IFERROR(INT(TRIM(SUBSTITUTE(VLOOKUP($A16&amp;"*",各都道府県の状況!$A:$I,H$3,FALSE), "※5", ""))), "")</f>
        <v>1396</v>
      </c>
      <c r="I16" s="41">
        <f>IFERROR(INT(TRIM(SUBSTITUTE(VLOOKUP($A16&amp;"*",各都道府県の状況!$A:$I,I$3,FALSE), "※5", ""))), "")</f>
        <v>20</v>
      </c>
    </row>
    <row r="17" spans="1:9" x14ac:dyDescent="0.55000000000000004">
      <c r="A17" s="12" t="s">
        <v>193</v>
      </c>
      <c r="B17" s="13">
        <f t="shared" si="0"/>
        <v>44261</v>
      </c>
      <c r="C17" s="31" t="s">
        <v>22</v>
      </c>
      <c r="D17" s="41">
        <f>IFERROR(INT(TRIM(SUBSTITUTE(VLOOKUP($A17&amp;"*",各都道府県の状況!$A:$I,D$3,FALSE), "※5", ""))), "")</f>
        <v>113218</v>
      </c>
      <c r="E17" s="41">
        <f>IFERROR(INT(TRIM(SUBSTITUTE(VLOOKUP($A17&amp;"*",各都道府県の状況!$A:$I,E$3,FALSE), "※5", ""))), "")</f>
        <v>1579922</v>
      </c>
      <c r="F17" s="41">
        <f>IFERROR(INT(TRIM(SUBSTITUTE(VLOOKUP($A17&amp;"*",各都道府県の状況!$A:$I,F$3,FALSE), "※5", ""))), "")</f>
        <v>108864</v>
      </c>
      <c r="G17" s="41">
        <f>IFERROR(INT(TRIM(SUBSTITUTE(VLOOKUP($A17&amp;"*",各都道府県の状況!$A:$I,G$3,FALSE), "※5", ""))), "")</f>
        <v>1462</v>
      </c>
      <c r="H17" s="41">
        <f>IFERROR(INT(TRIM(SUBSTITUTE(VLOOKUP($A17&amp;"*",各都道府県の状況!$A:$I,H$3,FALSE), "※5", ""))), "")</f>
        <v>2892</v>
      </c>
      <c r="I17" s="41">
        <f>IFERROR(INT(TRIM(SUBSTITUTE(VLOOKUP($A17&amp;"*",各都道府県の状況!$A:$I,I$3,FALSE), "※5", ""))), "")</f>
        <v>51</v>
      </c>
    </row>
    <row r="18" spans="1:9" x14ac:dyDescent="0.55000000000000004">
      <c r="A18" s="12" t="s">
        <v>194</v>
      </c>
      <c r="B18" s="13">
        <f t="shared" si="0"/>
        <v>44261</v>
      </c>
      <c r="C18" s="31" t="s">
        <v>23</v>
      </c>
      <c r="D18" s="41">
        <f>IFERROR(INT(TRIM(SUBSTITUTE(VLOOKUP($A18&amp;"*",各都道府県の状況!$A:$I,D$3,FALSE), "※5", ""))), "")</f>
        <v>45555</v>
      </c>
      <c r="E18" s="41">
        <f>IFERROR(INT(TRIM(SUBSTITUTE(VLOOKUP($A18&amp;"*",各都道府県の状況!$A:$I,E$3,FALSE), "※5", ""))), "")</f>
        <v>612720</v>
      </c>
      <c r="F18" s="41">
        <f>IFERROR(INT(TRIM(SUBSTITUTE(VLOOKUP($A18&amp;"*",各都道府県の状況!$A:$I,F$3,FALSE), "※5", ""))), "")</f>
        <v>43797</v>
      </c>
      <c r="G18" s="41">
        <f>IFERROR(INT(TRIM(SUBSTITUTE(VLOOKUP($A18&amp;"*",各都道府県の状況!$A:$I,G$3,FALSE), "※5", ""))), "")</f>
        <v>714</v>
      </c>
      <c r="H18" s="41">
        <f>IFERROR(INT(TRIM(SUBSTITUTE(VLOOKUP($A18&amp;"*",各都道府県の状況!$A:$I,H$3,FALSE), "※5", ""))), "")</f>
        <v>1044</v>
      </c>
      <c r="I18" s="41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44261</v>
      </c>
      <c r="C19" s="31" t="s">
        <v>24</v>
      </c>
      <c r="D19" s="41">
        <f>IFERROR(INT(TRIM(SUBSTITUTE(VLOOKUP($A19&amp;"*",各都道府県の状況!$A:$I,D$3,FALSE), "※5", ""))), "")</f>
        <v>1110</v>
      </c>
      <c r="E19" s="41">
        <f>IFERROR(INT(TRIM(SUBSTITUTE(VLOOKUP($A19&amp;"*",各都道府県の状況!$A:$I,E$3,FALSE), "※5", ""))), "")</f>
        <v>45953</v>
      </c>
      <c r="F19" s="41">
        <f>IFERROR(INT(TRIM(SUBSTITUTE(VLOOKUP($A19&amp;"*",各都道府県の状況!$A:$I,F$3,FALSE), "※5", ""))), "")</f>
        <v>1021</v>
      </c>
      <c r="G19" s="41">
        <f>IFERROR(INT(TRIM(SUBSTITUTE(VLOOKUP($A19&amp;"*",各都道府県の状況!$A:$I,G$3,FALSE), "※5", ""))), "")</f>
        <v>15</v>
      </c>
      <c r="H19" s="41">
        <f>IFERROR(INT(TRIM(SUBSTITUTE(VLOOKUP($A19&amp;"*",各都道府県の状況!$A:$I,H$3,FALSE), "※5", ""))), "")</f>
        <v>74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44261</v>
      </c>
      <c r="C20" s="31" t="s">
        <v>25</v>
      </c>
      <c r="D20" s="41">
        <f>IFERROR(INT(TRIM(SUBSTITUTE(VLOOKUP($A20&amp;"*",各都道府県の状況!$A:$I,D$3,FALSE), "※5", ""))), "")</f>
        <v>907</v>
      </c>
      <c r="E20" s="41">
        <f>IFERROR(INT(TRIM(SUBSTITUTE(VLOOKUP($A20&amp;"*",各都道府県の状況!$A:$I,E$3,FALSE), "※5", ""))), "")</f>
        <v>37151</v>
      </c>
      <c r="F20" s="41">
        <f>IFERROR(INT(TRIM(SUBSTITUTE(VLOOKUP($A20&amp;"*",各都道府県の状況!$A:$I,F$3,FALSE), "※5", ""))), "")</f>
        <v>870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9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44261</v>
      </c>
      <c r="C21" s="31" t="s">
        <v>26</v>
      </c>
      <c r="D21" s="41">
        <f>IFERROR(INT(TRIM(SUBSTITUTE(VLOOKUP($A21&amp;"*",各都道府県の状況!$A:$I,D$3,FALSE), "※5", ""))), "")</f>
        <v>1877</v>
      </c>
      <c r="E21" s="41">
        <f>IFERROR(INT(TRIM(SUBSTITUTE(VLOOKUP($A21&amp;"*",各都道府県の状況!$A:$I,E$3,FALSE), "※5", ""))), "")</f>
        <v>53499</v>
      </c>
      <c r="F21" s="41">
        <f>IFERROR(INT(TRIM(SUBSTITUTE(VLOOKUP($A21&amp;"*",各都道府県の状況!$A:$I,F$3,FALSE), "※5", ""))), "")</f>
        <v>1742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93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44261</v>
      </c>
      <c r="C22" s="31" t="s">
        <v>27</v>
      </c>
      <c r="D22" s="41">
        <f>IFERROR(INT(TRIM(SUBSTITUTE(VLOOKUP($A22&amp;"*",各都道府県の状況!$A:$I,D$3,FALSE), "※5", ""))), "")</f>
        <v>545</v>
      </c>
      <c r="E22" s="41">
        <f>IFERROR(INT(TRIM(SUBSTITUTE(VLOOKUP($A22&amp;"*",各都道府県の状況!$A:$I,E$3,FALSE), "※5", ""))), "")</f>
        <v>32587</v>
      </c>
      <c r="F22" s="41">
        <f>IFERROR(INT(TRIM(SUBSTITUTE(VLOOKUP($A22&amp;"*",各都道府県の状況!$A:$I,F$3,FALSE), "※5", ""))), "")</f>
        <v>518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44261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27101</v>
      </c>
      <c r="F23" s="41">
        <f>IFERROR(INT(TRIM(SUBSTITUTE(VLOOKUP($A23&amp;"*",各都道府県の状況!$A:$I,F$3,FALSE), "※5", ""))), "")</f>
        <v>920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4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44261</v>
      </c>
      <c r="C24" s="31" t="s">
        <v>29</v>
      </c>
      <c r="D24" s="41">
        <f>IFERROR(INT(TRIM(SUBSTITUTE(VLOOKUP($A24&amp;"*",各都道府県の状況!$A:$I,D$3,FALSE), "※5", ""))), "")</f>
        <v>2369</v>
      </c>
      <c r="E24" s="41">
        <f>IFERROR(INT(TRIM(SUBSTITUTE(VLOOKUP($A24&amp;"*",各都道府県の状況!$A:$I,E$3,FALSE), "※5", ""))), "")</f>
        <v>101091</v>
      </c>
      <c r="F24" s="41">
        <f>IFERROR(INT(TRIM(SUBSTITUTE(VLOOKUP($A24&amp;"*",各都道府県の状況!$A:$I,F$3,FALSE), "※5", ""))), "")</f>
        <v>2343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17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44261</v>
      </c>
      <c r="C25" s="31" t="s">
        <v>30</v>
      </c>
      <c r="D25" s="41">
        <f>IFERROR(INT(TRIM(SUBSTITUTE(VLOOKUP($A25&amp;"*",各都道府県の状況!$A:$I,D$3,FALSE), "※5", ""))), "")</f>
        <v>4771</v>
      </c>
      <c r="E25" s="41">
        <f>IFERROR(INT(TRIM(SUBSTITUTE(VLOOKUP($A25&amp;"*",各都道府県の状況!$A:$I,E$3,FALSE), "※5", ""))), "")</f>
        <v>140292</v>
      </c>
      <c r="F25" s="41">
        <f>IFERROR(INT(TRIM(SUBSTITUTE(VLOOKUP($A25&amp;"*",各都道府県の状況!$A:$I,F$3,FALSE), "※5", ""))), "")</f>
        <v>4530</v>
      </c>
      <c r="G25" s="41">
        <f>IFERROR(INT(TRIM(SUBSTITUTE(VLOOKUP($A25&amp;"*",各都道府県の状況!$A:$I,G$3,FALSE), "※5", ""))), "")</f>
        <v>112</v>
      </c>
      <c r="H25" s="41">
        <f>IFERROR(INT(TRIM(SUBSTITUTE(VLOOKUP($A25&amp;"*",各都道府県の状況!$A:$I,H$3,FALSE), "※5", ""))), "")</f>
        <v>129</v>
      </c>
      <c r="I25" s="41">
        <f>IFERROR(INT(TRIM(SUBSTITUTE(VLOOKUP($A25&amp;"*",各都道府県の状況!$A:$I,I$3,FALSE), "※5", ""))), "")</f>
        <v>11</v>
      </c>
    </row>
    <row r="26" spans="1:9" x14ac:dyDescent="0.55000000000000004">
      <c r="A26" s="12" t="s">
        <v>202</v>
      </c>
      <c r="B26" s="13">
        <f t="shared" si="0"/>
        <v>44261</v>
      </c>
      <c r="C26" s="31" t="s">
        <v>31</v>
      </c>
      <c r="D26" s="41">
        <f>IFERROR(INT(TRIM(SUBSTITUTE(VLOOKUP($A26&amp;"*",各都道府県の状況!$A:$I,D$3,FALSE), "※5", ""))), "")</f>
        <v>5231</v>
      </c>
      <c r="E26" s="41">
        <f>IFERROR(INT(TRIM(SUBSTITUTE(VLOOKUP($A26&amp;"*",各都道府県の状況!$A:$I,E$3,FALSE), "※5", ""))), "")</f>
        <v>206239</v>
      </c>
      <c r="F26" s="41">
        <f>IFERROR(INT(TRIM(SUBSTITUTE(VLOOKUP($A26&amp;"*",各都道府県の状況!$A:$I,F$3,FALSE), "※5", ""))), "")</f>
        <v>4947</v>
      </c>
      <c r="G26" s="41">
        <f>IFERROR(INT(TRIM(SUBSTITUTE(VLOOKUP($A26&amp;"*",各都道府県の状況!$A:$I,G$3,FALSE), "※5", ""))), "")</f>
        <v>97</v>
      </c>
      <c r="H26" s="41">
        <f>IFERROR(INT(TRIM(SUBSTITUTE(VLOOKUP($A26&amp;"*",各都道府県の状況!$A:$I,H$3,FALSE), "※5", ""))), "")</f>
        <v>187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44261</v>
      </c>
      <c r="C27" s="31" t="s">
        <v>32</v>
      </c>
      <c r="D27" s="41">
        <f>IFERROR(INT(TRIM(SUBSTITUTE(VLOOKUP($A27&amp;"*",各都道府県の状況!$A:$I,D$3,FALSE), "※5", ""))), "")</f>
        <v>26098</v>
      </c>
      <c r="E27" s="41">
        <f>IFERROR(INT(TRIM(SUBSTITUTE(VLOOKUP($A27&amp;"*",各都道府県の状況!$A:$I,E$3,FALSE), "※5", ""))), "")</f>
        <v>403390</v>
      </c>
      <c r="F27" s="41">
        <f>IFERROR(INT(TRIM(SUBSTITUTE(VLOOKUP($A27&amp;"*",各都道府県の状況!$A:$I,F$3,FALSE), "※5", ""))), "")</f>
        <v>24981</v>
      </c>
      <c r="G27" s="41">
        <f>IFERROR(INT(TRIM(SUBSTITUTE(VLOOKUP($A27&amp;"*",各都道府県の状況!$A:$I,G$3,FALSE), "※5", ""))), "")</f>
        <v>538</v>
      </c>
      <c r="H27" s="41">
        <f>IFERROR(INT(TRIM(SUBSTITUTE(VLOOKUP($A27&amp;"*",各都道府県の状況!$A:$I,H$3,FALSE), "※5", ""))), "")</f>
        <v>579</v>
      </c>
      <c r="I27" s="41">
        <f>IFERROR(INT(TRIM(SUBSTITUTE(VLOOKUP($A27&amp;"*",各都道府県の状況!$A:$I,I$3,FALSE), "※5", ""))), "")</f>
        <v>29</v>
      </c>
    </row>
    <row r="28" spans="1:9" x14ac:dyDescent="0.55000000000000004">
      <c r="A28" s="12" t="s">
        <v>204</v>
      </c>
      <c r="B28" s="13">
        <f t="shared" si="0"/>
        <v>44261</v>
      </c>
      <c r="C28" s="31" t="s">
        <v>33</v>
      </c>
      <c r="D28" s="41">
        <f>IFERROR(INT(TRIM(SUBSTITUTE(VLOOKUP($A28&amp;"*",各都道府県の状況!$A:$I,D$3,FALSE), "※5", ""))), "")</f>
        <v>2564</v>
      </c>
      <c r="E28" s="41">
        <f>IFERROR(INT(TRIM(SUBSTITUTE(VLOOKUP($A28&amp;"*",各都道府県の状況!$A:$I,E$3,FALSE), "※5", ""))), "")</f>
        <v>67122</v>
      </c>
      <c r="F28" s="41">
        <f>IFERROR(INT(TRIM(SUBSTITUTE(VLOOKUP($A28&amp;"*",各都道府県の状況!$A:$I,F$3,FALSE), "※5", ""))), "")</f>
        <v>2475</v>
      </c>
      <c r="G28" s="41">
        <f>IFERROR(INT(TRIM(SUBSTITUTE(VLOOKUP($A28&amp;"*",各都道府県の状況!$A:$I,G$3,FALSE), "※5", ""))), "")</f>
        <v>57</v>
      </c>
      <c r="H28" s="41">
        <f>IFERROR(INT(TRIM(SUBSTITUTE(VLOOKUP($A28&amp;"*",各都道府県の状況!$A:$I,H$3,FALSE), "※5", ""))), "")</f>
        <v>110</v>
      </c>
      <c r="I28" s="41">
        <f>IFERROR(INT(TRIM(SUBSTITUTE(VLOOKUP($A28&amp;"*",各都道府県の状況!$A:$I,I$3,FALSE), "※5", ""))), "")</f>
        <v>5</v>
      </c>
    </row>
    <row r="29" spans="1:9" x14ac:dyDescent="0.55000000000000004">
      <c r="A29" s="12" t="s">
        <v>205</v>
      </c>
      <c r="B29" s="13">
        <f t="shared" si="0"/>
        <v>44261</v>
      </c>
      <c r="C29" s="31" t="s">
        <v>34</v>
      </c>
      <c r="D29" s="41">
        <f>IFERROR(INT(TRIM(SUBSTITUTE(VLOOKUP($A29&amp;"*",各都道府県の状況!$A:$I,D$3,FALSE), "※5", ""))), "")</f>
        <v>2546</v>
      </c>
      <c r="E29" s="41">
        <f>IFERROR(INT(TRIM(SUBSTITUTE(VLOOKUP($A29&amp;"*",各都道府県の状況!$A:$I,E$3,FALSE), "※5", ""))), "")</f>
        <v>75787</v>
      </c>
      <c r="F29" s="41">
        <f>IFERROR(INT(TRIM(SUBSTITUTE(VLOOKUP($A29&amp;"*",各都道府県の状況!$A:$I,F$3,FALSE), "※5", ""))), "")</f>
        <v>2349</v>
      </c>
      <c r="G29" s="41">
        <f>IFERROR(INT(TRIM(SUBSTITUTE(VLOOKUP($A29&amp;"*",各都道府県の状況!$A:$I,G$3,FALSE), "※5", ""))), "")</f>
        <v>47</v>
      </c>
      <c r="H29" s="41">
        <f>IFERROR(INT(TRIM(SUBSTITUTE(VLOOKUP($A29&amp;"*",各都道府県の状況!$A:$I,H$3,FALSE), "※5", ""))), "")</f>
        <v>150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44261</v>
      </c>
      <c r="C30" s="31" t="s">
        <v>35</v>
      </c>
      <c r="D30" s="41">
        <f>IFERROR(INT(TRIM(SUBSTITUTE(VLOOKUP($A30&amp;"*",各都道府県の状況!$A:$I,D$3,FALSE), "※5", ""))), "")</f>
        <v>9079</v>
      </c>
      <c r="E30" s="41">
        <f>IFERROR(INT(TRIM(SUBSTITUTE(VLOOKUP($A30&amp;"*",各都道府県の状況!$A:$I,E$3,FALSE), "※5", ""))), "")</f>
        <v>159089</v>
      </c>
      <c r="F30" s="41">
        <f>IFERROR(INT(TRIM(SUBSTITUTE(VLOOKUP($A30&amp;"*",各都道府県の状況!$A:$I,F$3,FALSE), "※5", ""))), "")</f>
        <v>8781</v>
      </c>
      <c r="G30" s="41">
        <f>IFERROR(INT(TRIM(SUBSTITUTE(VLOOKUP($A30&amp;"*",各都道府県の状況!$A:$I,G$3,FALSE), "※5", ""))), "")</f>
        <v>158</v>
      </c>
      <c r="H30" s="41">
        <f>IFERROR(INT(TRIM(SUBSTITUTE(VLOOKUP($A30&amp;"*",各都道府県の状況!$A:$I,H$3,FALSE), "※5", ""))), "")</f>
        <v>154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44261</v>
      </c>
      <c r="C31" s="31" t="s">
        <v>36</v>
      </c>
      <c r="D31" s="41">
        <f>IFERROR(INT(TRIM(SUBSTITUTE(VLOOKUP($A31&amp;"*",各都道府県の状況!$A:$I,D$3,FALSE), "※5", ""))), "")</f>
        <v>47594</v>
      </c>
      <c r="E31" s="41">
        <f>IFERROR(INT(TRIM(SUBSTITUTE(VLOOKUP($A31&amp;"*",各都道府県の状況!$A:$I,E$3,FALSE), "※5", ""))), "")</f>
        <v>828199</v>
      </c>
      <c r="F31" s="41">
        <f>IFERROR(INT(TRIM(SUBSTITUTE(VLOOKUP($A31&amp;"*",各都道府県の状況!$A:$I,F$3,FALSE), "※5", ""))), "")</f>
        <v>45126</v>
      </c>
      <c r="G31" s="41">
        <f>IFERROR(INT(TRIM(SUBSTITUTE(VLOOKUP($A31&amp;"*",各都道府県の状況!$A:$I,G$3,FALSE), "※5", ""))), "")</f>
        <v>1134</v>
      </c>
      <c r="H31" s="41">
        <f>IFERROR(INT(TRIM(SUBSTITUTE(VLOOKUP($A31&amp;"*",各都道府県の状況!$A:$I,H$3,FALSE), "※5", ""))), "")</f>
        <v>923</v>
      </c>
      <c r="I31" s="41">
        <f>IFERROR(INT(TRIM(SUBSTITUTE(VLOOKUP($A31&amp;"*",各都道府県の状況!$A:$I,I$3,FALSE), "※5", ""))), "")</f>
        <v>75</v>
      </c>
    </row>
    <row r="32" spans="1:9" x14ac:dyDescent="0.55000000000000004">
      <c r="A32" s="12" t="s">
        <v>208</v>
      </c>
      <c r="B32" s="13">
        <f t="shared" si="0"/>
        <v>44261</v>
      </c>
      <c r="C32" s="31" t="s">
        <v>37</v>
      </c>
      <c r="D32" s="41">
        <f>IFERROR(INT(TRIM(SUBSTITUTE(VLOOKUP($A32&amp;"*",各都道府県の状況!$A:$I,D$3,FALSE), "※5", ""))), "")</f>
        <v>18130</v>
      </c>
      <c r="E32" s="41">
        <f>IFERROR(INT(TRIM(SUBSTITUTE(VLOOKUP($A32&amp;"*",各都道府県の状況!$A:$I,E$3,FALSE), "※5", ""))), "")</f>
        <v>257318</v>
      </c>
      <c r="F32" s="41">
        <f>IFERROR(INT(TRIM(SUBSTITUTE(VLOOKUP($A32&amp;"*",各都道府県の状況!$A:$I,F$3,FALSE), "※5", ""))), "")</f>
        <v>17212</v>
      </c>
      <c r="G32" s="41">
        <f>IFERROR(INT(TRIM(SUBSTITUTE(VLOOKUP($A32&amp;"*",各都道府県の状況!$A:$I,G$3,FALSE), "※5", ""))), "")</f>
        <v>556</v>
      </c>
      <c r="H32" s="41">
        <f>IFERROR(INT(TRIM(SUBSTITUTE(VLOOKUP($A32&amp;"*",各都道府県の状況!$A:$I,H$3,FALSE), "※5", ""))), "")</f>
        <v>362</v>
      </c>
      <c r="I32" s="41">
        <f>IFERROR(INT(TRIM(SUBSTITUTE(VLOOKUP($A32&amp;"*",各都道府県の状況!$A:$I,I$3,FALSE), "※5", ""))), "")</f>
        <v>36</v>
      </c>
    </row>
    <row r="33" spans="1:9" x14ac:dyDescent="0.55000000000000004">
      <c r="A33" s="12" t="s">
        <v>209</v>
      </c>
      <c r="B33" s="13">
        <f t="shared" si="0"/>
        <v>44261</v>
      </c>
      <c r="C33" s="31" t="s">
        <v>38</v>
      </c>
      <c r="D33" s="41">
        <f>IFERROR(INT(TRIM(SUBSTITUTE(VLOOKUP($A33&amp;"*",各都道府県の状況!$A:$I,D$3,FALSE), "※5", ""))), "")</f>
        <v>3396</v>
      </c>
      <c r="E33" s="41">
        <f>IFERROR(INT(TRIM(SUBSTITUTE(VLOOKUP($A33&amp;"*",各都道府県の状況!$A:$I,E$3,FALSE), "※5", ""))), "")</f>
        <v>84240</v>
      </c>
      <c r="F33" s="41">
        <f>IFERROR(INT(TRIM(SUBSTITUTE(VLOOKUP($A33&amp;"*",各都道府県の状況!$A:$I,F$3,FALSE), "※5", ""))), "")</f>
        <v>3283</v>
      </c>
      <c r="G33" s="41">
        <f>IFERROR(INT(TRIM(SUBSTITUTE(VLOOKUP($A33&amp;"*",各都道府県の状況!$A:$I,G$3,FALSE), "※5", ""))), "")</f>
        <v>47</v>
      </c>
      <c r="H33" s="41">
        <f>IFERROR(INT(TRIM(SUBSTITUTE(VLOOKUP($A33&amp;"*",各都道府県の状況!$A:$I,H$3,FALSE), "※5", ""))), "")</f>
        <v>66</v>
      </c>
      <c r="I33" s="41">
        <f>IFERROR(INT(TRIM(SUBSTITUTE(VLOOKUP($A33&amp;"*",各都道府県の状況!$A:$I,I$3,FALSE), "※5", ""))), "")</f>
        <v>6</v>
      </c>
    </row>
    <row r="34" spans="1:9" x14ac:dyDescent="0.55000000000000004">
      <c r="A34" s="12" t="s">
        <v>210</v>
      </c>
      <c r="B34" s="13">
        <f t="shared" si="0"/>
        <v>44261</v>
      </c>
      <c r="C34" s="31" t="s">
        <v>39</v>
      </c>
      <c r="D34" s="41">
        <f>IFERROR(INT(TRIM(SUBSTITUTE(VLOOKUP($A34&amp;"*",各都道府県の状況!$A:$I,D$3,FALSE), "※5", ""))), "")</f>
        <v>1167</v>
      </c>
      <c r="E34" s="41">
        <f>IFERROR(INT(TRIM(SUBSTITUTE(VLOOKUP($A34&amp;"*",各都道府県の状況!$A:$I,E$3,FALSE), "※5", ""))), "")</f>
        <v>24736</v>
      </c>
      <c r="F34" s="41">
        <f>IFERROR(INT(TRIM(SUBSTITUTE(VLOOKUP($A34&amp;"*",各都道府県の状況!$A:$I,F$3,FALSE), "※5", ""))), "")</f>
        <v>1116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9</v>
      </c>
      <c r="I34" s="41">
        <f>IFERROR(INT(TRIM(SUBSTITUTE(VLOOKUP($A34&amp;"*",各都道府県の状況!$A:$I,I$3,FALSE), "※5", ""))), "")</f>
        <v>0</v>
      </c>
    </row>
    <row r="35" spans="1:9" x14ac:dyDescent="0.55000000000000004">
      <c r="A35" s="12" t="s">
        <v>211</v>
      </c>
      <c r="B35" s="13">
        <f t="shared" si="0"/>
        <v>44261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42239</v>
      </c>
      <c r="F35" s="41">
        <f>IFERROR(INT(TRIM(SUBSTITUTE(VLOOKUP($A35&amp;"*",各都道府県の状況!$A:$I,F$3,FALSE), "※5", ""))), "")</f>
        <v>203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2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44261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283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44261</v>
      </c>
      <c r="C37" s="31" t="s">
        <v>42</v>
      </c>
      <c r="D37" s="41">
        <f>IFERROR(INT(TRIM(SUBSTITUTE(VLOOKUP($A37&amp;"*",各都道府県の状況!$A:$I,D$3,FALSE), "※5", ""))), "")</f>
        <v>2518</v>
      </c>
      <c r="E37" s="41">
        <f>IFERROR(INT(TRIM(SUBSTITUTE(VLOOKUP($A37&amp;"*",各都道府県の状況!$A:$I,E$3,FALSE), "※5", ""))), "")</f>
        <v>69524</v>
      </c>
      <c r="F37" s="41">
        <f>IFERROR(INT(TRIM(SUBSTITUTE(VLOOKUP($A37&amp;"*",各都道府県の状況!$A:$I,F$3,FALSE), "※5", ""))), "")</f>
        <v>2419</v>
      </c>
      <c r="G37" s="41">
        <f>IFERROR(INT(TRIM(SUBSTITUTE(VLOOKUP($A37&amp;"*",各都道府県の状況!$A:$I,G$3,FALSE), "※5", ""))), "")</f>
        <v>33</v>
      </c>
      <c r="H37" s="41">
        <f>IFERROR(INT(TRIM(SUBSTITUTE(VLOOKUP($A37&amp;"*",各都道府県の状況!$A:$I,H$3,FALSE), "※5", ""))), "")</f>
        <v>44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44261</v>
      </c>
      <c r="C38" s="31" t="s">
        <v>43</v>
      </c>
      <c r="D38" s="41">
        <f>IFERROR(INT(TRIM(SUBSTITUTE(VLOOKUP($A38&amp;"*",各都道府県の状況!$A:$I,D$3,FALSE), "※5", ""))), "")</f>
        <v>5037</v>
      </c>
      <c r="E38" s="41">
        <f>IFERROR(INT(TRIM(SUBSTITUTE(VLOOKUP($A38&amp;"*",各都道府県の状況!$A:$I,E$3,FALSE), "※5", ""))), "")</f>
        <v>166610</v>
      </c>
      <c r="F38" s="41">
        <f>IFERROR(INT(TRIM(SUBSTITUTE(VLOOKUP($A38&amp;"*",各都道府県の状況!$A:$I,F$3,FALSE), "※5", ""))), "")</f>
        <v>4899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31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44261</v>
      </c>
      <c r="C39" s="31" t="s">
        <v>44</v>
      </c>
      <c r="D39" s="41">
        <f>IFERROR(INT(TRIM(SUBSTITUTE(VLOOKUP($A39&amp;"*",各都道府県の状況!$A:$I,D$3,FALSE), "※5", ""))), "")</f>
        <v>1385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1309</v>
      </c>
      <c r="G39" s="41">
        <f>IFERROR(INT(TRIM(SUBSTITUTE(VLOOKUP($A39&amp;"*",各都道府県の状況!$A:$I,G$3,FALSE), "※5", ""))), "")</f>
        <v>41</v>
      </c>
      <c r="H39" s="41">
        <f>IFERROR(INT(TRIM(SUBSTITUTE(VLOOKUP($A39&amp;"*",各都道府県の状況!$A:$I,H$3,FALSE), "※5", ""))), "")</f>
        <v>35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44261</v>
      </c>
      <c r="C40" s="31" t="s">
        <v>45</v>
      </c>
      <c r="D40" s="41">
        <f>IFERROR(INT(TRIM(SUBSTITUTE(VLOOKUP($A40&amp;"*",各都道府県の状況!$A:$I,D$3,FALSE), "※5", ""))), "")</f>
        <v>461</v>
      </c>
      <c r="E40" s="41">
        <f>IFERROR(INT(TRIM(SUBSTITUTE(VLOOKUP($A40&amp;"*",各都道府県の状況!$A:$I,E$3,FALSE), "※5", ""))), "")</f>
        <v>27444</v>
      </c>
      <c r="F40" s="41">
        <f>IFERROR(INT(TRIM(SUBSTITUTE(VLOOKUP($A40&amp;"*",各都道府県の状況!$A:$I,F$3,FALSE), "※5", ""))), "")</f>
        <v>419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26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44261</v>
      </c>
      <c r="C41" s="31" t="s">
        <v>46</v>
      </c>
      <c r="D41" s="41">
        <f>IFERROR(INT(TRIM(SUBSTITUTE(VLOOKUP($A41&amp;"*",各都道府県の状況!$A:$I,D$3,FALSE), "※5", ""))), "")</f>
        <v>758</v>
      </c>
      <c r="E41" s="41">
        <f>IFERROR(INT(TRIM(SUBSTITUTE(VLOOKUP($A41&amp;"*",各都道府県の状況!$A:$I,E$3,FALSE), "※5", ""))), "")</f>
        <v>45936</v>
      </c>
      <c r="F41" s="41">
        <f>IFERROR(INT(TRIM(SUBSTITUTE(VLOOKUP($A41&amp;"*",各都道府県の状況!$A:$I,F$3,FALSE), "※5", ""))), "")</f>
        <v>726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14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44261</v>
      </c>
      <c r="C42" s="31" t="s">
        <v>47</v>
      </c>
      <c r="D42" s="41">
        <f>IFERROR(INT(TRIM(SUBSTITUTE(VLOOKUP($A42&amp;"*",各都道府県の状況!$A:$I,D$3,FALSE), "※5", ""))), "")</f>
        <v>1066</v>
      </c>
      <c r="E42" s="41">
        <f>IFERROR(INT(TRIM(SUBSTITUTE(VLOOKUP($A42&amp;"*",各都道府県の状況!$A:$I,E$3,FALSE), "※5", ""))), "")</f>
        <v>34001</v>
      </c>
      <c r="F42" s="41">
        <f>IFERROR(INT(TRIM(SUBSTITUTE(VLOOKUP($A42&amp;"*",各都道府県の状況!$A:$I,F$3,FALSE), "※5", ""))), "")</f>
        <v>1019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23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44261</v>
      </c>
      <c r="C43" s="31" t="s">
        <v>48</v>
      </c>
      <c r="D43" s="41">
        <f>IFERROR(INT(TRIM(SUBSTITUTE(VLOOKUP($A43&amp;"*",各都道府県の状況!$A:$I,D$3,FALSE), "※5", ""))), "")</f>
        <v>902</v>
      </c>
      <c r="E43" s="41">
        <f>IFERROR(INT(TRIM(SUBSTITUTE(VLOOKUP($A43&amp;"*",各都道府県の状況!$A:$I,E$3,FALSE), "※5", ""))), "")</f>
        <v>7175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18</v>
      </c>
      <c r="H43" s="41">
        <f>IFERROR(INT(TRIM(SUBSTITUTE(VLOOKUP($A43&amp;"*",各都道府県の状況!$A:$I,H$3,FALSE), "※5", ""))), "")</f>
        <v>18</v>
      </c>
      <c r="I43" s="41">
        <f>IFERROR(INT(TRIM(SUBSTITUTE(VLOOKUP($A43&amp;"*",各都道府県の状況!$A:$I,I$3,FALSE), "※5", ""))), "")</f>
        <v>2</v>
      </c>
    </row>
    <row r="44" spans="1:9" x14ac:dyDescent="0.55000000000000004">
      <c r="A44" s="12" t="s">
        <v>220</v>
      </c>
      <c r="B44" s="13">
        <f t="shared" si="0"/>
        <v>44261</v>
      </c>
      <c r="C44" s="31" t="s">
        <v>49</v>
      </c>
      <c r="D44" s="41">
        <f>IFERROR(INT(TRIM(SUBSTITUTE(VLOOKUP($A44&amp;"*",各都道府県の状況!$A:$I,D$3,FALSE), "※5", ""))), "")</f>
        <v>18196</v>
      </c>
      <c r="E44" s="41">
        <f>IFERROR(INT(TRIM(SUBSTITUTE(VLOOKUP($A44&amp;"*",各都道府県の状況!$A:$I,E$3,FALSE), "※5", ""))), "")</f>
        <v>456576</v>
      </c>
      <c r="F44" s="41">
        <f>IFERROR(INT(TRIM(SUBSTITUTE(VLOOKUP($A44&amp;"*",各都道府県の状況!$A:$I,F$3,FALSE), "※5", ""))), "")</f>
        <v>17466</v>
      </c>
      <c r="G44" s="41">
        <f>IFERROR(INT(TRIM(SUBSTITUTE(VLOOKUP($A44&amp;"*",各都道府県の状況!$A:$I,G$3,FALSE), "※5", ""))), "")</f>
        <v>303</v>
      </c>
      <c r="H44" s="41">
        <f>IFERROR(INT(TRIM(SUBSTITUTE(VLOOKUP($A44&amp;"*",各都道府県の状況!$A:$I,H$3,FALSE), "※5", ""))), "")</f>
        <v>427</v>
      </c>
      <c r="I44" s="41">
        <f>IFERROR(INT(TRIM(SUBSTITUTE(VLOOKUP($A44&amp;"*",各都道府県の状況!$A:$I,I$3,FALSE), "※5", ""))), "")</f>
        <v>17</v>
      </c>
    </row>
    <row r="45" spans="1:9" x14ac:dyDescent="0.55000000000000004">
      <c r="A45" s="12" t="s">
        <v>221</v>
      </c>
      <c r="B45" s="13">
        <f t="shared" si="0"/>
        <v>44261</v>
      </c>
      <c r="C45" s="31" t="s">
        <v>50</v>
      </c>
      <c r="D45" s="41">
        <f>IFERROR(INT(TRIM(SUBSTITUTE(VLOOKUP($A45&amp;"*",各都道府県の状況!$A:$I,D$3,FALSE), "※5", ""))), "")</f>
        <v>1078</v>
      </c>
      <c r="E45" s="41">
        <f>IFERROR(INT(TRIM(SUBSTITUTE(VLOOKUP($A45&amp;"*",各都道府県の状況!$A:$I,E$3,FALSE), "※5", ""))), "")</f>
        <v>28780</v>
      </c>
      <c r="F45" s="41">
        <f>IFERROR(INT(TRIM(SUBSTITUTE(VLOOKUP($A45&amp;"*",各都道府県の状況!$A:$I,F$3,FALSE), "※5", ""))), "")</f>
        <v>1036</v>
      </c>
      <c r="G45" s="41">
        <f>IFERROR(INT(TRIM(SUBSTITUTE(VLOOKUP($A45&amp;"*",各都道府県の状況!$A:$I,G$3,FALSE), "※5", ""))), "")</f>
        <v>9</v>
      </c>
      <c r="H45" s="41">
        <f>IFERROR(INT(TRIM(SUBSTITUTE(VLOOKUP($A45&amp;"*",各都道府県の状況!$A:$I,H$3,FALSE), "※5", ""))), "")</f>
        <v>52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44261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69383</v>
      </c>
      <c r="F46" s="41">
        <f>IFERROR(INT(TRIM(SUBSTITUTE(VLOOKUP($A46&amp;"*",各都道府県の状況!$A:$I,F$3,FALSE), "※5", ""))), "")</f>
        <v>1564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11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44261</v>
      </c>
      <c r="C47" s="31" t="s">
        <v>52</v>
      </c>
      <c r="D47" s="41">
        <f>IFERROR(INT(TRIM(SUBSTITUTE(VLOOKUP($A47&amp;"*",各都道府県の状況!$A:$I,D$3,FALSE), "※5", ""))), "")</f>
        <v>3455</v>
      </c>
      <c r="E47" s="41">
        <f>IFERROR(INT(TRIM(SUBSTITUTE(VLOOKUP($A47&amp;"*",各都道府県の状況!$A:$I,E$3,FALSE), "※5", ""))), "")</f>
        <v>56893</v>
      </c>
      <c r="F47" s="41">
        <f>IFERROR(INT(TRIM(SUBSTITUTE(VLOOKUP($A47&amp;"*",各都道府県の状況!$A:$I,F$3,FALSE), "※5", ""))), "")</f>
        <v>3347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32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44261</v>
      </c>
      <c r="C48" s="31" t="s">
        <v>53</v>
      </c>
      <c r="D48" s="41">
        <f>IFERROR(INT(TRIM(SUBSTITUTE(VLOOKUP($A48&amp;"*",各都道府県の状況!$A:$I,D$3,FALSE), "※5", ""))), "")</f>
        <v>1297</v>
      </c>
      <c r="E48" s="41">
        <f>IFERROR(INT(TRIM(SUBSTITUTE(VLOOKUP($A48&amp;"*",各都道府県の状況!$A:$I,E$3,FALSE), "※5", ""))), "")</f>
        <v>82515</v>
      </c>
      <c r="F48" s="41">
        <f>IFERROR(INT(TRIM(SUBSTITUTE(VLOOKUP($A48&amp;"*",各都道府県の状況!$A:$I,F$3,FALSE), "※5", ""))), "")</f>
        <v>1255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20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44261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24794</v>
      </c>
      <c r="F49" s="41">
        <f>IFERROR(INT(TRIM(SUBSTITUTE(VLOOKUP($A49&amp;"*",各都道府県の状況!$A:$I,F$3,FALSE), "※5", ""))), "")</f>
        <v>1930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16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44261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68566</v>
      </c>
      <c r="F50" s="41">
        <f>IFERROR(INT(TRIM(SUBSTITUTE(VLOOKUP($A50&amp;"*",各都道府県の状況!$A:$I,F$3,FALSE), "※5", ""))), "")</f>
        <v>1746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16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44261</v>
      </c>
      <c r="C51" s="31" t="s">
        <v>56</v>
      </c>
      <c r="D51" s="41">
        <f>IFERROR(INT(TRIM(SUBSTITUTE(VLOOKUP($A51&amp;"*",各都道府県の状況!$A:$I,D$3,FALSE), "※5", ""))), "")</f>
        <v>8306</v>
      </c>
      <c r="E51" s="41">
        <f>IFERROR(INT(TRIM(SUBSTITUTE(VLOOKUP($A51&amp;"*",各都道府県の状況!$A:$I,E$3,FALSE), "※5", ""))), "")</f>
        <v>148848</v>
      </c>
      <c r="F51" s="41">
        <f>IFERROR(INT(TRIM(SUBSTITUTE(VLOOKUP($A51&amp;"*",各都道府県の状況!$A:$I,F$3,FALSE), "※5", ""))), "")</f>
        <v>7922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269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6" t="s">
        <v>278</v>
      </c>
      <c r="C1" s="57"/>
      <c r="D1" s="57"/>
      <c r="E1" s="57"/>
      <c r="F1" s="57"/>
      <c r="G1" s="57"/>
      <c r="H1" s="57"/>
      <c r="I1" s="57"/>
    </row>
    <row r="2" spans="1:9" ht="28.5" customHeight="1" x14ac:dyDescent="0.55000000000000004">
      <c r="B2" s="58" t="s">
        <v>228</v>
      </c>
      <c r="C2" s="57"/>
      <c r="D2" s="57"/>
      <c r="E2" s="57"/>
      <c r="F2" s="57"/>
      <c r="G2" s="57"/>
      <c r="H2" s="57"/>
      <c r="I2" s="57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59" t="s">
        <v>180</v>
      </c>
      <c r="C4" s="63" t="s">
        <v>291</v>
      </c>
      <c r="D4" s="64" t="s">
        <v>292</v>
      </c>
      <c r="E4" s="65" t="s">
        <v>293</v>
      </c>
      <c r="F4" s="66"/>
      <c r="G4" s="61" t="s">
        <v>294</v>
      </c>
      <c r="H4" s="61" t="s">
        <v>295</v>
      </c>
      <c r="I4" s="19"/>
    </row>
    <row r="5" spans="1:9" ht="13.25" customHeight="1" x14ac:dyDescent="0.55000000000000004">
      <c r="B5" s="60"/>
      <c r="C5" s="67"/>
      <c r="D5" s="68"/>
      <c r="E5" s="69" t="s">
        <v>296</v>
      </c>
      <c r="F5" s="70" t="s">
        <v>297</v>
      </c>
      <c r="G5" s="62"/>
      <c r="H5" s="62"/>
      <c r="I5" s="19"/>
    </row>
    <row r="6" spans="1:9" ht="12" customHeight="1" x14ac:dyDescent="0.55000000000000004">
      <c r="A6" s="15" t="s">
        <v>181</v>
      </c>
      <c r="B6" s="20" t="s">
        <v>229</v>
      </c>
      <c r="C6" s="71">
        <v>19388</v>
      </c>
      <c r="D6" s="71">
        <v>394409</v>
      </c>
      <c r="E6" s="72">
        <v>561</v>
      </c>
      <c r="F6" s="72">
        <v>5</v>
      </c>
      <c r="G6" s="71">
        <v>18138</v>
      </c>
      <c r="H6" s="72">
        <v>691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2">
        <v>820</v>
      </c>
      <c r="D7" s="71">
        <v>17718</v>
      </c>
      <c r="E7" s="72">
        <v>24</v>
      </c>
      <c r="F7" s="72">
        <v>0</v>
      </c>
      <c r="G7" s="72">
        <v>776</v>
      </c>
      <c r="H7" s="72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2">
        <v>555</v>
      </c>
      <c r="D8" s="71">
        <v>27687</v>
      </c>
      <c r="E8" s="72">
        <v>2</v>
      </c>
      <c r="F8" s="72">
        <v>0</v>
      </c>
      <c r="G8" s="72">
        <v>523</v>
      </c>
      <c r="H8" s="72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71">
        <v>3735</v>
      </c>
      <c r="D9" s="71">
        <v>70805</v>
      </c>
      <c r="E9" s="72">
        <v>156</v>
      </c>
      <c r="F9" s="72">
        <v>5</v>
      </c>
      <c r="G9" s="71">
        <v>3554</v>
      </c>
      <c r="H9" s="72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2">
        <v>269</v>
      </c>
      <c r="D10" s="71">
        <v>7096</v>
      </c>
      <c r="E10" s="72">
        <v>1</v>
      </c>
      <c r="F10" s="72">
        <v>0</v>
      </c>
      <c r="G10" s="72">
        <v>262</v>
      </c>
      <c r="H10" s="72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2">
        <v>543</v>
      </c>
      <c r="D11" s="71">
        <v>27916</v>
      </c>
      <c r="E11" s="72">
        <v>12</v>
      </c>
      <c r="F11" s="72">
        <v>0</v>
      </c>
      <c r="G11" s="72">
        <v>516</v>
      </c>
      <c r="H11" s="72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71">
        <v>2071</v>
      </c>
      <c r="D12" s="71">
        <v>118077</v>
      </c>
      <c r="E12" s="72">
        <v>191</v>
      </c>
      <c r="F12" s="72">
        <v>8</v>
      </c>
      <c r="G12" s="71">
        <v>1800</v>
      </c>
      <c r="H12" s="72">
        <v>80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71">
        <v>5969</v>
      </c>
      <c r="D13" s="71">
        <v>25001</v>
      </c>
      <c r="E13" s="72">
        <v>339</v>
      </c>
      <c r="F13" s="72">
        <v>6</v>
      </c>
      <c r="G13" s="71">
        <v>5514</v>
      </c>
      <c r="H13" s="72">
        <v>116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71">
        <v>4157</v>
      </c>
      <c r="D14" s="71">
        <v>130365</v>
      </c>
      <c r="E14" s="72">
        <v>111</v>
      </c>
      <c r="F14" s="72">
        <v>1</v>
      </c>
      <c r="G14" s="71">
        <v>3978</v>
      </c>
      <c r="H14" s="72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71">
        <v>4595</v>
      </c>
      <c r="D15" s="71">
        <v>96668</v>
      </c>
      <c r="E15" s="72">
        <v>198</v>
      </c>
      <c r="F15" s="72">
        <v>4</v>
      </c>
      <c r="G15" s="71">
        <v>4310</v>
      </c>
      <c r="H15" s="72">
        <v>87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71">
        <v>29934</v>
      </c>
      <c r="D16" s="71">
        <v>569518</v>
      </c>
      <c r="E16" s="71">
        <v>1323</v>
      </c>
      <c r="F16" s="72">
        <v>39</v>
      </c>
      <c r="G16" s="71">
        <v>27993</v>
      </c>
      <c r="H16" s="72">
        <v>618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71">
        <v>27124</v>
      </c>
      <c r="D17" s="71">
        <v>424387</v>
      </c>
      <c r="E17" s="71">
        <v>1396</v>
      </c>
      <c r="F17" s="72">
        <v>20</v>
      </c>
      <c r="G17" s="71">
        <v>25253</v>
      </c>
      <c r="H17" s="72">
        <v>475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71">
        <v>113218</v>
      </c>
      <c r="D18" s="71">
        <v>1579922</v>
      </c>
      <c r="E18" s="71">
        <v>2892</v>
      </c>
      <c r="F18" s="72">
        <v>51</v>
      </c>
      <c r="G18" s="71">
        <v>108864</v>
      </c>
      <c r="H18" s="71">
        <v>1462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71">
        <v>45555</v>
      </c>
      <c r="D19" s="71">
        <v>612720</v>
      </c>
      <c r="E19" s="71">
        <v>1044</v>
      </c>
      <c r="F19" s="72">
        <v>27</v>
      </c>
      <c r="G19" s="71">
        <v>43797</v>
      </c>
      <c r="H19" s="72">
        <v>714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71">
        <v>1110</v>
      </c>
      <c r="D20" s="71">
        <v>45953</v>
      </c>
      <c r="E20" s="72">
        <v>74</v>
      </c>
      <c r="F20" s="72">
        <v>2</v>
      </c>
      <c r="G20" s="71">
        <v>1021</v>
      </c>
      <c r="H20" s="72">
        <v>15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2">
        <v>907</v>
      </c>
      <c r="D21" s="71">
        <v>37151</v>
      </c>
      <c r="E21" s="72">
        <v>9</v>
      </c>
      <c r="F21" s="72">
        <v>1</v>
      </c>
      <c r="G21" s="72">
        <v>870</v>
      </c>
      <c r="H21" s="72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71">
        <v>1877</v>
      </c>
      <c r="D22" s="71">
        <v>53499</v>
      </c>
      <c r="E22" s="72">
        <v>93</v>
      </c>
      <c r="F22" s="72">
        <v>7</v>
      </c>
      <c r="G22" s="71">
        <v>1742</v>
      </c>
      <c r="H22" s="72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2">
        <v>545</v>
      </c>
      <c r="D23" s="71">
        <v>32587</v>
      </c>
      <c r="E23" s="72">
        <v>2</v>
      </c>
      <c r="F23" s="72">
        <v>0</v>
      </c>
      <c r="G23" s="72">
        <v>518</v>
      </c>
      <c r="H23" s="72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2">
        <v>941</v>
      </c>
      <c r="D24" s="71">
        <v>27101</v>
      </c>
      <c r="E24" s="72">
        <v>4</v>
      </c>
      <c r="F24" s="72">
        <v>0</v>
      </c>
      <c r="G24" s="72">
        <v>920</v>
      </c>
      <c r="H24" s="72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71">
        <v>2369</v>
      </c>
      <c r="D25" s="71">
        <v>101091</v>
      </c>
      <c r="E25" s="72">
        <v>17</v>
      </c>
      <c r="F25" s="72">
        <v>0</v>
      </c>
      <c r="G25" s="71">
        <v>2343</v>
      </c>
      <c r="H25" s="72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71">
        <v>4771</v>
      </c>
      <c r="D26" s="71">
        <v>140292</v>
      </c>
      <c r="E26" s="72">
        <v>129</v>
      </c>
      <c r="F26" s="72">
        <v>11</v>
      </c>
      <c r="G26" s="71">
        <v>4530</v>
      </c>
      <c r="H26" s="72">
        <v>112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71">
        <v>5231</v>
      </c>
      <c r="D27" s="71">
        <v>206239</v>
      </c>
      <c r="E27" s="72">
        <v>187</v>
      </c>
      <c r="F27" s="72">
        <v>0</v>
      </c>
      <c r="G27" s="71">
        <v>4947</v>
      </c>
      <c r="H27" s="72">
        <v>97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71">
        <v>26098</v>
      </c>
      <c r="D28" s="71">
        <v>403390</v>
      </c>
      <c r="E28" s="72">
        <v>579</v>
      </c>
      <c r="F28" s="72">
        <v>29</v>
      </c>
      <c r="G28" s="71">
        <v>24981</v>
      </c>
      <c r="H28" s="72">
        <v>538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71">
        <v>2564</v>
      </c>
      <c r="D29" s="71">
        <v>67122</v>
      </c>
      <c r="E29" s="72">
        <v>110</v>
      </c>
      <c r="F29" s="72">
        <v>5</v>
      </c>
      <c r="G29" s="71">
        <v>2475</v>
      </c>
      <c r="H29" s="72">
        <v>57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71">
        <v>2546</v>
      </c>
      <c r="D30" s="71">
        <v>75787</v>
      </c>
      <c r="E30" s="72">
        <v>150</v>
      </c>
      <c r="F30" s="72">
        <v>4</v>
      </c>
      <c r="G30" s="71">
        <v>2349</v>
      </c>
      <c r="H30" s="72">
        <v>47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71">
        <v>9079</v>
      </c>
      <c r="D31" s="71">
        <v>159089</v>
      </c>
      <c r="E31" s="72">
        <v>154</v>
      </c>
      <c r="F31" s="72">
        <v>2</v>
      </c>
      <c r="G31" s="71">
        <v>8781</v>
      </c>
      <c r="H31" s="72">
        <v>158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71">
        <v>47594</v>
      </c>
      <c r="D32" s="71">
        <v>828199</v>
      </c>
      <c r="E32" s="72">
        <v>923</v>
      </c>
      <c r="F32" s="72">
        <v>75</v>
      </c>
      <c r="G32" s="71">
        <v>45126</v>
      </c>
      <c r="H32" s="71">
        <v>1134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71">
        <v>18130</v>
      </c>
      <c r="D33" s="71">
        <v>257318</v>
      </c>
      <c r="E33" s="72">
        <v>362</v>
      </c>
      <c r="F33" s="72">
        <v>36</v>
      </c>
      <c r="G33" s="71">
        <v>17212</v>
      </c>
      <c r="H33" s="72">
        <v>556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71">
        <v>3396</v>
      </c>
      <c r="D34" s="71">
        <v>84240</v>
      </c>
      <c r="E34" s="72">
        <v>66</v>
      </c>
      <c r="F34" s="72">
        <v>6</v>
      </c>
      <c r="G34" s="71">
        <v>3283</v>
      </c>
      <c r="H34" s="72">
        <v>47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71">
        <v>1167</v>
      </c>
      <c r="D35" s="71">
        <v>24736</v>
      </c>
      <c r="E35" s="72">
        <v>9</v>
      </c>
      <c r="F35" s="72">
        <v>0</v>
      </c>
      <c r="G35" s="71">
        <v>1116</v>
      </c>
      <c r="H35" s="72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2">
        <v>210</v>
      </c>
      <c r="D36" s="71">
        <v>42239</v>
      </c>
      <c r="E36" s="72">
        <v>2</v>
      </c>
      <c r="F36" s="72">
        <v>0</v>
      </c>
      <c r="G36" s="72">
        <v>203</v>
      </c>
      <c r="H36" s="72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2">
        <v>284</v>
      </c>
      <c r="D37" s="71">
        <v>16183</v>
      </c>
      <c r="E37" s="72">
        <v>1</v>
      </c>
      <c r="F37" s="72">
        <v>0</v>
      </c>
      <c r="G37" s="72">
        <v>283</v>
      </c>
      <c r="H37" s="72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71">
        <v>2518</v>
      </c>
      <c r="D38" s="71">
        <v>69524</v>
      </c>
      <c r="E38" s="72">
        <v>44</v>
      </c>
      <c r="F38" s="72">
        <v>1</v>
      </c>
      <c r="G38" s="71">
        <v>2419</v>
      </c>
      <c r="H38" s="72">
        <v>33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71">
        <v>5037</v>
      </c>
      <c r="D39" s="71">
        <v>166610</v>
      </c>
      <c r="E39" s="72">
        <v>31</v>
      </c>
      <c r="F39" s="72">
        <v>1</v>
      </c>
      <c r="G39" s="71">
        <v>4899</v>
      </c>
      <c r="H39" s="72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71">
        <v>1385</v>
      </c>
      <c r="D40" s="71">
        <v>60724</v>
      </c>
      <c r="E40" s="72">
        <v>35</v>
      </c>
      <c r="F40" s="72">
        <v>0</v>
      </c>
      <c r="G40" s="71">
        <v>1309</v>
      </c>
      <c r="H40" s="72">
        <v>41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2">
        <v>461</v>
      </c>
      <c r="D41" s="71">
        <v>27444</v>
      </c>
      <c r="E41" s="72">
        <v>26</v>
      </c>
      <c r="F41" s="72">
        <v>2</v>
      </c>
      <c r="G41" s="72">
        <v>419</v>
      </c>
      <c r="H41" s="72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2">
        <v>758</v>
      </c>
      <c r="D42" s="71">
        <v>45936</v>
      </c>
      <c r="E42" s="72">
        <v>14</v>
      </c>
      <c r="F42" s="72">
        <v>0</v>
      </c>
      <c r="G42" s="72">
        <v>726</v>
      </c>
      <c r="H42" s="72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71">
        <v>1066</v>
      </c>
      <c r="D43" s="71">
        <v>34001</v>
      </c>
      <c r="E43" s="72">
        <v>23</v>
      </c>
      <c r="F43" s="72">
        <v>1</v>
      </c>
      <c r="G43" s="71">
        <v>1019</v>
      </c>
      <c r="H43" s="72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2">
        <v>902</v>
      </c>
      <c r="D44" s="71">
        <v>7175</v>
      </c>
      <c r="E44" s="72">
        <v>18</v>
      </c>
      <c r="F44" s="72">
        <v>2</v>
      </c>
      <c r="G44" s="72">
        <v>866</v>
      </c>
      <c r="H44" s="72">
        <v>18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71">
        <v>18196</v>
      </c>
      <c r="D45" s="71">
        <v>456576</v>
      </c>
      <c r="E45" s="72">
        <v>427</v>
      </c>
      <c r="F45" s="72">
        <v>17</v>
      </c>
      <c r="G45" s="71">
        <v>17466</v>
      </c>
      <c r="H45" s="72">
        <v>303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1">
        <v>1078</v>
      </c>
      <c r="D46" s="71">
        <v>28780</v>
      </c>
      <c r="E46" s="72">
        <v>52</v>
      </c>
      <c r="F46" s="72">
        <v>1</v>
      </c>
      <c r="G46" s="71">
        <v>1036</v>
      </c>
      <c r="H46" s="72">
        <v>9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71">
        <v>1612</v>
      </c>
      <c r="D47" s="71">
        <v>69383</v>
      </c>
      <c r="E47" s="72">
        <v>11</v>
      </c>
      <c r="F47" s="72">
        <v>0</v>
      </c>
      <c r="G47" s="71">
        <v>1564</v>
      </c>
      <c r="H47" s="72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71">
        <v>3455</v>
      </c>
      <c r="D48" s="71">
        <v>56893</v>
      </c>
      <c r="E48" s="72">
        <v>32</v>
      </c>
      <c r="F48" s="72">
        <v>1</v>
      </c>
      <c r="G48" s="71">
        <v>3347</v>
      </c>
      <c r="H48" s="72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71">
        <v>1297</v>
      </c>
      <c r="D49" s="71">
        <v>82515</v>
      </c>
      <c r="E49" s="72">
        <v>20</v>
      </c>
      <c r="F49" s="72">
        <v>0</v>
      </c>
      <c r="G49" s="71">
        <v>1255</v>
      </c>
      <c r="H49" s="72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71">
        <v>1953</v>
      </c>
      <c r="D50" s="71">
        <v>24794</v>
      </c>
      <c r="E50" s="72">
        <v>16</v>
      </c>
      <c r="F50" s="72">
        <v>1</v>
      </c>
      <c r="G50" s="71">
        <v>1930</v>
      </c>
      <c r="H50" s="72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71">
        <v>1762</v>
      </c>
      <c r="D51" s="71">
        <v>68566</v>
      </c>
      <c r="E51" s="72">
        <v>16</v>
      </c>
      <c r="F51" s="72">
        <v>1</v>
      </c>
      <c r="G51" s="71">
        <v>1746</v>
      </c>
      <c r="H51" s="72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71">
        <v>8306</v>
      </c>
      <c r="D52" s="71">
        <v>148848</v>
      </c>
      <c r="E52" s="72">
        <v>269</v>
      </c>
      <c r="F52" s="72">
        <v>1</v>
      </c>
      <c r="G52" s="71">
        <v>7922</v>
      </c>
      <c r="H52" s="72">
        <v>120</v>
      </c>
      <c r="I52" s="25"/>
    </row>
    <row r="53" spans="1:9" ht="12" customHeight="1" x14ac:dyDescent="0.55000000000000004">
      <c r="B53" s="22" t="s">
        <v>276</v>
      </c>
      <c r="C53" s="72">
        <v>149</v>
      </c>
      <c r="D53" s="73" t="s">
        <v>298</v>
      </c>
      <c r="E53" s="72">
        <v>0</v>
      </c>
      <c r="F53" s="73" t="s">
        <v>298</v>
      </c>
      <c r="G53" s="72">
        <v>149</v>
      </c>
      <c r="H53" s="73" t="s">
        <v>298</v>
      </c>
      <c r="I53" s="25"/>
    </row>
    <row r="54" spans="1:9" ht="12" customHeight="1" x14ac:dyDescent="0.55000000000000004">
      <c r="B54" s="21" t="s">
        <v>164</v>
      </c>
      <c r="C54" s="71">
        <v>436687</v>
      </c>
      <c r="D54" s="71">
        <v>8052274</v>
      </c>
      <c r="E54" s="71">
        <v>12155</v>
      </c>
      <c r="F54" s="72">
        <v>373</v>
      </c>
      <c r="G54" s="71">
        <v>416050</v>
      </c>
      <c r="H54" s="71">
        <v>8225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2021-03-07T09:13:52Z</dcterms:modified>
</cp:coreProperties>
</file>