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2023960-CE14-42C0-9493-EEA1754B198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<sst xmlns="http://schemas.openxmlformats.org/spreadsheetml/2006/main" count="20214" uniqueCount="291">
  <si>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</si>
  <si>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</si>
  <si>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</si>
  <si>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</si>
  <si>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</si>
  <si>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</si>
  <si>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</si>
  <si>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</si>
  <si>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</si>
  <si>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</si>
  <si>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</si>
  <si>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</si>
  <si>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</si>
  <si>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</si>
  <si>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</si>
  <si>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</si>
  <si>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</si>
  <si>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</si>
  <si>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</si>
  <si>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</si>
  <si>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</si>
  <si>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</si>
  <si>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</si>
  <si>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</si>
  <si>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</si>
  <si>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</si>
  <si>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</si>
  <si>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</si>
  <si>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</si>
  <si>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</si>
  <si>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</si>
  <si>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</si>
  <si>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</si>
  <si>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</si>
  <si>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</si>
  <si>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</si>
  <si>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</si>
  <si>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</si>
  <si>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</si>
  <si>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</si>
  <si>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</si>
  <si>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</si>
  <si>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</si>
  <si>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</si>
  <si>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</si>
  <si>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</si>
  <si>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</si>
  <si>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</si>
  <si>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</si>
  <si>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</si>
  <si>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</si>
  <si>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</si>
  <si>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</si>
  <si>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</si>
  <si>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</si>
  <si>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</si>
  <si>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</si>
  <si>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</si>
  <si>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</si>
  <si>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</si>
  <si>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</si>
  <si>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</si>
  <si>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</si>
  <si>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</si>
  <si>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</si>
  <si>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</si>
  <si>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</si>
  <si>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</si>
  <si>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</si>
  <si>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</si>
  <si>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</si>
  <si>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</si>
  <si>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</si>
  <si>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</si>
  <si>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</si>
  <si>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</si>
  <si>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</si>
  <si>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</si>
  <si>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</si>
  <si>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</si>
  <si>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</si>
  <si>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</si>
  <si>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</si>
  <si>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</si>
  <si>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</si>
  <si>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</si>
  <si>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</si>
  <si>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</si>
  <si>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</si>
  <si>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</si>
  <si>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</si>
  <si>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</si>
  <si>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</si>
  <si>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</si>
  <si>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</si>
  <si>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</si>
  <si>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</si>
  <si>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</si>
  <si>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</si>
  <si>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</si>
  <si>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</si>
  <si>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</si>
  <si>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</si>
  <si>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</si>
  <si>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</si>
  <si>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</si>
  <si>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</si>
  <si>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</si>
  <si>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</si>
  <si>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</si>
  <si>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</si>
  <si>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</si>
  <si>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</si>
  <si>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</si>
  <si>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</si>
  <si>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</si>
  <si>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</si>
  <si>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</si>
  <si>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</si>
  <si>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</si>
  <si>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</si>
  <si>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</si>
  <si>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</si>
  <si>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</si>
  <si>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</si>
  <si>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</si>
  <si>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</si>
  <si>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</si>
  <si>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</si>
  <si>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</si>
  <si>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</si>
  <si>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</si>
  <si>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</si>
  <si>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</si>
  <si>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</si>
  <si>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</si>
  <si>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</si>
  <si>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</si>
  <si>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</si>
  <si>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</si>
  <si>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</si>
  <si>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</si>
  <si>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</si>
  <si>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</si>
  <si>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</si>
  <si>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</si>
  <si>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</si>
  <si>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</si>
  <si>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</si>
  <si>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</si>
  <si>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</si>
  <si>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</si>
  <si>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</si>
  <si>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</si>
  <si>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</si>
  <si>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</si>
  <si>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</si>
  <si>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</si>
  <si>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</si>
  <si>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</si>
  <si>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</si>
  <si>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</si>
  <si>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</si>
  <si>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</si>
  <si>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</si>
  <si>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</si>
  <si>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</si>
  <si>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</si>
  <si>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</si>
  <si>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</si>
  <si>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</si>
  <si>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</si>
  <si>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</si>
  <si>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</si>
  <si>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</si>
  <si>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</si>
  <si>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</si>
  <si>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</si>
  <si>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</si>
  <si>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</si>
  <si>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</si>
  <si>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</si>
  <si>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</si>
  <si>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</si>
  <si>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</si>
  <si>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</si>
  <si>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</si>
  <si>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</si>
  <si>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</si>
  <si>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</si>
  <si>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</si>
  <si>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</si>
  <si>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</si>
  <si>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</si>
  <si>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</si>
  <si>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</si>
  <si>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</si>
  <si>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</si>
  <si>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</si>
  <si>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</si>
  <si>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</si>
  <si>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</si>
  <si>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</si>
  <si>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</si>
  <si>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</si>
  <si>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</si>
  <si>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</si>
  <si>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</si>
  <si>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</si>
  <si>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</si>
  <si>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</si>
  <si>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</si>
  <si>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</si>
  <si>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</si>
  <si>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</si>
  <si>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</si>
  <si>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</si>
  <si>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</si>
  <si>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</si>
  <si>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</si>
  <si>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</si>
  <si>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</si>
  <si>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</si>
  <si>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</si>
  <si>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</si>
  <si>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</si>
  <si>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</si>
  <si>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</si>
  <si>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</si>
  <si>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</si>
  <si>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</si>
  <si>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</si>
  <si>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</si>
  <si>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</si>
  <si>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</si>
  <si>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</si>
  <si>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</si>
  <si>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</si>
  <si>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</si>
  <si>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</si>
  <si>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</si>
  <si>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</si>
  <si>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</si>
  <si>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</si>
  <si>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</si>
  <si>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</si>
  <si>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</si>
  <si>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</si>
  <si>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</si>
  <si>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</si>
  <si>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</si>
  <si>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</si>
  <si>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</si>
  <si>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</si>
  <si>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</si>
  <si>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</si>
  <si>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</si>
  <si>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</si>
  <si>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</si>
  <si>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</si>
  <si>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</si>
  <si>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</si>
  <si>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</si>
  <si>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</si>
  <si>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</si>
  <si>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</si>
  <si>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</si>
  <si>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</si>
  <si>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</si>
  <si>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</si>
  <si>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</si>
  <si>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</si>
  <si>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</si>
  <si>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</si>
  <si>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</si>
  <si>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</si>
  <si>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</si>
  <si>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</si>
  <si>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</si>
  <si>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</si>
  <si>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</si>
  <si>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</si>
  <si>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</si>
  <si>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</si>
  <si>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</si>
  <si>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</si>
  <si>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</si>
  <si>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</si>
  <si>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</si>
  <si>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</si>
  <si>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Prefecture, 1/25: 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</si>
</sst>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7" xfId="0" applyBorder="1" applyAlignment="1">
      <alignment horizontal="left" vertical="top" wrapText="1" indent="1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28"/>
  <sheetViews>
    <sheetView topLeftCell="A1016" workbookViewId="0">
      <selection activeCell="A1029" sqref="A1029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712"/>
  <sheetViews>
    <sheetView workbookViewId="0">
      <pane xSplit="1" ySplit="1" topLeftCell="B14660" activePane="bottomRight" state="frozen"/>
      <selection activeCell="A14431" sqref="A14431"/>
      <selection pane="topRight" activeCell="A14431" sqref="A14431"/>
      <selection pane="bottomLeft" activeCell="A14431" sqref="A14431"/>
      <selection pane="bottomRight" activeCell="C14666" sqref="C1466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</row>
    <row r="14667" spans="1:8" x14ac:dyDescent="0.55000000000000004">
      <c r="A14667" s="34">
        <v>44220</v>
      </c>
      <c r="B14667" s="1" t="s">
        <v>11</v>
      </c>
    </row>
    <row r="14668" spans="1:8" x14ac:dyDescent="0.55000000000000004">
      <c r="A14668" s="34">
        <v>44220</v>
      </c>
      <c r="B14668" s="1" t="s">
        <v>12</v>
      </c>
    </row>
    <row r="14669" spans="1:8" x14ac:dyDescent="0.55000000000000004">
      <c r="A14669" s="34">
        <v>44220</v>
      </c>
      <c r="B14669" s="1" t="s">
        <v>13</v>
      </c>
    </row>
    <row r="14670" spans="1:8" x14ac:dyDescent="0.55000000000000004">
      <c r="A14670" s="34">
        <v>44220</v>
      </c>
      <c r="B14670" s="1" t="s">
        <v>14</v>
      </c>
    </row>
    <row r="14671" spans="1:8" x14ac:dyDescent="0.55000000000000004">
      <c r="A14671" s="34">
        <v>44220</v>
      </c>
      <c r="B14671" s="1" t="s">
        <v>15</v>
      </c>
    </row>
    <row r="14672" spans="1:8" x14ac:dyDescent="0.55000000000000004">
      <c r="A14672" s="34">
        <v>44220</v>
      </c>
      <c r="B14672" s="1" t="s">
        <v>16</v>
      </c>
    </row>
    <row r="14673" spans="1:2" x14ac:dyDescent="0.55000000000000004">
      <c r="A14673" s="34">
        <v>44220</v>
      </c>
      <c r="B14673" s="1" t="s">
        <v>17</v>
      </c>
    </row>
    <row r="14674" spans="1:2" x14ac:dyDescent="0.55000000000000004">
      <c r="A14674" s="34">
        <v>44220</v>
      </c>
      <c r="B14674" s="1" t="s">
        <v>18</v>
      </c>
    </row>
    <row r="14675" spans="1:2" x14ac:dyDescent="0.55000000000000004">
      <c r="A14675" s="34">
        <v>44220</v>
      </c>
      <c r="B14675" s="1" t="s">
        <v>19</v>
      </c>
    </row>
    <row r="14676" spans="1:2" x14ac:dyDescent="0.55000000000000004">
      <c r="A14676" s="34">
        <v>44220</v>
      </c>
      <c r="B14676" s="1" t="s">
        <v>20</v>
      </c>
    </row>
    <row r="14677" spans="1:2" x14ac:dyDescent="0.55000000000000004">
      <c r="A14677" s="34">
        <v>44220</v>
      </c>
      <c r="B14677" s="1" t="s">
        <v>21</v>
      </c>
    </row>
    <row r="14678" spans="1:2" x14ac:dyDescent="0.55000000000000004">
      <c r="A14678" s="34">
        <v>44220</v>
      </c>
      <c r="B14678" s="1" t="s">
        <v>22</v>
      </c>
    </row>
    <row r="14679" spans="1:2" x14ac:dyDescent="0.55000000000000004">
      <c r="A14679" s="34">
        <v>44220</v>
      </c>
      <c r="B14679" s="1" t="s">
        <v>23</v>
      </c>
    </row>
    <row r="14680" spans="1:2" x14ac:dyDescent="0.55000000000000004">
      <c r="A14680" s="34">
        <v>44220</v>
      </c>
      <c r="B14680" s="1" t="s">
        <v>24</v>
      </c>
    </row>
    <row r="14681" spans="1:2" x14ac:dyDescent="0.55000000000000004">
      <c r="A14681" s="34">
        <v>44220</v>
      </c>
      <c r="B14681" s="1" t="s">
        <v>25</v>
      </c>
    </row>
    <row r="14682" spans="1:2" x14ac:dyDescent="0.55000000000000004">
      <c r="A14682" s="34">
        <v>44220</v>
      </c>
      <c r="B14682" s="1" t="s">
        <v>26</v>
      </c>
    </row>
    <row r="14683" spans="1:2" x14ac:dyDescent="0.55000000000000004">
      <c r="A14683" s="34">
        <v>44220</v>
      </c>
      <c r="B14683" s="1" t="s">
        <v>27</v>
      </c>
    </row>
    <row r="14684" spans="1:2" x14ac:dyDescent="0.55000000000000004">
      <c r="A14684" s="34">
        <v>44220</v>
      </c>
      <c r="B14684" s="1" t="s">
        <v>28</v>
      </c>
    </row>
    <row r="14685" spans="1:2" x14ac:dyDescent="0.55000000000000004">
      <c r="A14685" s="34">
        <v>44220</v>
      </c>
      <c r="B14685" s="1" t="s">
        <v>29</v>
      </c>
    </row>
    <row r="14686" spans="1:2" x14ac:dyDescent="0.55000000000000004">
      <c r="A14686" s="34">
        <v>44220</v>
      </c>
      <c r="B14686" s="1" t="s">
        <v>30</v>
      </c>
    </row>
    <row r="14687" spans="1:2" x14ac:dyDescent="0.55000000000000004">
      <c r="A14687" s="34">
        <v>44220</v>
      </c>
      <c r="B14687" s="1" t="s">
        <v>31</v>
      </c>
    </row>
    <row r="14688" spans="1:2" x14ac:dyDescent="0.55000000000000004">
      <c r="A14688" s="34">
        <v>44220</v>
      </c>
      <c r="B14688" s="1" t="s">
        <v>32</v>
      </c>
    </row>
    <row r="14689" spans="1:2" x14ac:dyDescent="0.55000000000000004">
      <c r="A14689" s="34">
        <v>44220</v>
      </c>
      <c r="B14689" s="1" t="s">
        <v>33</v>
      </c>
    </row>
    <row r="14690" spans="1:2" x14ac:dyDescent="0.55000000000000004">
      <c r="A14690" s="34">
        <v>44220</v>
      </c>
      <c r="B14690" s="1" t="s">
        <v>34</v>
      </c>
    </row>
    <row r="14691" spans="1:2" x14ac:dyDescent="0.55000000000000004">
      <c r="A14691" s="34">
        <v>44220</v>
      </c>
      <c r="B14691" s="1" t="s">
        <v>35</v>
      </c>
    </row>
    <row r="14692" spans="1:2" x14ac:dyDescent="0.55000000000000004">
      <c r="A14692" s="34">
        <v>44220</v>
      </c>
      <c r="B14692" s="1" t="s">
        <v>36</v>
      </c>
    </row>
    <row r="14693" spans="1:2" x14ac:dyDescent="0.55000000000000004">
      <c r="A14693" s="34">
        <v>44220</v>
      </c>
      <c r="B14693" s="1" t="s">
        <v>37</v>
      </c>
    </row>
    <row r="14694" spans="1:2" x14ac:dyDescent="0.55000000000000004">
      <c r="A14694" s="34">
        <v>44220</v>
      </c>
      <c r="B14694" s="1" t="s">
        <v>38</v>
      </c>
    </row>
    <row r="14695" spans="1:2" x14ac:dyDescent="0.55000000000000004">
      <c r="A14695" s="34">
        <v>44220</v>
      </c>
      <c r="B14695" s="1" t="s">
        <v>39</v>
      </c>
    </row>
    <row r="14696" spans="1:2" x14ac:dyDescent="0.55000000000000004">
      <c r="A14696" s="34">
        <v>44220</v>
      </c>
      <c r="B14696" s="1" t="s">
        <v>40</v>
      </c>
    </row>
    <row r="14697" spans="1:2" x14ac:dyDescent="0.55000000000000004">
      <c r="A14697" s="34">
        <v>44220</v>
      </c>
      <c r="B14697" s="1" t="s">
        <v>41</v>
      </c>
    </row>
    <row r="14698" spans="1:2" x14ac:dyDescent="0.55000000000000004">
      <c r="A14698" s="34">
        <v>44220</v>
      </c>
      <c r="B14698" s="1" t="s">
        <v>42</v>
      </c>
    </row>
    <row r="14699" spans="1:2" x14ac:dyDescent="0.55000000000000004">
      <c r="A14699" s="34">
        <v>44220</v>
      </c>
      <c r="B14699" s="1" t="s">
        <v>43</v>
      </c>
    </row>
    <row r="14700" spans="1:2" x14ac:dyDescent="0.55000000000000004">
      <c r="A14700" s="34">
        <v>44220</v>
      </c>
      <c r="B14700" s="1" t="s">
        <v>44</v>
      </c>
    </row>
    <row r="14701" spans="1:2" x14ac:dyDescent="0.55000000000000004">
      <c r="A14701" s="34">
        <v>44220</v>
      </c>
      <c r="B14701" s="1" t="s">
        <v>45</v>
      </c>
    </row>
    <row r="14702" spans="1:2" x14ac:dyDescent="0.55000000000000004">
      <c r="A14702" s="34">
        <v>44220</v>
      </c>
      <c r="B14702" s="1" t="s">
        <v>46</v>
      </c>
    </row>
    <row r="14703" spans="1:2" x14ac:dyDescent="0.55000000000000004">
      <c r="A14703" s="34">
        <v>44220</v>
      </c>
      <c r="B14703" s="1" t="s">
        <v>47</v>
      </c>
    </row>
    <row r="14704" spans="1:2" x14ac:dyDescent="0.55000000000000004">
      <c r="A14704" s="34">
        <v>44220</v>
      </c>
      <c r="B14704" s="1" t="s">
        <v>48</v>
      </c>
    </row>
    <row r="14705" spans="1:2" x14ac:dyDescent="0.55000000000000004">
      <c r="A14705" s="34">
        <v>44220</v>
      </c>
      <c r="B14705" s="1" t="s">
        <v>49</v>
      </c>
    </row>
    <row r="14706" spans="1:2" x14ac:dyDescent="0.55000000000000004">
      <c r="A14706" s="34">
        <v>44220</v>
      </c>
      <c r="B14706" s="1" t="s">
        <v>50</v>
      </c>
    </row>
    <row r="14707" spans="1:2" x14ac:dyDescent="0.55000000000000004">
      <c r="A14707" s="34">
        <v>44220</v>
      </c>
      <c r="B14707" s="1" t="s">
        <v>51</v>
      </c>
    </row>
    <row r="14708" spans="1:2" x14ac:dyDescent="0.55000000000000004">
      <c r="A14708" s="34">
        <v>44220</v>
      </c>
      <c r="B14708" s="1" t="s">
        <v>52</v>
      </c>
    </row>
    <row r="14709" spans="1:2" x14ac:dyDescent="0.55000000000000004">
      <c r="A14709" s="34">
        <v>44220</v>
      </c>
      <c r="B14709" s="1" t="s">
        <v>53</v>
      </c>
    </row>
    <row r="14710" spans="1:2" x14ac:dyDescent="0.55000000000000004">
      <c r="A14710" s="34">
        <v>44220</v>
      </c>
      <c r="B14710" s="1" t="s">
        <v>54</v>
      </c>
    </row>
    <row r="14711" spans="1:2" x14ac:dyDescent="0.55000000000000004">
      <c r="A14711" s="34">
        <v>44220</v>
      </c>
      <c r="B14711" s="1" t="s">
        <v>55</v>
      </c>
    </row>
    <row r="14712" spans="1:2" x14ac:dyDescent="0.55000000000000004">
      <c r="A14712" s="34">
        <v>44220</v>
      </c>
      <c r="B14712" s="1" t="s">
        <v>56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J8" sqref="J8:K8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44221</v>
      </c>
      <c r="B3" s="26" t="s">
        <v>153</v>
      </c>
      <c r="C3" s="26">
        <f>IF(C21="", "", C21)</f>
        <v>362676</v>
      </c>
      <c r="D3" s="26">
        <f>IF(B21="", "", B21)</f>
        <v>5926375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63663</v>
      </c>
      <c r="I3" s="26" t="str">
        <f t="shared" si="1"/>
        <v/>
      </c>
      <c r="J3" s="26">
        <f t="shared" si="1"/>
        <v>1017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293420</v>
      </c>
      <c r="N3" s="26">
        <f t="shared" si="2"/>
        <v>5083</v>
      </c>
    </row>
    <row r="4" spans="1:15" x14ac:dyDescent="0.55000000000000004">
      <c r="A4" s="38">
        <f>DATE($C$9, $D$9, $E$9)</f>
        <v>44221</v>
      </c>
      <c r="B4" s="26" t="s">
        <v>154</v>
      </c>
      <c r="C4" s="26">
        <f>IF(C22="", "", C22)</f>
        <v>2122</v>
      </c>
      <c r="D4" s="26">
        <f>IF(B22="", "", B22)</f>
        <v>470336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1991</v>
      </c>
      <c r="N4" s="26">
        <f t="shared" si="2"/>
        <v>1</v>
      </c>
    </row>
    <row r="5" spans="1:15" x14ac:dyDescent="0.55000000000000004">
      <c r="A5" s="38">
        <f>DATE($C$9, $D$9, $E$9)</f>
        <v>44221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281</v>
      </c>
      <c r="C8" s="53"/>
      <c r="D8" s="53"/>
      <c r="E8" s="53"/>
      <c r="F8" s="53"/>
      <c r="G8" s="53"/>
      <c r="H8" s="53"/>
      <c r="J8" s="71" t="s">
        <v>290</v>
      </c>
      <c r="K8" s="71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25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5926375</v>
      </c>
      <c r="F12" s="4">
        <v>362676</v>
      </c>
      <c r="G12" s="4">
        <v>63663</v>
      </c>
      <c r="H12" s="4">
        <v>1017</v>
      </c>
      <c r="I12" s="4">
        <v>293420</v>
      </c>
      <c r="J12" s="4">
        <v>5083</v>
      </c>
      <c r="K12" s="3"/>
    </row>
    <row r="13" spans="1:15" x14ac:dyDescent="0.55000000000000004">
      <c r="C13" s="51" t="s">
        <v>167</v>
      </c>
      <c r="D13" s="52"/>
      <c r="E13" s="4">
        <v>470336</v>
      </c>
      <c r="F13" s="4">
        <v>2122</v>
      </c>
      <c r="G13" s="4">
        <v>130</v>
      </c>
      <c r="H13" s="4">
        <v>0</v>
      </c>
      <c r="I13" s="4">
        <v>1991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6397540</v>
      </c>
      <c r="F15" s="29">
        <f t="shared" si="3"/>
        <v>364813</v>
      </c>
      <c r="G15" s="29">
        <f t="shared" si="3"/>
        <v>63793</v>
      </c>
      <c r="H15" s="29">
        <f t="shared" si="3"/>
        <v>1017</v>
      </c>
      <c r="I15" s="29">
        <f t="shared" si="3"/>
        <v>295426</v>
      </c>
      <c r="J15" s="29">
        <f t="shared" si="3"/>
        <v>5084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5926375</v>
      </c>
      <c r="C21" s="28">
        <f t="shared" si="4"/>
        <v>362676</v>
      </c>
      <c r="D21" s="3"/>
      <c r="E21" s="3"/>
      <c r="F21" s="3"/>
      <c r="G21" s="3"/>
      <c r="H21" s="28">
        <f>G12</f>
        <v>63663</v>
      </c>
      <c r="I21" s="3"/>
      <c r="J21" s="28">
        <f>H12</f>
        <v>1017</v>
      </c>
      <c r="K21" s="3"/>
      <c r="L21" s="3"/>
      <c r="M21" s="16">
        <f>F21</f>
        <v>0</v>
      </c>
      <c r="N21" s="28">
        <f t="shared" ref="N21:O23" si="5">I12</f>
        <v>293420</v>
      </c>
      <c r="O21" s="28">
        <f t="shared" si="5"/>
        <v>5083</v>
      </c>
    </row>
    <row r="22" spans="1:15" x14ac:dyDescent="0.55000000000000004">
      <c r="A22" s="26" t="s">
        <v>167</v>
      </c>
      <c r="B22" s="28">
        <f t="shared" si="4"/>
        <v>470336</v>
      </c>
      <c r="C22" s="28">
        <f t="shared" si="4"/>
        <v>2122</v>
      </c>
      <c r="D22" s="3"/>
      <c r="E22" s="3"/>
      <c r="F22" s="3"/>
      <c r="G22" s="3"/>
      <c r="H22" s="28">
        <f>G13</f>
        <v>130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1991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6397540</v>
      </c>
      <c r="C24" s="26">
        <f t="shared" si="6"/>
        <v>364813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63793</v>
      </c>
      <c r="I24" s="26">
        <f t="shared" si="6"/>
        <v>0</v>
      </c>
      <c r="J24" s="26">
        <f t="shared" si="6"/>
        <v>1017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295426</v>
      </c>
      <c r="O24" s="26">
        <f t="shared" si="6"/>
        <v>5084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20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8:K8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36" workbookViewId="0">
      <selection activeCell="B5" sqref="B5:C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24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44220</v>
      </c>
      <c r="C5" s="31" t="s">
        <v>7</v>
      </c>
      <c r="D5" s="41">
        <f>IFERROR(INT(TRIM(SUBSTITUTE(VLOOKUP($A5&amp;"*",各都道府県の状況!$A:$I,D$3,FALSE), "※5", ""))), "")</f>
        <v>16578</v>
      </c>
      <c r="E5" s="41">
        <f>IFERROR(INT(TRIM(SUBSTITUTE(VLOOKUP($A5&amp;"*",各都道府県の状況!$A:$I,E$3,FALSE), "※5", ""))), "")</f>
        <v>296993</v>
      </c>
      <c r="F5" s="41">
        <f>IFERROR(INT(TRIM(SUBSTITUTE(VLOOKUP($A5&amp;"*",各都道府県の状況!$A:$I,F$3,FALSE), "※5", ""))), "")</f>
        <v>14511</v>
      </c>
      <c r="G5" s="41">
        <f>IFERROR(INT(TRIM(SUBSTITUTE(VLOOKUP($A5&amp;"*",各都道府県の状況!$A:$I,G$3,FALSE), "※5", ""))), "")</f>
        <v>565</v>
      </c>
      <c r="H5" s="41">
        <f>IFERROR(INT(TRIM(SUBSTITUTE(VLOOKUP($A5&amp;"*",各都道府県の状況!$A:$I,H$3,FALSE), "※5", ""))), "")</f>
        <v>1514</v>
      </c>
      <c r="I5" s="41">
        <f>IFERROR(INT(TRIM(SUBSTITUTE(VLOOKUP($A5&amp;"*",各都道府県の状況!$A:$I,I$3,FALSE), "※5", ""))), "")</f>
        <v>16</v>
      </c>
      <c r="J5" s="2"/>
    </row>
    <row r="6" spans="1:10" x14ac:dyDescent="0.55000000000000004">
      <c r="A6" s="12" t="s">
        <v>182</v>
      </c>
      <c r="B6" s="13">
        <f t="shared" si="0"/>
        <v>44220</v>
      </c>
      <c r="C6" s="31" t="s">
        <v>11</v>
      </c>
      <c r="D6" s="41">
        <f>IFERROR(INT(TRIM(SUBSTITUTE(VLOOKUP($A6&amp;"*",各都道府県の状況!$A:$I,D$3,FALSE), "※5", ""))), "")</f>
        <v>677</v>
      </c>
      <c r="E6" s="41">
        <f>IFERROR(INT(TRIM(SUBSTITUTE(VLOOKUP($A6&amp;"*",各都道府県の状況!$A:$I,E$3,FALSE), "※5", ""))), "")</f>
        <v>12455</v>
      </c>
      <c r="F6" s="41">
        <f>IFERROR(INT(TRIM(SUBSTITUTE(VLOOKUP($A6&amp;"*",各都道府県の状況!$A:$I,F$3,FALSE), "※5", ""))), "")</f>
        <v>599</v>
      </c>
      <c r="G6" s="41">
        <f>IFERROR(INT(TRIM(SUBSTITUTE(VLOOKUP($A6&amp;"*",各都道府県の状況!$A:$I,G$3,FALSE), "※5", ""))), "")</f>
        <v>9</v>
      </c>
      <c r="H6" s="41">
        <f>IFERROR(INT(TRIM(SUBSTITUTE(VLOOKUP($A6&amp;"*",各都道府県の状況!$A:$I,H$3,FALSE), "※5", ""))), "")</f>
        <v>69</v>
      </c>
      <c r="I6" s="41">
        <f>IFERROR(INT(TRIM(SUBSTITUTE(VLOOKUP($A6&amp;"*",各都道府県の状況!$A:$I,I$3,FALSE), "※5", ""))), "")</f>
        <v>4</v>
      </c>
    </row>
    <row r="7" spans="1:10" x14ac:dyDescent="0.55000000000000004">
      <c r="A7" s="12" t="s">
        <v>183</v>
      </c>
      <c r="B7" s="13">
        <f t="shared" si="0"/>
        <v>44220</v>
      </c>
      <c r="C7" s="31" t="s">
        <v>12</v>
      </c>
      <c r="D7" s="41">
        <f>IFERROR(INT(TRIM(SUBSTITUTE(VLOOKUP($A7&amp;"*",各都道府県の状況!$A:$I,D$3,FALSE), "※5", ""))), "")</f>
        <v>487</v>
      </c>
      <c r="E7" s="41">
        <f>IFERROR(INT(TRIM(SUBSTITUTE(VLOOKUP($A7&amp;"*",各都道府県の状況!$A:$I,E$3,FALSE), "※5", ""))), "")</f>
        <v>18808</v>
      </c>
      <c r="F7" s="41">
        <f>IFERROR(INT(TRIM(SUBSTITUTE(VLOOKUP($A7&amp;"*",各都道府県の状況!$A:$I,F$3,FALSE), "※5", ""))), "")</f>
        <v>410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52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44220</v>
      </c>
      <c r="C8" s="31" t="s">
        <v>13</v>
      </c>
      <c r="D8" s="41">
        <f>IFERROR(INT(TRIM(SUBSTITUTE(VLOOKUP($A8&amp;"*",各都道府県の状況!$A:$I,D$3,FALSE), "※5", ""))), "")</f>
        <v>3221</v>
      </c>
      <c r="E8" s="41">
        <f>IFERROR(INT(TRIM(SUBSTITUTE(VLOOKUP($A8&amp;"*",各都道府県の状況!$A:$I,E$3,FALSE), "※5", ""))), "")</f>
        <v>45534</v>
      </c>
      <c r="F8" s="41">
        <f>IFERROR(INT(TRIM(SUBSTITUTE(VLOOKUP($A8&amp;"*",各都道府県の状況!$A:$I,F$3,FALSE), "※5", ""))), "")</f>
        <v>2666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533</v>
      </c>
      <c r="I8" s="41">
        <f>IFERROR(INT(TRIM(SUBSTITUTE(VLOOKUP($A8&amp;"*",各都道府県の状況!$A:$I,I$3,FALSE), "※5", ""))), "")</f>
        <v>10</v>
      </c>
    </row>
    <row r="9" spans="1:10" ht="21" customHeight="1" x14ac:dyDescent="0.55000000000000004">
      <c r="A9" s="12" t="s">
        <v>185</v>
      </c>
      <c r="B9" s="13">
        <f t="shared" si="0"/>
        <v>44220</v>
      </c>
      <c r="C9" s="31" t="s">
        <v>14</v>
      </c>
      <c r="D9" s="41">
        <f>IFERROR(INT(TRIM(SUBSTITUTE(VLOOKUP($A9&amp;"*",各都道府県の状況!$A:$I,D$3,FALSE), "※5", ""))), "")</f>
        <v>242</v>
      </c>
      <c r="E9" s="41">
        <f>IFERROR(INT(TRIM(SUBSTITUTE(VLOOKUP($A9&amp;"*",各都道府県の状況!$A:$I,E$3,FALSE), "※5", ""))), "")</f>
        <v>6089</v>
      </c>
      <c r="F9" s="41">
        <f>IFERROR(INT(TRIM(SUBSTITUTE(VLOOKUP($A9&amp;"*",各都道府県の状況!$A:$I,F$3,FALSE), "※5", ""))), "")</f>
        <v>178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63</v>
      </c>
      <c r="I9" s="41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44220</v>
      </c>
      <c r="C10" s="31" t="s">
        <v>15</v>
      </c>
      <c r="D10" s="41">
        <f>IFERROR(INT(TRIM(SUBSTITUTE(VLOOKUP($A10&amp;"*",各都道府県の状況!$A:$I,D$3,FALSE), "※5", ""))), "")</f>
        <v>457</v>
      </c>
      <c r="E10" s="41">
        <f>IFERROR(INT(TRIM(SUBSTITUTE(VLOOKUP($A10&amp;"*",各都道府県の状況!$A:$I,E$3,FALSE), "※5", ""))), "")</f>
        <v>13066</v>
      </c>
      <c r="F10" s="41">
        <f>IFERROR(INT(TRIM(SUBSTITUTE(VLOOKUP($A10&amp;"*",各都道府県の状況!$A:$I,F$3,FALSE), "※5", ""))), "")</f>
        <v>412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32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44220</v>
      </c>
      <c r="C11" s="31" t="s">
        <v>16</v>
      </c>
      <c r="D11" s="41">
        <f>IFERROR(INT(TRIM(SUBSTITUTE(VLOOKUP($A11&amp;"*",各都道府県の状況!$A:$I,D$3,FALSE), "※5", ""))), "")</f>
        <v>1584</v>
      </c>
      <c r="E11" s="41">
        <f>IFERROR(INT(TRIM(SUBSTITUTE(VLOOKUP($A11&amp;"*",各都道府県の状況!$A:$I,E$3,FALSE), "※5", ""))), "")</f>
        <v>76841</v>
      </c>
      <c r="F11" s="41">
        <f>IFERROR(INT(TRIM(SUBSTITUTE(VLOOKUP($A11&amp;"*",各都道府県の状況!$A:$I,F$3,FALSE), "※5", ""))), "")</f>
        <v>1254</v>
      </c>
      <c r="G11" s="41">
        <f>IFERROR(INT(TRIM(SUBSTITUTE(VLOOKUP($A11&amp;"*",各都道府県の状況!$A:$I,G$3,FALSE), "※5", ""))), "")</f>
        <v>35</v>
      </c>
      <c r="H11" s="41">
        <f>IFERROR(INT(TRIM(SUBSTITUTE(VLOOKUP($A11&amp;"*",各都道府県の状況!$A:$I,H$3,FALSE), "※5", ""))), "")</f>
        <v>295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44220</v>
      </c>
      <c r="C12" s="31" t="s">
        <v>17</v>
      </c>
      <c r="D12" s="41">
        <f>IFERROR(INT(TRIM(SUBSTITUTE(VLOOKUP($A12&amp;"*",各都道府県の状況!$A:$I,D$3,FALSE), "※5", ""))), "")</f>
        <v>4319</v>
      </c>
      <c r="E12" s="41">
        <f>IFERROR(INT(TRIM(SUBSTITUTE(VLOOKUP($A12&amp;"*",各都道府県の状況!$A:$I,E$3,FALSE), "※5", ""))), "")</f>
        <v>21908</v>
      </c>
      <c r="F12" s="41">
        <f>IFERROR(INT(TRIM(SUBSTITUTE(VLOOKUP($A12&amp;"*",各都道府県の状況!$A:$I,F$3,FALSE), "※5", ""))), "")</f>
        <v>3385</v>
      </c>
      <c r="G12" s="41">
        <f>IFERROR(INT(TRIM(SUBSTITUTE(VLOOKUP($A12&amp;"*",各都道府県の状況!$A:$I,G$3,FALSE), "※5", ""))), "")</f>
        <v>51</v>
      </c>
      <c r="H12" s="41">
        <f>IFERROR(INT(TRIM(SUBSTITUTE(VLOOKUP($A12&amp;"*",各都道府県の状況!$A:$I,H$3,FALSE), "※5", ""))), "")</f>
        <v>883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44220</v>
      </c>
      <c r="C13" s="31" t="s">
        <v>18</v>
      </c>
      <c r="D13" s="41">
        <f>IFERROR(INT(TRIM(SUBSTITUTE(VLOOKUP($A13&amp;"*",各都道府県の状況!$A:$I,D$3,FALSE), "※5", ""))), "")</f>
        <v>3527</v>
      </c>
      <c r="E13" s="41">
        <f>IFERROR(INT(TRIM(SUBSTITUTE(VLOOKUP($A13&amp;"*",各都道府県の状況!$A:$I,E$3,FALSE), "※5", ""))), "")</f>
        <v>98784</v>
      </c>
      <c r="F13" s="41">
        <f>IFERROR(INT(TRIM(SUBSTITUTE(VLOOKUP($A13&amp;"*",各都道府県の状況!$A:$I,F$3,FALSE), "※5", ""))), "")</f>
        <v>2556</v>
      </c>
      <c r="G13" s="41">
        <f>IFERROR(INT(TRIM(SUBSTITUTE(VLOOKUP($A13&amp;"*",各都道府県の状況!$A:$I,G$3,FALSE), "※5", ""))), "")</f>
        <v>35</v>
      </c>
      <c r="H13" s="41">
        <f>IFERROR(INT(TRIM(SUBSTITUTE(VLOOKUP($A13&amp;"*",各都道府県の状況!$A:$I,H$3,FALSE), "※5", ""))), "")</f>
        <v>971</v>
      </c>
      <c r="I13" s="41">
        <f>IFERROR(INT(TRIM(SUBSTITUTE(VLOOKUP($A13&amp;"*",各都道府県の状況!$A:$I,I$3,FALSE), "※5", ""))), "")</f>
        <v>20</v>
      </c>
    </row>
    <row r="14" spans="1:10" x14ac:dyDescent="0.55000000000000004">
      <c r="A14" s="12" t="s">
        <v>190</v>
      </c>
      <c r="B14" s="13">
        <f t="shared" si="0"/>
        <v>44220</v>
      </c>
      <c r="C14" s="31" t="s">
        <v>19</v>
      </c>
      <c r="D14" s="41">
        <f>IFERROR(INT(TRIM(SUBSTITUTE(VLOOKUP($A14&amp;"*",各都道府県の状況!$A:$I,D$3,FALSE), "※5", ""))), "")</f>
        <v>3581</v>
      </c>
      <c r="E14" s="41">
        <f>IFERROR(INT(TRIM(SUBSTITUTE(VLOOKUP($A14&amp;"*",各都道府県の状況!$A:$I,E$3,FALSE), "※5", ""))), "")</f>
        <v>69533</v>
      </c>
      <c r="F14" s="41">
        <f>IFERROR(INT(TRIM(SUBSTITUTE(VLOOKUP($A14&amp;"*",各都道府県の状況!$A:$I,F$3,FALSE), "※5", ""))), "")</f>
        <v>3021</v>
      </c>
      <c r="G14" s="41">
        <f>IFERROR(INT(TRIM(SUBSTITUTE(VLOOKUP($A14&amp;"*",各都道府県の状況!$A:$I,G$3,FALSE), "※5", ""))), "")</f>
        <v>65</v>
      </c>
      <c r="H14" s="41">
        <f>IFERROR(INT(TRIM(SUBSTITUTE(VLOOKUP($A14&amp;"*",各都道府県の状況!$A:$I,H$3,FALSE), "※5", ""))), "")</f>
        <v>495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44220</v>
      </c>
      <c r="C15" s="31" t="s">
        <v>20</v>
      </c>
      <c r="D15" s="41">
        <f>IFERROR(INT(TRIM(SUBSTITUTE(VLOOKUP($A15&amp;"*",各都道府県の状況!$A:$I,D$3,FALSE), "※5", ""))), "")</f>
        <v>23060</v>
      </c>
      <c r="E15" s="41">
        <f>IFERROR(INT(TRIM(SUBSTITUTE(VLOOKUP($A15&amp;"*",各都道府県の状況!$A:$I,E$3,FALSE), "※5", ""))), "")</f>
        <v>418597</v>
      </c>
      <c r="F15" s="41">
        <f>IFERROR(INT(TRIM(SUBSTITUTE(VLOOKUP($A15&amp;"*",各都道府県の状況!$A:$I,F$3,FALSE), "※5", ""))), "")</f>
        <v>17483</v>
      </c>
      <c r="G15" s="41">
        <f>IFERROR(INT(TRIM(SUBSTITUTE(VLOOKUP($A15&amp;"*",各都道府県の状況!$A:$I,G$3,FALSE), "※5", ""))), "")</f>
        <v>304</v>
      </c>
      <c r="H15" s="41">
        <f>IFERROR(INT(TRIM(SUBSTITUTE(VLOOKUP($A15&amp;"*",各都道府県の状況!$A:$I,H$3,FALSE), "※5", ""))), "")</f>
        <v>5273</v>
      </c>
      <c r="I15" s="41">
        <f>IFERROR(INT(TRIM(SUBSTITUTE(VLOOKUP($A15&amp;"*",各都道府県の状況!$A:$I,I$3,FALSE), "※5", ""))), "")</f>
        <v>91</v>
      </c>
    </row>
    <row r="16" spans="1:10" x14ac:dyDescent="0.55000000000000004">
      <c r="A16" s="12" t="s">
        <v>192</v>
      </c>
      <c r="B16" s="13">
        <f t="shared" si="0"/>
        <v>44220</v>
      </c>
      <c r="C16" s="31" t="s">
        <v>21</v>
      </c>
      <c r="D16" s="41">
        <f>IFERROR(INT(TRIM(SUBSTITUTE(VLOOKUP($A16&amp;"*",各都道府県の状況!$A:$I,D$3,FALSE), "※5", ""))), "")</f>
        <v>19918</v>
      </c>
      <c r="E16" s="41">
        <f>IFERROR(INT(TRIM(SUBSTITUTE(VLOOKUP($A16&amp;"*",各都道府県の状況!$A:$I,E$3,FALSE), "※5", ""))), "")</f>
        <v>302123</v>
      </c>
      <c r="F16" s="41">
        <f>IFERROR(INT(TRIM(SUBSTITUTE(VLOOKUP($A16&amp;"*",各都道府県の状況!$A:$I,F$3,FALSE), "※5", ""))), "")</f>
        <v>13277</v>
      </c>
      <c r="G16" s="41">
        <f>IFERROR(INT(TRIM(SUBSTITUTE(VLOOKUP($A16&amp;"*",各都道府県の状況!$A:$I,G$3,FALSE), "※5", ""))), "")</f>
        <v>208</v>
      </c>
      <c r="H16" s="41">
        <f>IFERROR(INT(TRIM(SUBSTITUTE(VLOOKUP($A16&amp;"*",各都道府県の状況!$A:$I,H$3,FALSE), "※5", ""))), "")</f>
        <v>6433</v>
      </c>
      <c r="I16" s="41">
        <f>IFERROR(INT(TRIM(SUBSTITUTE(VLOOKUP($A16&amp;"*",各都道府県の状況!$A:$I,I$3,FALSE), "※5", ""))), "")</f>
        <v>47</v>
      </c>
    </row>
    <row r="17" spans="1:9" x14ac:dyDescent="0.55000000000000004">
      <c r="A17" s="12" t="s">
        <v>193</v>
      </c>
      <c r="B17" s="13">
        <f t="shared" si="0"/>
        <v>44220</v>
      </c>
      <c r="C17" s="31" t="s">
        <v>22</v>
      </c>
      <c r="D17" s="41">
        <f>IFERROR(INT(TRIM(SUBSTITUTE(VLOOKUP($A17&amp;"*",各都道府県の状況!$A:$I,D$3,FALSE), "※5", ""))), "")</f>
        <v>92904</v>
      </c>
      <c r="E17" s="41">
        <f>IFERROR(INT(TRIM(SUBSTITUTE(VLOOKUP($A17&amp;"*",各都道府県の状況!$A:$I,E$3,FALSE), "※5", ""))), "")</f>
        <v>1232156</v>
      </c>
      <c r="F17" s="41">
        <f>IFERROR(INT(TRIM(SUBSTITUTE(VLOOKUP($A17&amp;"*",各都道府県の状況!$A:$I,F$3,FALSE), "※5", ""))), "")</f>
        <v>73890</v>
      </c>
      <c r="G17" s="41">
        <f>IFERROR(INT(TRIM(SUBSTITUTE(VLOOKUP($A17&amp;"*",各都道府県の状況!$A:$I,G$3,FALSE), "※5", ""))), "")</f>
        <v>779</v>
      </c>
      <c r="H17" s="41">
        <f>IFERROR(INT(TRIM(SUBSTITUTE(VLOOKUP($A17&amp;"*",各都道府県の状況!$A:$I,H$3,FALSE), "※5", ""))), "")</f>
        <v>18235</v>
      </c>
      <c r="I17" s="41">
        <f>IFERROR(INT(TRIM(SUBSTITUTE(VLOOKUP($A17&amp;"*",各都道府県の状況!$A:$I,I$3,FALSE), "※5", ""))), "")</f>
        <v>156</v>
      </c>
    </row>
    <row r="18" spans="1:9" x14ac:dyDescent="0.55000000000000004">
      <c r="A18" s="12" t="s">
        <v>194</v>
      </c>
      <c r="B18" s="13">
        <f t="shared" si="0"/>
        <v>44220</v>
      </c>
      <c r="C18" s="31" t="s">
        <v>23</v>
      </c>
      <c r="D18" s="41">
        <f>IFERROR(INT(TRIM(SUBSTITUTE(VLOOKUP($A18&amp;"*",各都道府県の状況!$A:$I,D$3,FALSE), "※5", ""))), "")</f>
        <v>37474</v>
      </c>
      <c r="E18" s="41">
        <f>IFERROR(INT(TRIM(SUBSTITUTE(VLOOKUP($A18&amp;"*",各都道府県の状況!$A:$I,E$3,FALSE), "※5", ""))), "")</f>
        <v>455639</v>
      </c>
      <c r="F18" s="41">
        <f>IFERROR(INT(TRIM(SUBSTITUTE(VLOOKUP($A18&amp;"*",各都道府県の状況!$A:$I,F$3,FALSE), "※5", ""))), "")</f>
        <v>32106</v>
      </c>
      <c r="G18" s="41">
        <f>IFERROR(INT(TRIM(SUBSTITUTE(VLOOKUP($A18&amp;"*",各都道府県の状況!$A:$I,G$3,FALSE), "※5", ""))), "")</f>
        <v>390</v>
      </c>
      <c r="H18" s="41">
        <f>IFERROR(INT(TRIM(SUBSTITUTE(VLOOKUP($A18&amp;"*",各都道府県の状況!$A:$I,H$3,FALSE), "※5", ""))), "")</f>
        <v>4978</v>
      </c>
      <c r="I18" s="41">
        <f>IFERROR(INT(TRIM(SUBSTITUTE(VLOOKUP($A18&amp;"*",各都道府県の状況!$A:$I,I$3,FALSE), "※5", ""))), "")</f>
        <v>116</v>
      </c>
    </row>
    <row r="19" spans="1:9" x14ac:dyDescent="0.55000000000000004">
      <c r="A19" s="12" t="s">
        <v>195</v>
      </c>
      <c r="B19" s="13">
        <f t="shared" si="0"/>
        <v>44220</v>
      </c>
      <c r="C19" s="31" t="s">
        <v>24</v>
      </c>
      <c r="D19" s="41">
        <f>IFERROR(INT(TRIM(SUBSTITUTE(VLOOKUP($A19&amp;"*",各都道府県の状況!$A:$I,D$3,FALSE), "※5", ""))), "")</f>
        <v>838</v>
      </c>
      <c r="E19" s="41">
        <f>IFERROR(INT(TRIM(SUBSTITUTE(VLOOKUP($A19&amp;"*",各都道府県の状況!$A:$I,E$3,FALSE), "※5", ""))), "")</f>
        <v>35121</v>
      </c>
      <c r="F19" s="41">
        <f>IFERROR(INT(TRIM(SUBSTITUTE(VLOOKUP($A19&amp;"*",各都道府県の状況!$A:$I,F$3,FALSE), "※5", ""))), "")</f>
        <v>692</v>
      </c>
      <c r="G19" s="41">
        <f>IFERROR(INT(TRIM(SUBSTITUTE(VLOOKUP($A19&amp;"*",各都道府県の状況!$A:$I,G$3,FALSE), "※5", ""))), "")</f>
        <v>7</v>
      </c>
      <c r="H19" s="41">
        <f>IFERROR(INT(TRIM(SUBSTITUTE(VLOOKUP($A19&amp;"*",各都道府県の状況!$A:$I,H$3,FALSE), "※5", ""))), "")</f>
        <v>146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44220</v>
      </c>
      <c r="C20" s="31" t="s">
        <v>25</v>
      </c>
      <c r="D20" s="41">
        <f>IFERROR(INT(TRIM(SUBSTITUTE(VLOOKUP($A20&amp;"*",各都道府県の状況!$A:$I,D$3,FALSE), "※5", ""))), "")</f>
        <v>839</v>
      </c>
      <c r="E20" s="41">
        <f>IFERROR(INT(TRIM(SUBSTITUTE(VLOOKUP($A20&amp;"*",各都道府県の状況!$A:$I,E$3,FALSE), "※5", ""))), "")</f>
        <v>28649</v>
      </c>
      <c r="F20" s="41">
        <f>IFERROR(INT(TRIM(SUBSTITUTE(VLOOKUP($A20&amp;"*",各都道府県の状況!$A:$I,F$3,FALSE), "※5", ""))), "")</f>
        <v>723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89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44220</v>
      </c>
      <c r="C21" s="31" t="s">
        <v>26</v>
      </c>
      <c r="D21" s="41">
        <f>IFERROR(INT(TRIM(SUBSTITUTE(VLOOKUP($A21&amp;"*",各都道府県の状況!$A:$I,D$3,FALSE), "※5", ""))), "")</f>
        <v>1416</v>
      </c>
      <c r="E21" s="41">
        <f>IFERROR(INT(TRIM(SUBSTITUTE(VLOOKUP($A21&amp;"*",各都道府県の状況!$A:$I,E$3,FALSE), "※5", ""))), "")</f>
        <v>38179</v>
      </c>
      <c r="F21" s="41">
        <f>IFERROR(INT(TRIM(SUBSTITUTE(VLOOKUP($A21&amp;"*",各都道府県の状況!$A:$I,F$3,FALSE), "※5", ""))), "")</f>
        <v>1188</v>
      </c>
      <c r="G21" s="41">
        <f>IFERROR(INT(TRIM(SUBSTITUTE(VLOOKUP($A21&amp;"*",各都道府県の状況!$A:$I,G$3,FALSE), "※5", ""))), "")</f>
        <v>56</v>
      </c>
      <c r="H21" s="41">
        <f>IFERROR(INT(TRIM(SUBSTITUTE(VLOOKUP($A21&amp;"*",各都道府県の状況!$A:$I,H$3,FALSE), "※5", ""))), "")</f>
        <v>215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44220</v>
      </c>
      <c r="C22" s="31" t="s">
        <v>27</v>
      </c>
      <c r="D22" s="41">
        <f>IFERROR(INT(TRIM(SUBSTITUTE(VLOOKUP($A22&amp;"*",各都道府県の状況!$A:$I,D$3,FALSE), "※5", ""))), "")</f>
        <v>476</v>
      </c>
      <c r="E22" s="41">
        <f>IFERROR(INT(TRIM(SUBSTITUTE(VLOOKUP($A22&amp;"*",各都道府県の状況!$A:$I,E$3,FALSE), "※5", ""))), "")</f>
        <v>25002</v>
      </c>
      <c r="F22" s="41">
        <f>IFERROR(INT(TRIM(SUBSTITUTE(VLOOKUP($A22&amp;"*",各都道府県の状況!$A:$I,F$3,FALSE), "※5", ""))), "")</f>
        <v>387</v>
      </c>
      <c r="G22" s="41">
        <f>IFERROR(INT(TRIM(SUBSTITUTE(VLOOKUP($A22&amp;"*",各都道府県の状況!$A:$I,G$3,FALSE), "※5", ""))), "")</f>
        <v>13</v>
      </c>
      <c r="H22" s="41">
        <f>IFERROR(INT(TRIM(SUBSTITUTE(VLOOKUP($A22&amp;"*",各都道府県の状況!$A:$I,H$3,FALSE), "※5", ""))), "")</f>
        <v>76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44220</v>
      </c>
      <c r="C23" s="31" t="s">
        <v>28</v>
      </c>
      <c r="D23" s="41">
        <f>IFERROR(INT(TRIM(SUBSTITUTE(VLOOKUP($A23&amp;"*",各都道府県の状況!$A:$I,D$3,FALSE), "※5", ""))), "")</f>
        <v>874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753</v>
      </c>
      <c r="G23" s="41">
        <f>IFERROR(INT(TRIM(SUBSTITUTE(VLOOKUP($A23&amp;"*",各都道府県の状況!$A:$I,G$3,FALSE), "※5", ""))), "")</f>
        <v>12</v>
      </c>
      <c r="H23" s="41">
        <f>IFERROR(INT(TRIM(SUBSTITUTE(VLOOKUP($A23&amp;"*",各都道府県の状況!$A:$I,H$3,FALSE), "※5", ""))), "")</f>
        <v>109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44220</v>
      </c>
      <c r="C24" s="31" t="s">
        <v>29</v>
      </c>
      <c r="D24" s="41">
        <f>IFERROR(INT(TRIM(SUBSTITUTE(VLOOKUP($A24&amp;"*",各都道府県の状況!$A:$I,D$3,FALSE), "※5", ""))), "")</f>
        <v>2155</v>
      </c>
      <c r="E24" s="41">
        <f>IFERROR(INT(TRIM(SUBSTITUTE(VLOOKUP($A24&amp;"*",各都道府県の状況!$A:$I,E$3,FALSE), "※5", ""))), "")</f>
        <v>69826</v>
      </c>
      <c r="F24" s="41">
        <f>IFERROR(INT(TRIM(SUBSTITUTE(VLOOKUP($A24&amp;"*",各都道府県の状況!$A:$I,F$3,FALSE), "※5", ""))), "")</f>
        <v>1834</v>
      </c>
      <c r="G24" s="41">
        <f>IFERROR(INT(TRIM(SUBSTITUTE(VLOOKUP($A24&amp;"*",各都道府県の状況!$A:$I,G$3,FALSE), "※5", ""))), "")</f>
        <v>28</v>
      </c>
      <c r="H24" s="41">
        <f>IFERROR(INT(TRIM(SUBSTITUTE(VLOOKUP($A24&amp;"*",各都道府県の状況!$A:$I,H$3,FALSE), "※5", ""))), "")</f>
        <v>311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44220</v>
      </c>
      <c r="C25" s="31" t="s">
        <v>30</v>
      </c>
      <c r="D25" s="41">
        <f>IFERROR(INT(TRIM(SUBSTITUTE(VLOOKUP($A25&amp;"*",各都道府県の状況!$A:$I,D$3,FALSE), "※5", ""))), "")</f>
        <v>3907</v>
      </c>
      <c r="E25" s="41">
        <f>IFERROR(INT(TRIM(SUBSTITUTE(VLOOKUP($A25&amp;"*",各都道府県の状況!$A:$I,E$3,FALSE), "※5", ""))), "")</f>
        <v>96096</v>
      </c>
      <c r="F25" s="41">
        <f>IFERROR(INT(TRIM(SUBSTITUTE(VLOOKUP($A25&amp;"*",各都道府県の状況!$A:$I,F$3,FALSE), "※5", ""))), "")</f>
        <v>3246</v>
      </c>
      <c r="G25" s="41">
        <f>IFERROR(INT(TRIM(SUBSTITUTE(VLOOKUP($A25&amp;"*",各都道府県の状況!$A:$I,G$3,FALSE), "※5", ""))), "")</f>
        <v>63</v>
      </c>
      <c r="H25" s="41">
        <f>IFERROR(INT(TRIM(SUBSTITUTE(VLOOKUP($A25&amp;"*",各都道府県の状況!$A:$I,H$3,FALSE), "※5", ""))), "")</f>
        <v>598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44220</v>
      </c>
      <c r="C26" s="31" t="s">
        <v>31</v>
      </c>
      <c r="D26" s="41">
        <f>IFERROR(INT(TRIM(SUBSTITUTE(VLOOKUP($A26&amp;"*",各都道府県の状況!$A:$I,D$3,FALSE), "※5", ""))), "")</f>
        <v>4181</v>
      </c>
      <c r="E26" s="41">
        <f>IFERROR(INT(TRIM(SUBSTITUTE(VLOOKUP($A26&amp;"*",各都道府県の状況!$A:$I,E$3,FALSE), "※5", ""))), "")</f>
        <v>128855</v>
      </c>
      <c r="F26" s="41">
        <f>IFERROR(INT(TRIM(SUBSTITUTE(VLOOKUP($A26&amp;"*",各都道府県の状況!$A:$I,F$3,FALSE), "※5", ""))), "")</f>
        <v>3302</v>
      </c>
      <c r="G26" s="41">
        <f>IFERROR(INT(TRIM(SUBSTITUTE(VLOOKUP($A26&amp;"*",各都道府県の状況!$A:$I,G$3,FALSE), "※5", ""))), "")</f>
        <v>69</v>
      </c>
      <c r="H26" s="41">
        <f>IFERROR(INT(TRIM(SUBSTITUTE(VLOOKUP($A26&amp;"*",各都道府県の状況!$A:$I,H$3,FALSE), "※5", ""))), "")</f>
        <v>810</v>
      </c>
      <c r="I26" s="41">
        <f>IFERROR(INT(TRIM(SUBSTITUTE(VLOOKUP($A26&amp;"*",各都道府県の状況!$A:$I,I$3,FALSE), "※5", ""))), "")</f>
        <v>11</v>
      </c>
    </row>
    <row r="27" spans="1:9" x14ac:dyDescent="0.55000000000000004">
      <c r="A27" s="12" t="s">
        <v>203</v>
      </c>
      <c r="B27" s="13">
        <f t="shared" si="0"/>
        <v>44220</v>
      </c>
      <c r="C27" s="31" t="s">
        <v>32</v>
      </c>
      <c r="D27" s="41">
        <f>IFERROR(INT(TRIM(SUBSTITUTE(VLOOKUP($A27&amp;"*",各都道府県の状況!$A:$I,D$3,FALSE), "※5", ""))), "")</f>
        <v>22427</v>
      </c>
      <c r="E27" s="41">
        <f>IFERROR(INT(TRIM(SUBSTITUTE(VLOOKUP($A27&amp;"*",各都道府県の状況!$A:$I,E$3,FALSE), "※5", ""))), "")</f>
        <v>281822</v>
      </c>
      <c r="F27" s="41">
        <f>IFERROR(INT(TRIM(SUBSTITUTE(VLOOKUP($A27&amp;"*",各都道府県の状況!$A:$I,F$3,FALSE), "※5", ""))), "")</f>
        <v>18774</v>
      </c>
      <c r="G27" s="41">
        <f>IFERROR(INT(TRIM(SUBSTITUTE(VLOOKUP($A27&amp;"*",各都道府県の状況!$A:$I,G$3,FALSE), "※5", ""))), "")</f>
        <v>354</v>
      </c>
      <c r="H27" s="41">
        <f>IFERROR(INT(TRIM(SUBSTITUTE(VLOOKUP($A27&amp;"*",各都道府県の状況!$A:$I,H$3,FALSE), "※5", ""))), "")</f>
        <v>3299</v>
      </c>
      <c r="I27" s="41">
        <f>IFERROR(INT(TRIM(SUBSTITUTE(VLOOKUP($A27&amp;"*",各都道府県の状況!$A:$I,I$3,FALSE), "※5", ""))), "")</f>
        <v>58</v>
      </c>
    </row>
    <row r="28" spans="1:9" x14ac:dyDescent="0.55000000000000004">
      <c r="A28" s="12" t="s">
        <v>204</v>
      </c>
      <c r="B28" s="13">
        <f t="shared" si="0"/>
        <v>44220</v>
      </c>
      <c r="C28" s="31" t="s">
        <v>33</v>
      </c>
      <c r="D28" s="41">
        <f>IFERROR(INT(TRIM(SUBSTITUTE(VLOOKUP($A28&amp;"*",各都道府県の状況!$A:$I,D$3,FALSE), "※5", ""))), "")</f>
        <v>1976</v>
      </c>
      <c r="E28" s="41">
        <f>IFERROR(INT(TRIM(SUBSTITUTE(VLOOKUP($A28&amp;"*",各都道府県の状況!$A:$I,E$3,FALSE), "※5", ""))), "")</f>
        <v>42391</v>
      </c>
      <c r="F28" s="41">
        <f>IFERROR(INT(TRIM(SUBSTITUTE(VLOOKUP($A28&amp;"*",各都道府県の状況!$A:$I,F$3,FALSE), "※5", ""))), "")</f>
        <v>1558</v>
      </c>
      <c r="G28" s="41">
        <f>IFERROR(INT(TRIM(SUBSTITUTE(VLOOKUP($A28&amp;"*",各都道府県の状況!$A:$I,G$3,FALSE), "※5", ""))), "")</f>
        <v>28</v>
      </c>
      <c r="H28" s="41">
        <f>IFERROR(INT(TRIM(SUBSTITUTE(VLOOKUP($A28&amp;"*",各都道府県の状況!$A:$I,H$3,FALSE), "※5", ""))), "")</f>
        <v>390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44220</v>
      </c>
      <c r="C29" s="31" t="s">
        <v>34</v>
      </c>
      <c r="D29" s="41">
        <f>IFERROR(INT(TRIM(SUBSTITUTE(VLOOKUP($A29&amp;"*",各都道府県の状況!$A:$I,D$3,FALSE), "※5", ""))), "")</f>
        <v>1936</v>
      </c>
      <c r="E29" s="41">
        <f>IFERROR(INT(TRIM(SUBSTITUTE(VLOOKUP($A29&amp;"*",各都道府県の状況!$A:$I,E$3,FALSE), "※5", ""))), "")</f>
        <v>51471</v>
      </c>
      <c r="F29" s="41">
        <f>IFERROR(INT(TRIM(SUBSTITUTE(VLOOKUP($A29&amp;"*",各都道府県の状況!$A:$I,F$3,FALSE), "※5", ""))), "")</f>
        <v>1514</v>
      </c>
      <c r="G29" s="41">
        <f>IFERROR(INT(TRIM(SUBSTITUTE(VLOOKUP($A29&amp;"*",各都道府県の状況!$A:$I,G$3,FALSE), "※5", ""))), "")</f>
        <v>26</v>
      </c>
      <c r="H29" s="41">
        <f>IFERROR(INT(TRIM(SUBSTITUTE(VLOOKUP($A29&amp;"*",各都道府県の状況!$A:$I,H$3,FALSE), "※5", ""))), "")</f>
        <v>396</v>
      </c>
      <c r="I29" s="41">
        <f>IFERROR(INT(TRIM(SUBSTITUTE(VLOOKUP($A29&amp;"*",各都道府県の状況!$A:$I,I$3,FALSE), "※5", ""))), "")</f>
        <v>11</v>
      </c>
    </row>
    <row r="30" spans="1:9" x14ac:dyDescent="0.55000000000000004">
      <c r="A30" s="12" t="s">
        <v>206</v>
      </c>
      <c r="B30" s="13">
        <f t="shared" si="0"/>
        <v>44220</v>
      </c>
      <c r="C30" s="31" t="s">
        <v>35</v>
      </c>
      <c r="D30" s="41">
        <f>IFERROR(INT(TRIM(SUBSTITUTE(VLOOKUP($A30&amp;"*",各都道府県の状況!$A:$I,D$3,FALSE), "※5", ""))), "")</f>
        <v>7393</v>
      </c>
      <c r="E30" s="41">
        <f>IFERROR(INT(TRIM(SUBSTITUTE(VLOOKUP($A30&amp;"*",各都道府県の状況!$A:$I,E$3,FALSE), "※5", ""))), "")</f>
        <v>118410</v>
      </c>
      <c r="F30" s="41">
        <f>IFERROR(INT(TRIM(SUBSTITUTE(VLOOKUP($A30&amp;"*",各都道府県の状況!$A:$I,F$3,FALSE), "※5", ""))), "")</f>
        <v>5850</v>
      </c>
      <c r="G30" s="41">
        <f>IFERROR(INT(TRIM(SUBSTITUTE(VLOOKUP($A30&amp;"*",各都道府県の状況!$A:$I,G$3,FALSE), "※5", ""))), "")</f>
        <v>93</v>
      </c>
      <c r="H30" s="41">
        <f>IFERROR(INT(TRIM(SUBSTITUTE(VLOOKUP($A30&amp;"*",各都道府県の状況!$A:$I,H$3,FALSE), "※5", ""))), "")</f>
        <v>1511</v>
      </c>
      <c r="I30" s="41">
        <f>IFERROR(INT(TRIM(SUBSTITUTE(VLOOKUP($A30&amp;"*",各都道府県の状況!$A:$I,I$3,FALSE), "※5", ""))), "")</f>
        <v>21</v>
      </c>
    </row>
    <row r="31" spans="1:9" x14ac:dyDescent="0.55000000000000004">
      <c r="A31" s="12" t="s">
        <v>207</v>
      </c>
      <c r="B31" s="13">
        <f t="shared" si="0"/>
        <v>44220</v>
      </c>
      <c r="C31" s="31" t="s">
        <v>36</v>
      </c>
      <c r="D31" s="41">
        <f>IFERROR(INT(TRIM(SUBSTITUTE(VLOOKUP($A31&amp;"*",各都道府県の状況!$A:$I,D$3,FALSE), "※5", ""))), "")</f>
        <v>41033</v>
      </c>
      <c r="E31" s="41">
        <f>IFERROR(INT(TRIM(SUBSTITUTE(VLOOKUP($A31&amp;"*",各都道府県の状況!$A:$I,E$3,FALSE), "※5", ""))), "")</f>
        <v>603837</v>
      </c>
      <c r="F31" s="41">
        <f>IFERROR(INT(TRIM(SUBSTITUTE(VLOOKUP($A31&amp;"*",各都道府県の状況!$A:$I,F$3,FALSE), "※5", ""))), "")</f>
        <v>34070</v>
      </c>
      <c r="G31" s="41">
        <f>IFERROR(INT(TRIM(SUBSTITUTE(VLOOKUP($A31&amp;"*",各都道府県の状況!$A:$I,G$3,FALSE), "※5", ""))), "")</f>
        <v>826</v>
      </c>
      <c r="H31" s="41">
        <f>IFERROR(INT(TRIM(SUBSTITUTE(VLOOKUP($A31&amp;"*",各都道府県の状況!$A:$I,H$3,FALSE), "※5", ""))), "")</f>
        <v>6137</v>
      </c>
      <c r="I31" s="41">
        <f>IFERROR(INT(TRIM(SUBSTITUTE(VLOOKUP($A31&amp;"*",各都道府県の状況!$A:$I,I$3,FALSE), "※5", ""))), "")</f>
        <v>174</v>
      </c>
    </row>
    <row r="32" spans="1:9" x14ac:dyDescent="0.55000000000000004">
      <c r="A32" s="12" t="s">
        <v>208</v>
      </c>
      <c r="B32" s="13">
        <f t="shared" si="0"/>
        <v>44220</v>
      </c>
      <c r="C32" s="31" t="s">
        <v>37</v>
      </c>
      <c r="D32" s="41">
        <f>IFERROR(INT(TRIM(SUBSTITUTE(VLOOKUP($A32&amp;"*",各都道府県の状況!$A:$I,D$3,FALSE), "※5", ""))), "")</f>
        <v>14985</v>
      </c>
      <c r="E32" s="41">
        <f>IFERROR(INT(TRIM(SUBSTITUTE(VLOOKUP($A32&amp;"*",各都道府県の状況!$A:$I,E$3,FALSE), "※5", ""))), "")</f>
        <v>185552</v>
      </c>
      <c r="F32" s="41">
        <f>IFERROR(INT(TRIM(SUBSTITUTE(VLOOKUP($A32&amp;"*",各都道府県の状況!$A:$I,F$3,FALSE), "※5", ""))), "")</f>
        <v>12534</v>
      </c>
      <c r="G32" s="41">
        <f>IFERROR(INT(TRIM(SUBSTITUTE(VLOOKUP($A32&amp;"*",各都道府県の状況!$A:$I,G$3,FALSE), "※5", ""))), "")</f>
        <v>343</v>
      </c>
      <c r="H32" s="41">
        <f>IFERROR(INT(TRIM(SUBSTITUTE(VLOOKUP($A32&amp;"*",各都道府県の状況!$A:$I,H$3,FALSE), "※5", ""))), "")</f>
        <v>2108</v>
      </c>
      <c r="I32" s="41">
        <f>IFERROR(INT(TRIM(SUBSTITUTE(VLOOKUP($A32&amp;"*",各都道府県の状況!$A:$I,I$3,FALSE), "※5", ""))), "")</f>
        <v>58</v>
      </c>
    </row>
    <row r="33" spans="1:9" x14ac:dyDescent="0.55000000000000004">
      <c r="A33" s="12" t="s">
        <v>209</v>
      </c>
      <c r="B33" s="13">
        <f t="shared" si="0"/>
        <v>44220</v>
      </c>
      <c r="C33" s="31" t="s">
        <v>38</v>
      </c>
      <c r="D33" s="41">
        <f>IFERROR(INT(TRIM(SUBSTITUTE(VLOOKUP($A33&amp;"*",各都道府県の状況!$A:$I,D$3,FALSE), "※5", ""))), "")</f>
        <v>2833</v>
      </c>
      <c r="E33" s="41">
        <f>IFERROR(INT(TRIM(SUBSTITUTE(VLOOKUP($A33&amp;"*",各都道府県の状況!$A:$I,E$3,FALSE), "※5", ""))), "")</f>
        <v>63299</v>
      </c>
      <c r="F33" s="41">
        <f>IFERROR(INT(TRIM(SUBSTITUTE(VLOOKUP($A33&amp;"*",各都道府県の状況!$A:$I,F$3,FALSE), "※5", ""))), "")</f>
        <v>2400</v>
      </c>
      <c r="G33" s="41">
        <f>IFERROR(INT(TRIM(SUBSTITUTE(VLOOKUP($A33&amp;"*",各都道府県の状況!$A:$I,G$3,FALSE), "※5", ""))), "")</f>
        <v>34</v>
      </c>
      <c r="H33" s="41">
        <f>IFERROR(INT(TRIM(SUBSTITUTE(VLOOKUP($A33&amp;"*",各都道府県の状況!$A:$I,H$3,FALSE), "※5", ""))), "")</f>
        <v>399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210</v>
      </c>
      <c r="B34" s="13">
        <f t="shared" si="0"/>
        <v>44220</v>
      </c>
      <c r="C34" s="31" t="s">
        <v>39</v>
      </c>
      <c r="D34" s="41">
        <f>IFERROR(INT(TRIM(SUBSTITUTE(VLOOKUP($A34&amp;"*",各都道府県の状況!$A:$I,D$3,FALSE), "※5", ""))), "")</f>
        <v>975</v>
      </c>
      <c r="E34" s="41">
        <f>IFERROR(INT(TRIM(SUBSTITUTE(VLOOKUP($A34&amp;"*",各都道府県の状況!$A:$I,E$3,FALSE), "※5", ""))), "")</f>
        <v>20208</v>
      </c>
      <c r="F34" s="41">
        <f>IFERROR(INT(TRIM(SUBSTITUTE(VLOOKUP($A34&amp;"*",各都道府県の状況!$A:$I,F$3,FALSE), "※5", ""))), "")</f>
        <v>804</v>
      </c>
      <c r="G34" s="41">
        <f>IFERROR(INT(TRIM(SUBSTITUTE(VLOOKUP($A34&amp;"*",各都道府県の状況!$A:$I,G$3,FALSE), "※5", ""))), "")</f>
        <v>12</v>
      </c>
      <c r="H34" s="41">
        <f>IFERROR(INT(TRIM(SUBSTITUTE(VLOOKUP($A34&amp;"*",各都道府県の状況!$A:$I,H$3,FALSE), "※5", ""))), "")</f>
        <v>145</v>
      </c>
      <c r="I34" s="41">
        <f>IFERROR(INT(TRIM(SUBSTITUTE(VLOOKUP($A34&amp;"*",各都道府県の状況!$A:$I,I$3,FALSE), "※5", ""))), "")</f>
        <v>15</v>
      </c>
    </row>
    <row r="35" spans="1:9" x14ac:dyDescent="0.55000000000000004">
      <c r="A35" s="12" t="s">
        <v>211</v>
      </c>
      <c r="B35" s="13">
        <f t="shared" si="0"/>
        <v>44220</v>
      </c>
      <c r="C35" s="31" t="s">
        <v>40</v>
      </c>
      <c r="D35" s="41">
        <f>IFERROR(INT(TRIM(SUBSTITUTE(VLOOKUP($A35&amp;"*",各都道府県の状況!$A:$I,D$3,FALSE), "※5", ""))), "")</f>
        <v>189</v>
      </c>
      <c r="E35" s="41">
        <f>IFERROR(INT(TRIM(SUBSTITUTE(VLOOKUP($A35&amp;"*",各都道府県の状況!$A:$I,E$3,FALSE), "※5", ""))), "")</f>
        <v>31811</v>
      </c>
      <c r="F35" s="41">
        <f>IFERROR(INT(TRIM(SUBSTITUTE(VLOOKUP($A35&amp;"*",各都道府県の状況!$A:$I,F$3,FALSE), "※5", ""))), "")</f>
        <v>149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35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212</v>
      </c>
      <c r="B36" s="13">
        <f t="shared" si="0"/>
        <v>44220</v>
      </c>
      <c r="C36" s="31" t="s">
        <v>41</v>
      </c>
      <c r="D36" s="41">
        <f>IFERROR(INT(TRIM(SUBSTITUTE(VLOOKUP($A36&amp;"*",各都道府県の状況!$A:$I,D$3,FALSE), "※5", ""))), "")</f>
        <v>242</v>
      </c>
      <c r="E36" s="41">
        <f>IFERROR(INT(TRIM(SUBSTITUTE(VLOOKUP($A36&amp;"*",各都道府県の状況!$A:$I,E$3,FALSE), "※5", ""))), "")</f>
        <v>11764</v>
      </c>
      <c r="F36" s="41">
        <f>IFERROR(INT(TRIM(SUBSTITUTE(VLOOKUP($A36&amp;"*",各都道府県の状況!$A:$I,F$3,FALSE), "※5", ""))), "")</f>
        <v>230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12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44220</v>
      </c>
      <c r="C37" s="31" t="s">
        <v>42</v>
      </c>
      <c r="D37" s="41">
        <f>IFERROR(INT(TRIM(SUBSTITUTE(VLOOKUP($A37&amp;"*",各都道府県の状況!$A:$I,D$3,FALSE), "※5", ""))), "")</f>
        <v>2219</v>
      </c>
      <c r="E37" s="41">
        <f>IFERROR(INT(TRIM(SUBSTITUTE(VLOOKUP($A37&amp;"*",各都道府県の状況!$A:$I,E$3,FALSE), "※5", ""))), "")</f>
        <v>47392</v>
      </c>
      <c r="F37" s="41">
        <f>IFERROR(INT(TRIM(SUBSTITUTE(VLOOKUP($A37&amp;"*",各都道府県の状況!$A:$I,F$3,FALSE), "※5", ""))), "")</f>
        <v>1750</v>
      </c>
      <c r="G37" s="41">
        <f>IFERROR(INT(TRIM(SUBSTITUTE(VLOOKUP($A37&amp;"*",各都道府県の状況!$A:$I,G$3,FALSE), "※5", ""))), "")</f>
        <v>17</v>
      </c>
      <c r="H37" s="41">
        <f>IFERROR(INT(TRIM(SUBSTITUTE(VLOOKUP($A37&amp;"*",各都道府県の状況!$A:$I,H$3,FALSE), "※5", ""))), "")</f>
        <v>387</v>
      </c>
      <c r="I37" s="41">
        <f>IFERROR(INT(TRIM(SUBSTITUTE(VLOOKUP($A37&amp;"*",各都道府県の状況!$A:$I,I$3,FALSE), "※5", ""))), "")</f>
        <v>21</v>
      </c>
    </row>
    <row r="38" spans="1:9" x14ac:dyDescent="0.55000000000000004">
      <c r="A38" s="12" t="s">
        <v>214</v>
      </c>
      <c r="B38" s="13">
        <f t="shared" si="0"/>
        <v>44220</v>
      </c>
      <c r="C38" s="31" t="s">
        <v>43</v>
      </c>
      <c r="D38" s="41">
        <f>IFERROR(INT(TRIM(SUBSTITUTE(VLOOKUP($A38&amp;"*",各都道府県の状況!$A:$I,D$3,FALSE), "※5", ""))), "")</f>
        <v>4578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4009</v>
      </c>
      <c r="G38" s="41">
        <f>IFERROR(INT(TRIM(SUBSTITUTE(VLOOKUP($A38&amp;"*",各都道府県の状況!$A:$I,G$3,FALSE), "※5", ""))), "")</f>
        <v>81</v>
      </c>
      <c r="H38" s="41">
        <f>IFERROR(INT(TRIM(SUBSTITUTE(VLOOKUP($A38&amp;"*",各都道府県の状況!$A:$I,H$3,FALSE), "※5", ""))), "")</f>
        <v>406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44220</v>
      </c>
      <c r="C39" s="31" t="s">
        <v>44</v>
      </c>
      <c r="D39" s="41">
        <f>IFERROR(INT(TRIM(SUBSTITUTE(VLOOKUP($A39&amp;"*",各都道府県の状況!$A:$I,D$3,FALSE), "※5", ""))), "")</f>
        <v>1077</v>
      </c>
      <c r="E39" s="41">
        <f>IFERROR(INT(TRIM(SUBSTITUTE(VLOOKUP($A39&amp;"*",各都道府県の状況!$A:$I,E$3,FALSE), "※5", ""))), "")</f>
        <v>40022</v>
      </c>
      <c r="F39" s="41">
        <f>IFERROR(INT(TRIM(SUBSTITUTE(VLOOKUP($A39&amp;"*",各都道府県の状況!$A:$I,F$3,FALSE), "※5", ""))), "")</f>
        <v>718</v>
      </c>
      <c r="G39" s="41">
        <f>IFERROR(INT(TRIM(SUBSTITUTE(VLOOKUP($A39&amp;"*",各都道府県の状況!$A:$I,G$3,FALSE), "※5", ""))), "")</f>
        <v>8</v>
      </c>
      <c r="H39" s="41">
        <f>IFERROR(INT(TRIM(SUBSTITUTE(VLOOKUP($A39&amp;"*",各都道府県の状況!$A:$I,H$3,FALSE), "※5", ""))), "")</f>
        <v>351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44220</v>
      </c>
      <c r="C40" s="31" t="s">
        <v>45</v>
      </c>
      <c r="D40" s="41">
        <f>IFERROR(INT(TRIM(SUBSTITUTE(VLOOKUP($A40&amp;"*",各都道府県の状況!$A:$I,D$3,FALSE), "※5", ""))), "")</f>
        <v>359</v>
      </c>
      <c r="E40" s="41">
        <f>IFERROR(INT(TRIM(SUBSTITUTE(VLOOKUP($A40&amp;"*",各都道府県の状況!$A:$I,E$3,FALSE), "※5", ""))), "")</f>
        <v>19831</v>
      </c>
      <c r="F40" s="41">
        <f>IFERROR(INT(TRIM(SUBSTITUTE(VLOOKUP($A40&amp;"*",各都道府県の状況!$A:$I,F$3,FALSE), "※5", ""))), "")</f>
        <v>233</v>
      </c>
      <c r="G40" s="41">
        <f>IFERROR(INT(TRIM(SUBSTITUTE(VLOOKUP($A40&amp;"*",各都道府県の状況!$A:$I,G$3,FALSE), "※5", ""))), "")</f>
        <v>12</v>
      </c>
      <c r="H40" s="41">
        <f>IFERROR(INT(TRIM(SUBSTITUTE(VLOOKUP($A40&amp;"*",各都道府県の状況!$A:$I,H$3,FALSE), "※5", ""))), "")</f>
        <v>114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44220</v>
      </c>
      <c r="C41" s="31" t="s">
        <v>46</v>
      </c>
      <c r="D41" s="41">
        <f>IFERROR(INT(TRIM(SUBSTITUTE(VLOOKUP($A41&amp;"*",各都道府県の状況!$A:$I,D$3,FALSE), "※5", ""))), "")</f>
        <v>586</v>
      </c>
      <c r="E41" s="41">
        <f>IFERROR(INT(TRIM(SUBSTITUTE(VLOOKUP($A41&amp;"*",各都道府県の状況!$A:$I,E$3,FALSE), "※5", ""))), "")</f>
        <v>34634</v>
      </c>
      <c r="F41" s="41">
        <f>IFERROR(INT(TRIM(SUBSTITUTE(VLOOKUP($A41&amp;"*",各都道府県の状況!$A:$I,F$3,FALSE), "※5", ""))), "")</f>
        <v>397</v>
      </c>
      <c r="G41" s="41">
        <f>IFERROR(INT(TRIM(SUBSTITUTE(VLOOKUP($A41&amp;"*",各都道府県の状況!$A:$I,G$3,FALSE), "※5", ""))), "")</f>
        <v>12</v>
      </c>
      <c r="H41" s="41">
        <f>IFERROR(INT(TRIM(SUBSTITUTE(VLOOKUP($A41&amp;"*",各都道府県の状況!$A:$I,H$3,FALSE), "※5", ""))), "")</f>
        <v>177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44220</v>
      </c>
      <c r="C42" s="31" t="s">
        <v>47</v>
      </c>
      <c r="D42" s="41">
        <f>IFERROR(INT(TRIM(SUBSTITUTE(VLOOKUP($A42&amp;"*",各都道府県の状況!$A:$I,D$3,FALSE), "※5", ""))), "")</f>
        <v>931</v>
      </c>
      <c r="E42" s="41">
        <f>IFERROR(INT(TRIM(SUBSTITUTE(VLOOKUP($A42&amp;"*",各都道府県の状況!$A:$I,E$3,FALSE), "※5", ""))), "")</f>
        <v>22607</v>
      </c>
      <c r="F42" s="41">
        <f>IFERROR(INT(TRIM(SUBSTITUTE(VLOOKUP($A42&amp;"*",各都道府県の状況!$A:$I,F$3,FALSE), "※5", ""))), "")</f>
        <v>710</v>
      </c>
      <c r="G42" s="41">
        <f>IFERROR(INT(TRIM(SUBSTITUTE(VLOOKUP($A42&amp;"*",各都道府県の状況!$A:$I,G$3,FALSE), "※5", ""))), "")</f>
        <v>17</v>
      </c>
      <c r="H42" s="41">
        <f>IFERROR(INT(TRIM(SUBSTITUTE(VLOOKUP($A42&amp;"*",各都道府県の状況!$A:$I,H$3,FALSE), "※5", ""))), "")</f>
        <v>204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44220</v>
      </c>
      <c r="C43" s="31" t="s">
        <v>48</v>
      </c>
      <c r="D43" s="41">
        <f>IFERROR(INT(TRIM(SUBSTITUTE(VLOOKUP($A43&amp;"*",各都道府県の状況!$A:$I,D$3,FALSE), "※5", ""))), "")</f>
        <v>818</v>
      </c>
      <c r="E43" s="41">
        <f>IFERROR(INT(TRIM(SUBSTITUTE(VLOOKUP($A43&amp;"*",各都道府県の状況!$A:$I,E$3,FALSE), "※5", ""))), "")</f>
        <v>6693</v>
      </c>
      <c r="F43" s="41">
        <f>IFERROR(INT(TRIM(SUBSTITUTE(VLOOKUP($A43&amp;"*",各都道府県の状況!$A:$I,F$3,FALSE), "※5", ""))), "")</f>
        <v>744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61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44220</v>
      </c>
      <c r="C44" s="31" t="s">
        <v>49</v>
      </c>
      <c r="D44" s="41">
        <f>IFERROR(INT(TRIM(SUBSTITUTE(VLOOKUP($A44&amp;"*",各都道府県の状況!$A:$I,D$3,FALSE), "※5", ""))), "")</f>
        <v>14621</v>
      </c>
      <c r="E44" s="41">
        <f>IFERROR(INT(TRIM(SUBSTITUTE(VLOOKUP($A44&amp;"*",各都道府県の状況!$A:$I,E$3,FALSE), "※5", ""))), "")</f>
        <v>343861</v>
      </c>
      <c r="F44" s="41">
        <f>IFERROR(INT(TRIM(SUBSTITUTE(VLOOKUP($A44&amp;"*",各都道府県の状況!$A:$I,F$3,FALSE), "※5", ""))), "")</f>
        <v>10666</v>
      </c>
      <c r="G44" s="41">
        <f>IFERROR(INT(TRIM(SUBSTITUTE(VLOOKUP($A44&amp;"*",各都道府県の状況!$A:$I,G$3,FALSE), "※5", ""))), "")</f>
        <v>162</v>
      </c>
      <c r="H44" s="41">
        <f>IFERROR(INT(TRIM(SUBSTITUTE(VLOOKUP($A44&amp;"*",各都道府県の状況!$A:$I,H$3,FALSE), "※5", ""))), "")</f>
        <v>3793</v>
      </c>
      <c r="I44" s="41">
        <f>IFERROR(INT(TRIM(SUBSTITUTE(VLOOKUP($A44&amp;"*",各都道府県の状況!$A:$I,I$3,FALSE), "※5", ""))), "")</f>
        <v>28</v>
      </c>
    </row>
    <row r="45" spans="1:9" x14ac:dyDescent="0.55000000000000004">
      <c r="A45" s="12" t="s">
        <v>221</v>
      </c>
      <c r="B45" s="13">
        <f t="shared" si="0"/>
        <v>44220</v>
      </c>
      <c r="C45" s="31" t="s">
        <v>50</v>
      </c>
      <c r="D45" s="41">
        <f>IFERROR(INT(TRIM(SUBSTITUTE(VLOOKUP($A45&amp;"*",各都道府県の状況!$A:$I,D$3,FALSE), "※5", ""))), "")</f>
        <v>886</v>
      </c>
      <c r="E45" s="41">
        <f>IFERROR(INT(TRIM(SUBSTITUTE(VLOOKUP($A45&amp;"*",各都道府県の状況!$A:$I,E$3,FALSE), "※5", ""))), "")</f>
        <v>21777</v>
      </c>
      <c r="F45" s="41">
        <f>IFERROR(INT(TRIM(SUBSTITUTE(VLOOKUP($A45&amp;"*",各都道府県の状況!$A:$I,F$3,FALSE), "※5", ""))), "")</f>
        <v>684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214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44220</v>
      </c>
      <c r="C46" s="31" t="s">
        <v>51</v>
      </c>
      <c r="D46" s="41">
        <f>IFERROR(INT(TRIM(SUBSTITUTE(VLOOKUP($A46&amp;"*",各都道府県の状況!$A:$I,D$3,FALSE), "※5", ""))), "")</f>
        <v>1359</v>
      </c>
      <c r="E46" s="41">
        <f>IFERROR(INT(TRIM(SUBSTITUTE(VLOOKUP($A46&amp;"*",各都道府県の状況!$A:$I,E$3,FALSE), "※5", ""))), "")</f>
        <v>52644</v>
      </c>
      <c r="F46" s="41">
        <f>IFERROR(INT(TRIM(SUBSTITUTE(VLOOKUP($A46&amp;"*",各都道府県の状況!$A:$I,F$3,FALSE), "※5", ""))), "")</f>
        <v>981</v>
      </c>
      <c r="G46" s="41">
        <f>IFERROR(INT(TRIM(SUBSTITUTE(VLOOKUP($A46&amp;"*",各都道府県の状況!$A:$I,G$3,FALSE), "※5", ""))), "")</f>
        <v>18</v>
      </c>
      <c r="H46" s="41">
        <f>IFERROR(INT(TRIM(SUBSTITUTE(VLOOKUP($A46&amp;"*",各都道府県の状況!$A:$I,H$3,FALSE), "※5", ""))), "")</f>
        <v>381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44220</v>
      </c>
      <c r="C47" s="31" t="s">
        <v>52</v>
      </c>
      <c r="D47" s="41">
        <f>IFERROR(INT(TRIM(SUBSTITUTE(VLOOKUP($A47&amp;"*",各都道府県の状況!$A:$I,D$3,FALSE), "※5", ""))), "")</f>
        <v>3076</v>
      </c>
      <c r="E47" s="41">
        <f>IFERROR(INT(TRIM(SUBSTITUTE(VLOOKUP($A47&amp;"*",各都道府県の状況!$A:$I,E$3,FALSE), "※5", ""))), "")</f>
        <v>48014</v>
      </c>
      <c r="F47" s="41">
        <f>IFERROR(INT(TRIM(SUBSTITUTE(VLOOKUP($A47&amp;"*",各都道府県の状況!$A:$I,F$3,FALSE), "※5", ""))), "")</f>
        <v>2243</v>
      </c>
      <c r="G47" s="41">
        <f>IFERROR(INT(TRIM(SUBSTITUTE(VLOOKUP($A47&amp;"*",各都道府県の状況!$A:$I,G$3,FALSE), "※5", ""))), "")</f>
        <v>45</v>
      </c>
      <c r="H47" s="41">
        <f>IFERROR(INT(TRIM(SUBSTITUTE(VLOOKUP($A47&amp;"*",各都道府県の状況!$A:$I,H$3,FALSE), "※5", ""))), "")</f>
        <v>273</v>
      </c>
      <c r="I47" s="41">
        <f>IFERROR(INT(TRIM(SUBSTITUTE(VLOOKUP($A47&amp;"*",各都道府県の状況!$A:$I,I$3,FALSE), "※5", ""))), "")</f>
        <v>16</v>
      </c>
    </row>
    <row r="48" spans="1:9" x14ac:dyDescent="0.55000000000000004">
      <c r="A48" s="12" t="s">
        <v>224</v>
      </c>
      <c r="B48" s="13">
        <f t="shared" si="0"/>
        <v>44220</v>
      </c>
      <c r="C48" s="31" t="s">
        <v>53</v>
      </c>
      <c r="D48" s="41">
        <f>IFERROR(INT(TRIM(SUBSTITUTE(VLOOKUP($A48&amp;"*",各都道府県の状況!$A:$I,D$3,FALSE), "※5", ""))), "")</f>
        <v>1032</v>
      </c>
      <c r="E48" s="41">
        <f>IFERROR(INT(TRIM(SUBSTITUTE(VLOOKUP($A48&amp;"*",各都道府県の状況!$A:$I,E$3,FALSE), "※5", ""))), "")</f>
        <v>58344</v>
      </c>
      <c r="F48" s="41">
        <f>IFERROR(INT(TRIM(SUBSTITUTE(VLOOKUP($A48&amp;"*",各都道府県の状況!$A:$I,F$3,FALSE), "※5", ""))), "")</f>
        <v>853</v>
      </c>
      <c r="G48" s="41">
        <f>IFERROR(INT(TRIM(SUBSTITUTE(VLOOKUP($A48&amp;"*",各都道府県の状況!$A:$I,G$3,FALSE), "※5", ""))), "")</f>
        <v>14</v>
      </c>
      <c r="H48" s="41">
        <f>IFERROR(INT(TRIM(SUBSTITUTE(VLOOKUP($A48&amp;"*",各都道府県の状況!$A:$I,H$3,FALSE), "※5", ""))), "")</f>
        <v>165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44220</v>
      </c>
      <c r="C49" s="31" t="s">
        <v>54</v>
      </c>
      <c r="D49" s="41">
        <f>IFERROR(INT(TRIM(SUBSTITUTE(VLOOKUP($A49&amp;"*",各都道府県の状況!$A:$I,D$3,FALSE), "※5", ""))), "")</f>
        <v>1696</v>
      </c>
      <c r="E49" s="41">
        <f>IFERROR(INT(TRIM(SUBSTITUTE(VLOOKUP($A49&amp;"*",各都道府県の状況!$A:$I,E$3,FALSE), "※5", ""))), "")</f>
        <v>20872</v>
      </c>
      <c r="F49" s="41">
        <f>IFERROR(INT(TRIM(SUBSTITUTE(VLOOKUP($A49&amp;"*",各都道府県の状況!$A:$I,F$3,FALSE), "※5", ""))), "")</f>
        <v>1339</v>
      </c>
      <c r="G49" s="41">
        <f>IFERROR(INT(TRIM(SUBSTITUTE(VLOOKUP($A49&amp;"*",各都道府県の状況!$A:$I,G$3,FALSE), "※5", ""))), "")</f>
        <v>15</v>
      </c>
      <c r="H49" s="41">
        <f>IFERROR(INT(TRIM(SUBSTITUTE(VLOOKUP($A49&amp;"*",各都道府県の状況!$A:$I,H$3,FALSE), "※5", ""))), "")</f>
        <v>350</v>
      </c>
      <c r="I49" s="41">
        <f>IFERROR(INT(TRIM(SUBSTITUTE(VLOOKUP($A49&amp;"*",各都道府県の状況!$A:$I,I$3,FALSE), "※5", ""))), "")</f>
        <v>8</v>
      </c>
    </row>
    <row r="50" spans="1:9" x14ac:dyDescent="0.55000000000000004">
      <c r="A50" s="12" t="s">
        <v>226</v>
      </c>
      <c r="B50" s="13">
        <f t="shared" si="0"/>
        <v>44220</v>
      </c>
      <c r="C50" s="31" t="s">
        <v>55</v>
      </c>
      <c r="D50" s="41">
        <f>IFERROR(INT(TRIM(SUBSTITUTE(VLOOKUP($A50&amp;"*",各都道府県の状況!$A:$I,D$3,FALSE), "※5", ""))), "")</f>
        <v>1497</v>
      </c>
      <c r="E50" s="41">
        <f>IFERROR(INT(TRIM(SUBSTITUTE(VLOOKUP($A50&amp;"*",各都道府県の状況!$A:$I,E$3,FALSE), "※5", ""))), "")</f>
        <v>52400</v>
      </c>
      <c r="F50" s="41">
        <f>IFERROR(INT(TRIM(SUBSTITUTE(VLOOKUP($A50&amp;"*",各都道府県の状況!$A:$I,F$3,FALSE), "※5", ""))), "")</f>
        <v>1272</v>
      </c>
      <c r="G50" s="41">
        <f>IFERROR(INT(TRIM(SUBSTITUTE(VLOOKUP($A50&amp;"*",各都道府県の状況!$A:$I,G$3,FALSE), "※5", ""))), "")</f>
        <v>15</v>
      </c>
      <c r="H50" s="41">
        <f>IFERROR(INT(TRIM(SUBSTITUTE(VLOOKUP($A50&amp;"*",各都道府県の状況!$A:$I,H$3,FALSE), "※5", ""))), "")</f>
        <v>225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44220</v>
      </c>
      <c r="C51" s="31" t="s">
        <v>56</v>
      </c>
      <c r="D51" s="41">
        <f>IFERROR(INT(TRIM(SUBSTITUTE(VLOOKUP($A51&amp;"*",各都道府県の状況!$A:$I,D$3,FALSE), "※5", ""))), "")</f>
        <v>6939</v>
      </c>
      <c r="E51" s="41">
        <f>IFERROR(INT(TRIM(SUBSTITUTE(VLOOKUP($A51&amp;"*",各都道府県の状況!$A:$I,E$3,FALSE), "※5", ""))), "")</f>
        <v>115893</v>
      </c>
      <c r="F51" s="41">
        <f>IFERROR(INT(TRIM(SUBSTITUTE(VLOOKUP($A51&amp;"*",各都道府県の状況!$A:$I,F$3,FALSE), "※5", ""))), "")</f>
        <v>6032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822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6" sqref="C6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282</v>
      </c>
      <c r="D4" s="65" t="s">
        <v>283</v>
      </c>
      <c r="E4" s="67" t="s">
        <v>284</v>
      </c>
      <c r="F4" s="68"/>
      <c r="G4" s="69" t="s">
        <v>285</v>
      </c>
      <c r="H4" s="69" t="s">
        <v>286</v>
      </c>
      <c r="I4" s="19"/>
    </row>
    <row r="5" spans="1:9" ht="13.25" customHeight="1" x14ac:dyDescent="0.55000000000000004">
      <c r="B5" s="62"/>
      <c r="C5" s="64"/>
      <c r="D5" s="66"/>
      <c r="E5" s="46" t="s">
        <v>287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16578</v>
      </c>
      <c r="D6" s="48">
        <v>296993</v>
      </c>
      <c r="E6" s="48">
        <v>1514</v>
      </c>
      <c r="F6" s="49">
        <v>16</v>
      </c>
      <c r="G6" s="48">
        <v>14511</v>
      </c>
      <c r="H6" s="49">
        <v>565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677</v>
      </c>
      <c r="D7" s="48">
        <v>12455</v>
      </c>
      <c r="E7" s="49">
        <v>69</v>
      </c>
      <c r="F7" s="49">
        <v>4</v>
      </c>
      <c r="G7" s="49">
        <v>599</v>
      </c>
      <c r="H7" s="49">
        <v>9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487</v>
      </c>
      <c r="D8" s="48">
        <v>18808</v>
      </c>
      <c r="E8" s="49">
        <v>52</v>
      </c>
      <c r="F8" s="49">
        <v>1</v>
      </c>
      <c r="G8" s="49">
        <v>410</v>
      </c>
      <c r="H8" s="49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3221</v>
      </c>
      <c r="D9" s="48">
        <v>45534</v>
      </c>
      <c r="E9" s="49">
        <v>533</v>
      </c>
      <c r="F9" s="49">
        <v>10</v>
      </c>
      <c r="G9" s="48">
        <v>2666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242</v>
      </c>
      <c r="D10" s="48">
        <v>6089</v>
      </c>
      <c r="E10" s="49">
        <v>63</v>
      </c>
      <c r="F10" s="49">
        <v>1</v>
      </c>
      <c r="G10" s="49">
        <v>178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457</v>
      </c>
      <c r="D11" s="48">
        <v>13066</v>
      </c>
      <c r="E11" s="49">
        <v>32</v>
      </c>
      <c r="F11" s="49">
        <v>1</v>
      </c>
      <c r="G11" s="49">
        <v>412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1584</v>
      </c>
      <c r="D12" s="48">
        <v>76841</v>
      </c>
      <c r="E12" s="49">
        <v>295</v>
      </c>
      <c r="F12" s="49">
        <v>11</v>
      </c>
      <c r="G12" s="48">
        <v>1254</v>
      </c>
      <c r="H12" s="49">
        <v>35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4319</v>
      </c>
      <c r="D13" s="48">
        <v>21908</v>
      </c>
      <c r="E13" s="49">
        <v>883</v>
      </c>
      <c r="F13" s="49">
        <v>12</v>
      </c>
      <c r="G13" s="48">
        <v>3385</v>
      </c>
      <c r="H13" s="49">
        <v>51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3527</v>
      </c>
      <c r="D14" s="48">
        <v>98784</v>
      </c>
      <c r="E14" s="49">
        <v>971</v>
      </c>
      <c r="F14" s="49">
        <v>20</v>
      </c>
      <c r="G14" s="48">
        <v>2556</v>
      </c>
      <c r="H14" s="49">
        <v>35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3581</v>
      </c>
      <c r="D15" s="48">
        <v>69533</v>
      </c>
      <c r="E15" s="49">
        <v>495</v>
      </c>
      <c r="F15" s="49">
        <v>11</v>
      </c>
      <c r="G15" s="48">
        <v>3021</v>
      </c>
      <c r="H15" s="49">
        <v>65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23060</v>
      </c>
      <c r="D16" s="48">
        <v>418597</v>
      </c>
      <c r="E16" s="48">
        <v>5273</v>
      </c>
      <c r="F16" s="49">
        <v>91</v>
      </c>
      <c r="G16" s="48">
        <v>17483</v>
      </c>
      <c r="H16" s="49">
        <v>304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19918</v>
      </c>
      <c r="D17" s="48">
        <v>302123</v>
      </c>
      <c r="E17" s="48">
        <v>6433</v>
      </c>
      <c r="F17" s="49">
        <v>47</v>
      </c>
      <c r="G17" s="48">
        <v>13277</v>
      </c>
      <c r="H17" s="49">
        <v>208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92904</v>
      </c>
      <c r="D18" s="48">
        <v>1232156</v>
      </c>
      <c r="E18" s="48">
        <v>18235</v>
      </c>
      <c r="F18" s="49">
        <v>156</v>
      </c>
      <c r="G18" s="48">
        <v>73890</v>
      </c>
      <c r="H18" s="49">
        <v>779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37474</v>
      </c>
      <c r="D19" s="48">
        <v>455639</v>
      </c>
      <c r="E19" s="48">
        <v>4978</v>
      </c>
      <c r="F19" s="49">
        <v>116</v>
      </c>
      <c r="G19" s="48">
        <v>32106</v>
      </c>
      <c r="H19" s="49">
        <v>390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838</v>
      </c>
      <c r="D20" s="48">
        <v>35121</v>
      </c>
      <c r="E20" s="49">
        <v>146</v>
      </c>
      <c r="F20" s="49">
        <v>1</v>
      </c>
      <c r="G20" s="49">
        <v>692</v>
      </c>
      <c r="H20" s="49">
        <v>7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839</v>
      </c>
      <c r="D21" s="48">
        <v>28649</v>
      </c>
      <c r="E21" s="49">
        <v>89</v>
      </c>
      <c r="F21" s="49">
        <v>3</v>
      </c>
      <c r="G21" s="49">
        <v>723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1416</v>
      </c>
      <c r="D22" s="48">
        <v>38179</v>
      </c>
      <c r="E22" s="49">
        <v>215</v>
      </c>
      <c r="F22" s="49">
        <v>7</v>
      </c>
      <c r="G22" s="48">
        <v>1188</v>
      </c>
      <c r="H22" s="49">
        <v>56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476</v>
      </c>
      <c r="D23" s="48">
        <v>25002</v>
      </c>
      <c r="E23" s="49">
        <v>76</v>
      </c>
      <c r="F23" s="49">
        <v>4</v>
      </c>
      <c r="G23" s="49">
        <v>387</v>
      </c>
      <c r="H23" s="49">
        <v>13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874</v>
      </c>
      <c r="D24" s="48">
        <v>14741</v>
      </c>
      <c r="E24" s="49">
        <v>109</v>
      </c>
      <c r="F24" s="49">
        <v>4</v>
      </c>
      <c r="G24" s="49">
        <v>753</v>
      </c>
      <c r="H24" s="49">
        <v>12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2155</v>
      </c>
      <c r="D25" s="48">
        <v>69826</v>
      </c>
      <c r="E25" s="49">
        <v>311</v>
      </c>
      <c r="F25" s="49">
        <v>1</v>
      </c>
      <c r="G25" s="48">
        <v>1834</v>
      </c>
      <c r="H25" s="49">
        <v>28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3907</v>
      </c>
      <c r="D26" s="48">
        <v>96096</v>
      </c>
      <c r="E26" s="49">
        <v>598</v>
      </c>
      <c r="F26" s="49">
        <v>14</v>
      </c>
      <c r="G26" s="48">
        <v>3246</v>
      </c>
      <c r="H26" s="49">
        <v>63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4181</v>
      </c>
      <c r="D27" s="48">
        <v>128855</v>
      </c>
      <c r="E27" s="49">
        <v>810</v>
      </c>
      <c r="F27" s="49">
        <v>11</v>
      </c>
      <c r="G27" s="48">
        <v>3302</v>
      </c>
      <c r="H27" s="49">
        <v>69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22427</v>
      </c>
      <c r="D28" s="48">
        <v>281822</v>
      </c>
      <c r="E28" s="48">
        <v>3299</v>
      </c>
      <c r="F28" s="49">
        <v>58</v>
      </c>
      <c r="G28" s="48">
        <v>18774</v>
      </c>
      <c r="H28" s="49">
        <v>354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1976</v>
      </c>
      <c r="D29" s="48">
        <v>42391</v>
      </c>
      <c r="E29" s="49">
        <v>390</v>
      </c>
      <c r="F29" s="49">
        <v>4</v>
      </c>
      <c r="G29" s="48">
        <v>1558</v>
      </c>
      <c r="H29" s="49">
        <v>28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1936</v>
      </c>
      <c r="D30" s="48">
        <v>51471</v>
      </c>
      <c r="E30" s="49">
        <v>396</v>
      </c>
      <c r="F30" s="49">
        <v>11</v>
      </c>
      <c r="G30" s="48">
        <v>1514</v>
      </c>
      <c r="H30" s="49">
        <v>26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7393</v>
      </c>
      <c r="D31" s="48">
        <v>118410</v>
      </c>
      <c r="E31" s="48">
        <v>1511</v>
      </c>
      <c r="F31" s="49">
        <v>21</v>
      </c>
      <c r="G31" s="48">
        <v>5850</v>
      </c>
      <c r="H31" s="49">
        <v>93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41033</v>
      </c>
      <c r="D32" s="48">
        <v>603837</v>
      </c>
      <c r="E32" s="48">
        <v>6137</v>
      </c>
      <c r="F32" s="49">
        <v>174</v>
      </c>
      <c r="G32" s="48">
        <v>34070</v>
      </c>
      <c r="H32" s="49">
        <v>826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14985</v>
      </c>
      <c r="D33" s="48">
        <v>185552</v>
      </c>
      <c r="E33" s="48">
        <v>2108</v>
      </c>
      <c r="F33" s="49">
        <v>58</v>
      </c>
      <c r="G33" s="48">
        <v>12534</v>
      </c>
      <c r="H33" s="49">
        <v>343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2833</v>
      </c>
      <c r="D34" s="48">
        <v>63299</v>
      </c>
      <c r="E34" s="49">
        <v>399</v>
      </c>
      <c r="F34" s="49">
        <v>11</v>
      </c>
      <c r="G34" s="48">
        <v>2400</v>
      </c>
      <c r="H34" s="49">
        <v>34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975</v>
      </c>
      <c r="D35" s="48">
        <v>20208</v>
      </c>
      <c r="E35" s="49">
        <v>145</v>
      </c>
      <c r="F35" s="49">
        <v>15</v>
      </c>
      <c r="G35" s="49">
        <v>804</v>
      </c>
      <c r="H35" s="49">
        <v>12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189</v>
      </c>
      <c r="D36" s="48">
        <v>31811</v>
      </c>
      <c r="E36" s="49">
        <v>35</v>
      </c>
      <c r="F36" s="49">
        <v>1</v>
      </c>
      <c r="G36" s="49">
        <v>149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242</v>
      </c>
      <c r="D37" s="48">
        <v>11764</v>
      </c>
      <c r="E37" s="49">
        <v>12</v>
      </c>
      <c r="F37" s="49">
        <v>0</v>
      </c>
      <c r="G37" s="49">
        <v>230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2219</v>
      </c>
      <c r="D38" s="48">
        <v>47392</v>
      </c>
      <c r="E38" s="49">
        <v>387</v>
      </c>
      <c r="F38" s="49">
        <v>21</v>
      </c>
      <c r="G38" s="48">
        <v>1750</v>
      </c>
      <c r="H38" s="49">
        <v>17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4578</v>
      </c>
      <c r="D39" s="48">
        <v>107047</v>
      </c>
      <c r="E39" s="49">
        <v>406</v>
      </c>
      <c r="F39" s="49">
        <v>13</v>
      </c>
      <c r="G39" s="48">
        <v>4009</v>
      </c>
      <c r="H39" s="49">
        <v>81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1077</v>
      </c>
      <c r="D40" s="48">
        <v>40022</v>
      </c>
      <c r="E40" s="49">
        <v>351</v>
      </c>
      <c r="F40" s="49">
        <v>2</v>
      </c>
      <c r="G40" s="49">
        <v>718</v>
      </c>
      <c r="H40" s="49">
        <v>8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359</v>
      </c>
      <c r="D41" s="48">
        <v>19831</v>
      </c>
      <c r="E41" s="49">
        <v>114</v>
      </c>
      <c r="F41" s="49">
        <v>0</v>
      </c>
      <c r="G41" s="49">
        <v>233</v>
      </c>
      <c r="H41" s="49">
        <v>12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586</v>
      </c>
      <c r="D42" s="48">
        <v>34634</v>
      </c>
      <c r="E42" s="49">
        <v>177</v>
      </c>
      <c r="F42" s="49">
        <v>1</v>
      </c>
      <c r="G42" s="49">
        <v>397</v>
      </c>
      <c r="H42" s="49">
        <v>12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931</v>
      </c>
      <c r="D43" s="48">
        <v>22607</v>
      </c>
      <c r="E43" s="49">
        <v>204</v>
      </c>
      <c r="F43" s="49">
        <v>3</v>
      </c>
      <c r="G43" s="49">
        <v>710</v>
      </c>
      <c r="H43" s="49">
        <v>17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818</v>
      </c>
      <c r="D44" s="48">
        <v>6693</v>
      </c>
      <c r="E44" s="49">
        <v>61</v>
      </c>
      <c r="F44" s="49">
        <v>4</v>
      </c>
      <c r="G44" s="49">
        <v>744</v>
      </c>
      <c r="H44" s="4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14621</v>
      </c>
      <c r="D45" s="48">
        <v>343861</v>
      </c>
      <c r="E45" s="48">
        <v>3793</v>
      </c>
      <c r="F45" s="49">
        <v>28</v>
      </c>
      <c r="G45" s="48">
        <v>10666</v>
      </c>
      <c r="H45" s="49">
        <v>162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886</v>
      </c>
      <c r="D46" s="48">
        <v>21777</v>
      </c>
      <c r="E46" s="49">
        <v>214</v>
      </c>
      <c r="F46" s="49">
        <v>2</v>
      </c>
      <c r="G46" s="49">
        <v>684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1359</v>
      </c>
      <c r="D47" s="48">
        <v>52644</v>
      </c>
      <c r="E47" s="49">
        <v>381</v>
      </c>
      <c r="F47" s="49">
        <v>2</v>
      </c>
      <c r="G47" s="49">
        <v>981</v>
      </c>
      <c r="H47" s="49">
        <v>18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3076</v>
      </c>
      <c r="D48" s="48">
        <v>48014</v>
      </c>
      <c r="E48" s="49">
        <v>273</v>
      </c>
      <c r="F48" s="49">
        <v>16</v>
      </c>
      <c r="G48" s="48">
        <v>2243</v>
      </c>
      <c r="H48" s="49">
        <v>45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1032</v>
      </c>
      <c r="D49" s="48">
        <v>58344</v>
      </c>
      <c r="E49" s="49">
        <v>165</v>
      </c>
      <c r="F49" s="49">
        <v>3</v>
      </c>
      <c r="G49" s="49">
        <v>853</v>
      </c>
      <c r="H49" s="49">
        <v>14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1696</v>
      </c>
      <c r="D50" s="48">
        <v>20872</v>
      </c>
      <c r="E50" s="49">
        <v>350</v>
      </c>
      <c r="F50" s="49">
        <v>8</v>
      </c>
      <c r="G50" s="48">
        <v>1339</v>
      </c>
      <c r="H50" s="49">
        <v>15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1497</v>
      </c>
      <c r="D51" s="48">
        <v>52400</v>
      </c>
      <c r="E51" s="49">
        <v>225</v>
      </c>
      <c r="F51" s="49">
        <v>2</v>
      </c>
      <c r="G51" s="48">
        <v>1272</v>
      </c>
      <c r="H51" s="49">
        <v>15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6939</v>
      </c>
      <c r="D52" s="48">
        <v>115893</v>
      </c>
      <c r="E52" s="49">
        <v>822</v>
      </c>
      <c r="F52" s="49">
        <v>7</v>
      </c>
      <c r="G52" s="48">
        <v>6032</v>
      </c>
      <c r="H52" s="49">
        <v>90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358527</v>
      </c>
      <c r="D54" s="48">
        <v>5907591</v>
      </c>
      <c r="E54" s="48">
        <v>64535</v>
      </c>
      <c r="F54" s="48">
        <v>1007</v>
      </c>
      <c r="G54" s="48">
        <v>288536</v>
      </c>
      <c r="H54" s="48">
        <v>5018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2021-01-25T13:07:55Z</dcterms:modified>
</cp:coreProperties>
</file>