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97467661-EB73-451C-A3D9-E80101DA1F78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97" i="6" l="1"/>
  <c r="O1097" i="6"/>
  <c r="P1096" i="6"/>
  <c r="O1096" i="6"/>
  <c r="P1095" i="6"/>
  <c r="O4" i="3"/>
  <c r="P4" i="3"/>
  <c r="O5" i="3"/>
  <c r="P5" i="3"/>
  <c r="P3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<sst xmlns="http://schemas.openxmlformats.org/spreadsheetml/2006/main" count="21832" uniqueCount="299">
  <si>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</si>
  <si>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</si>
  <si>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</si>
  <si>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</si>
  <si>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</si>
  <si>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</si>
  <si>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</si>
  <si>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</si>
  <si>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</si>
  <si>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</si>
  <si>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</si>
  <si>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</si>
  <si>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</si>
  <si>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</si>
  <si>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</si>
  <si>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</si>
  <si>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</si>
  <si>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</si>
  <si>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</si>
  <si>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</si>
  <si>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</si>
  <si>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</si>
  <si>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</si>
  <si>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</si>
  <si>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</si>
  <si>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</si>
  <si>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</si>
  <si>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</si>
  <si>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</si>
  <si>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</si>
  <si>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</si>
  <si>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</si>
  <si>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</si>
  <si>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</si>
  <si>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</si>
  <si>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</si>
  <si>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</si>
  <si>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</si>
  <si>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</si>
  <si>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</si>
  <si>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</si>
  <si>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</si>
  <si>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</si>
  <si>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</si>
  <si>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</si>
  <si>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</si>
  <si>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</si>
  <si>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</si>
  <si>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</si>
  <si>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</si>
  <si>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</si>
  <si>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</si>
  <si>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</si>
  <si>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</si>
  <si>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</si>
  <si>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</si>
  <si>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</si>
  <si>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</si>
  <si>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</si>
  <si>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</si>
  <si>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</si>
  <si>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</si>
  <si>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</si>
  <si>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</si>
  <si>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</si>
  <si>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</si>
  <si>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</si>
  <si>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</si>
  <si>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</si>
  <si>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</si>
  <si>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</si>
  <si>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</si>
  <si>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</si>
  <si>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</si>
  <si>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</si>
  <si>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</si>
  <si>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</si>
  <si>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</si>
  <si>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</si>
  <si>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</si>
  <si>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</si>
  <si>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</si>
  <si>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</si>
  <si>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</si>
  <si>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</si>
  <si>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</si>
  <si>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</si>
  <si>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</si>
  <si>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</si>
  <si>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</si>
  <si>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</si>
  <si>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</si>
  <si>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</si>
  <si>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</si>
  <si>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</si>
  <si>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</si>
  <si>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</si>
  <si>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</si>
  <si>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</si>
  <si>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</si>
  <si>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</si>
  <si>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</si>
  <si>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</si>
  <si>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</si>
  <si>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</si>
  <si>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</si>
  <si>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</si>
  <si>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</si>
  <si>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</si>
  <si>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</si>
  <si>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</si>
  <si>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</si>
  <si>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</si>
  <si>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</si>
  <si>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</si>
  <si>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</si>
  <si>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</si>
  <si>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</si>
  <si>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</si>
  <si>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</si>
  <si>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</si>
  <si>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</si>
  <si>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</si>
  <si>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</si>
  <si>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</si>
  <si>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</si>
  <si>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</si>
  <si>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</si>
  <si>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</si>
  <si>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</si>
  <si>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</si>
  <si>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</si>
  <si>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</si>
  <si>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</si>
  <si>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</si>
  <si>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</si>
  <si>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</si>
  <si>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</si>
  <si>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</si>
  <si>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</si>
  <si>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</si>
  <si>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</si>
  <si>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</si>
  <si>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</si>
  <si>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</si>
  <si>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</si>
  <si>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</si>
  <si>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</si>
  <si>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</si>
  <si>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</si>
  <si>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</si>
  <si>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</si>
  <si>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</si>
  <si>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</si>
  <si>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</si>
  <si>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</si>
  <si>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</si>
  <si>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</si>
  <si>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</si>
  <si>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</si>
  <si>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</si>
  <si>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</si>
  <si>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</si>
  <si>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</si>
  <si>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</si>
  <si>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</si>
  <si>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</si>
  <si>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</si>
  <si>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</si>
  <si>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</si>
  <si>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</si>
  <si>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</si>
  <si>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</si>
  <si>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</si>
  <si>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</si>
  <si>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</si>
  <si>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</si>
  <si>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</si>
  <si>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</si>
  <si>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</si>
  <si>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</si>
  <si>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</si>
  <si>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</si>
  <si>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</si>
  <si>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</si>
  <si>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</si>
  <si>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</si>
  <si>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</si>
  <si>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</si>
  <si>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</si>
  <si>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</si>
  <si>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</si>
  <si>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</si>
  <si>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</si>
  <si>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</si>
  <si>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</si>
  <si>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</si>
  <si>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</si>
  <si>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</si>
  <si>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</si>
  <si>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</si>
  <si>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</si>
  <si>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</si>
  <si>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</si>
  <si>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</si>
  <si>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</si>
  <si>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</si>
  <si>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</si>
  <si>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</si>
  <si>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</si>
  <si>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</si>
  <si>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</si>
  <si>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</si>
  <si>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</si>
  <si>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</si>
  <si>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</si>
  <si>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</si>
  <si>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</si>
  <si>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</si>
  <si>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</si>
  <si>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</si>
  <si>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</si>
  <si>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</si>
  <si>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</si>
  <si>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</si>
  <si>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</si>
  <si>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</si>
  <si>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</si>
  <si>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</si>
  <si>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</si>
  <si>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</si>
  <si>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</si>
  <si>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</si>
  <si>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</si>
  <si>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</si>
  <si>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</si>
  <si>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</si>
  <si>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</si>
  <si>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</si>
  <si>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</si>
  <si>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</si>
  <si>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</si>
  <si>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</si>
  <si>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</si>
  <si>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</si>
  <si>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</si>
  <si>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</si>
  <si>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</si>
  <si>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</si>
  <si>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</si>
  <si>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</si>
  <si>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</si>
  <si>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</si>
  <si>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</si>
  <si>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</si>
  <si>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</si>
  <si>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</si>
  <si>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</si>
  <si>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</si>
  <si>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</si>
  <si>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</si>
  <si>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</si>
  <si>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</si>
  <si>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</si>
  <si>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</si>
  <si>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</si>
  <si>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</si>
  <si>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</si>
  <si>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</si>
  <si>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</si>
  <si>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</si>
  <si>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</si>
  <si>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</si>
  <si>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</si>
  <si>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</si>
  <si>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</si>
  <si>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</si>
  <si>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</si>
  <si>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</si>
  <si>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</si>
  <si>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</si>
  <si>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</si>
  <si>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https://www.mhlw.go.jp/stf/seisakunitsuite/bunya/0000121431_00231.html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</si>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</sst>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6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0" xfId="0" applyFont="1" applyFill="1" applyAlignment="1">
      <alignment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2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3" fillId="0" borderId="0" xfId="2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31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00"/>
  <sheetViews>
    <sheetView topLeftCell="A1088" workbookViewId="0">
      <selection activeCell="A15841" sqref="A15841"/>
    </sheetView>
  </sheetViews>
  <sheetFormatPr defaultRowHeight="18" x14ac:dyDescent="0.55000000000000004"/>
  <cols>
    <col min="1" max="1" width="11.08203125" style="45" bestFit="1" customWidth="1"/>
  </cols>
  <sheetData>
    <row r="1" spans="1:16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  <c r="O1" s="53" t="s">
        <v>296</v>
      </c>
      <c r="P1" s="53" t="s">
        <v>297</v>
      </c>
    </row>
    <row r="2" spans="1:16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5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5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5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5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52">
        <v>125</v>
      </c>
      <c r="P1095" s="52">
        <f>M1104</f>
        <v>0</v>
      </c>
    </row>
    <row r="1096" spans="1:16" x14ac:dyDescent="0.55000000000000004">
      <c r="A1096" s="45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52">
        <f t="shared" ref="O1096:P1097" si="0">L1105</f>
        <v>0</v>
      </c>
      <c r="P1096" s="52">
        <f t="shared" si="0"/>
        <v>0</v>
      </c>
    </row>
    <row r="1097" spans="1:16" x14ac:dyDescent="0.55000000000000004">
      <c r="A1097" s="45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52">
        <f t="shared" si="0"/>
        <v>0</v>
      </c>
      <c r="P1097" s="52">
        <f t="shared" si="0"/>
        <v>0</v>
      </c>
    </row>
    <row r="1098" spans="1:16" x14ac:dyDescent="0.55000000000000004">
      <c r="A1098" s="45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5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5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840"/>
  <sheetViews>
    <sheetView workbookViewId="0">
      <pane xSplit="1" ySplit="1" topLeftCell="B15839" activePane="bottomRight" state="frozen"/>
      <selection activeCell="A14995" sqref="A14995"/>
      <selection pane="topRight" activeCell="A14995" sqref="A14995"/>
      <selection pane="bottomLeft" activeCell="A14995" sqref="A14995"/>
      <selection pane="bottomRight" activeCell="A15841" sqref="A15841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  <row r="15700" spans="1:8" x14ac:dyDescent="0.55000000000000004">
      <c r="A15700" s="34">
        <v>44242</v>
      </c>
      <c r="B15700" s="1" t="s">
        <v>7</v>
      </c>
      <c r="C15700">
        <v>18534</v>
      </c>
      <c r="D15700">
        <v>352699</v>
      </c>
      <c r="E15700" s="33">
        <v>17069</v>
      </c>
      <c r="F15700">
        <v>640</v>
      </c>
      <c r="G15700" s="33">
        <v>832</v>
      </c>
      <c r="H15700" s="33">
        <v>13</v>
      </c>
    </row>
    <row r="15701" spans="1:8" x14ac:dyDescent="0.55000000000000004">
      <c r="A15701" s="34">
        <v>44242</v>
      </c>
      <c r="B15701" s="1" t="s">
        <v>11</v>
      </c>
      <c r="C15701">
        <v>806</v>
      </c>
      <c r="D15701">
        <v>16641</v>
      </c>
      <c r="E15701" s="33">
        <v>713</v>
      </c>
      <c r="F15701">
        <v>17</v>
      </c>
      <c r="G15701" s="33">
        <v>76</v>
      </c>
      <c r="H15701" s="33">
        <v>1</v>
      </c>
    </row>
    <row r="15702" spans="1:8" x14ac:dyDescent="0.55000000000000004">
      <c r="A15702" s="34">
        <v>44242</v>
      </c>
      <c r="B15702" s="1" t="s">
        <v>12</v>
      </c>
      <c r="C15702">
        <v>524</v>
      </c>
      <c r="D15702">
        <v>22491</v>
      </c>
      <c r="E15702" s="33">
        <v>477</v>
      </c>
      <c r="F15702">
        <v>29</v>
      </c>
      <c r="G15702" s="33">
        <v>18</v>
      </c>
      <c r="H15702" s="33">
        <v>1</v>
      </c>
    </row>
    <row r="15703" spans="1:8" x14ac:dyDescent="0.55000000000000004">
      <c r="A15703" s="34">
        <v>44242</v>
      </c>
      <c r="B15703" s="1" t="s">
        <v>13</v>
      </c>
      <c r="C15703">
        <v>3509</v>
      </c>
      <c r="D15703">
        <v>49684</v>
      </c>
      <c r="E15703" s="33">
        <v>3400</v>
      </c>
      <c r="F15703">
        <v>23</v>
      </c>
      <c r="G15703" s="33">
        <v>86</v>
      </c>
      <c r="H15703" s="33">
        <v>5</v>
      </c>
    </row>
    <row r="15704" spans="1:8" x14ac:dyDescent="0.55000000000000004">
      <c r="A15704" s="34">
        <v>44242</v>
      </c>
      <c r="B15704" s="1" t="s">
        <v>14</v>
      </c>
      <c r="C15704">
        <v>269</v>
      </c>
      <c r="D15704">
        <v>6948</v>
      </c>
      <c r="E15704" s="33">
        <v>241</v>
      </c>
      <c r="F15704">
        <v>6</v>
      </c>
      <c r="G15704" s="33">
        <v>22</v>
      </c>
      <c r="H15704" s="33">
        <v>0</v>
      </c>
    </row>
    <row r="15705" spans="1:8" x14ac:dyDescent="0.55000000000000004">
      <c r="A15705" s="34">
        <v>44242</v>
      </c>
      <c r="B15705" s="1" t="s">
        <v>15</v>
      </c>
      <c r="C15705">
        <v>534</v>
      </c>
      <c r="D15705">
        <v>16610</v>
      </c>
      <c r="E15705" s="33">
        <v>491</v>
      </c>
      <c r="F15705">
        <v>15</v>
      </c>
      <c r="G15705" s="33">
        <v>28</v>
      </c>
      <c r="H15705" s="33">
        <v>0</v>
      </c>
    </row>
    <row r="15706" spans="1:8" x14ac:dyDescent="0.55000000000000004">
      <c r="A15706" s="34">
        <v>44242</v>
      </c>
      <c r="B15706" s="1" t="s">
        <v>16</v>
      </c>
      <c r="C15706">
        <v>1836</v>
      </c>
      <c r="D15706">
        <v>98705</v>
      </c>
      <c r="E15706" s="33">
        <v>1650</v>
      </c>
      <c r="F15706">
        <v>64</v>
      </c>
      <c r="G15706" s="33">
        <v>122</v>
      </c>
      <c r="H15706" s="33">
        <v>9</v>
      </c>
    </row>
    <row r="15707" spans="1:8" x14ac:dyDescent="0.55000000000000004">
      <c r="A15707" s="34">
        <v>44242</v>
      </c>
      <c r="B15707" s="1" t="s">
        <v>17</v>
      </c>
      <c r="C15707">
        <v>5390</v>
      </c>
      <c r="D15707">
        <v>24519</v>
      </c>
      <c r="E15707" s="33">
        <v>4897</v>
      </c>
      <c r="F15707">
        <v>98</v>
      </c>
      <c r="G15707" s="33">
        <v>395</v>
      </c>
      <c r="H15707" s="33">
        <v>15</v>
      </c>
    </row>
    <row r="15708" spans="1:8" x14ac:dyDescent="0.55000000000000004">
      <c r="A15708" s="34">
        <v>44242</v>
      </c>
      <c r="B15708" s="1" t="s">
        <v>18</v>
      </c>
      <c r="C15708">
        <v>3971</v>
      </c>
      <c r="D15708">
        <v>117740</v>
      </c>
      <c r="E15708" s="33">
        <v>3697</v>
      </c>
      <c r="F15708">
        <v>59</v>
      </c>
      <c r="G15708" s="33">
        <v>215</v>
      </c>
      <c r="H15708" s="33">
        <v>9</v>
      </c>
    </row>
    <row r="15709" spans="1:8" x14ac:dyDescent="0.55000000000000004">
      <c r="A15709" s="34">
        <v>44242</v>
      </c>
      <c r="B15709" s="1" t="s">
        <v>19</v>
      </c>
      <c r="C15709">
        <v>4282</v>
      </c>
      <c r="D15709">
        <v>85166</v>
      </c>
      <c r="E15709" s="33">
        <v>3950</v>
      </c>
      <c r="F15709">
        <v>81</v>
      </c>
      <c r="G15709" s="33">
        <v>251</v>
      </c>
      <c r="H15709" s="33">
        <v>8</v>
      </c>
    </row>
    <row r="15710" spans="1:8" x14ac:dyDescent="0.55000000000000004">
      <c r="A15710" s="34">
        <v>44242</v>
      </c>
      <c r="B15710" s="1" t="s">
        <v>20</v>
      </c>
      <c r="C15710">
        <v>27857</v>
      </c>
      <c r="D15710">
        <v>508340</v>
      </c>
      <c r="E15710" s="33">
        <v>25010</v>
      </c>
      <c r="F15710">
        <v>473</v>
      </c>
      <c r="G15710" s="33">
        <v>2374</v>
      </c>
      <c r="H15710" s="33">
        <v>42</v>
      </c>
    </row>
    <row r="15711" spans="1:8" x14ac:dyDescent="0.55000000000000004">
      <c r="A15711" s="34">
        <v>44242</v>
      </c>
      <c r="B15711" s="1" t="s">
        <v>21</v>
      </c>
      <c r="C15711">
        <v>24720</v>
      </c>
      <c r="D15711">
        <v>373733</v>
      </c>
      <c r="E15711" s="33">
        <v>21764</v>
      </c>
      <c r="F15711">
        <v>351</v>
      </c>
      <c r="G15711" s="33">
        <v>2605</v>
      </c>
      <c r="H15711" s="33">
        <v>29</v>
      </c>
    </row>
    <row r="15712" spans="1:8" x14ac:dyDescent="0.55000000000000004">
      <c r="A15712" s="34">
        <v>44242</v>
      </c>
      <c r="B15712" s="1" t="s">
        <v>22</v>
      </c>
      <c r="C15712">
        <v>107609</v>
      </c>
      <c r="D15712">
        <v>1436850</v>
      </c>
      <c r="E15712" s="33">
        <v>100880</v>
      </c>
      <c r="F15712">
        <v>1137</v>
      </c>
      <c r="G15712" s="33">
        <v>5592</v>
      </c>
      <c r="H15712" s="33">
        <v>97</v>
      </c>
    </row>
    <row r="15713" spans="1:8" x14ac:dyDescent="0.55000000000000004">
      <c r="A15713" s="34">
        <v>44242</v>
      </c>
      <c r="B15713" s="1" t="s">
        <v>23</v>
      </c>
      <c r="C15713">
        <v>43335</v>
      </c>
      <c r="D15713">
        <v>549826</v>
      </c>
      <c r="E15713" s="33">
        <v>41315</v>
      </c>
      <c r="F15713">
        <v>598</v>
      </c>
      <c r="G15713" s="33">
        <v>1422</v>
      </c>
      <c r="H15713" s="33">
        <v>40</v>
      </c>
    </row>
    <row r="15714" spans="1:8" x14ac:dyDescent="0.55000000000000004">
      <c r="A15714" s="34">
        <v>44242</v>
      </c>
      <c r="B15714" s="1" t="s">
        <v>24</v>
      </c>
      <c r="C15714">
        <v>1008</v>
      </c>
      <c r="D15714">
        <v>40518</v>
      </c>
      <c r="E15714" s="33">
        <v>918</v>
      </c>
      <c r="F15714">
        <v>13</v>
      </c>
      <c r="G15714" s="33">
        <v>77</v>
      </c>
      <c r="H15714" s="33">
        <v>1</v>
      </c>
    </row>
    <row r="15715" spans="1:8" x14ac:dyDescent="0.55000000000000004">
      <c r="A15715" s="34">
        <v>44242</v>
      </c>
      <c r="B15715" s="1" t="s">
        <v>25</v>
      </c>
      <c r="C15715">
        <v>888</v>
      </c>
      <c r="D15715">
        <v>33912</v>
      </c>
      <c r="E15715" s="33">
        <v>843</v>
      </c>
      <c r="F15715">
        <v>27</v>
      </c>
      <c r="G15715" s="33">
        <v>18</v>
      </c>
      <c r="H15715" s="33">
        <v>3</v>
      </c>
    </row>
    <row r="15716" spans="1:8" x14ac:dyDescent="0.55000000000000004">
      <c r="A15716" s="34">
        <v>44242</v>
      </c>
      <c r="B15716" s="1" t="s">
        <v>26</v>
      </c>
      <c r="C15716">
        <v>1693</v>
      </c>
      <c r="D15716">
        <v>45940</v>
      </c>
      <c r="E15716" s="33">
        <v>1461</v>
      </c>
      <c r="F15716">
        <v>60</v>
      </c>
      <c r="G15716" s="33">
        <v>228</v>
      </c>
      <c r="H15716" s="33">
        <v>1</v>
      </c>
    </row>
    <row r="15717" spans="1:8" x14ac:dyDescent="0.55000000000000004">
      <c r="A15717" s="34">
        <v>44242</v>
      </c>
      <c r="B15717" s="1" t="s">
        <v>27</v>
      </c>
      <c r="C15717">
        <v>530</v>
      </c>
      <c r="D15717">
        <v>28979</v>
      </c>
      <c r="E15717" s="33">
        <v>484</v>
      </c>
      <c r="F15717">
        <v>25</v>
      </c>
      <c r="G15717" s="33">
        <v>21</v>
      </c>
      <c r="H15717" s="33">
        <v>2</v>
      </c>
    </row>
    <row r="15718" spans="1:8" x14ac:dyDescent="0.55000000000000004">
      <c r="A15718" s="34">
        <v>44242</v>
      </c>
      <c r="B15718" s="1" t="s">
        <v>28</v>
      </c>
      <c r="C15718">
        <v>928</v>
      </c>
      <c r="D15718">
        <v>14741</v>
      </c>
      <c r="E15718" s="33">
        <v>893</v>
      </c>
      <c r="F15718">
        <v>16</v>
      </c>
      <c r="G15718" s="33">
        <v>19</v>
      </c>
      <c r="H15718" s="33">
        <v>1</v>
      </c>
    </row>
    <row r="15719" spans="1:8" x14ac:dyDescent="0.55000000000000004">
      <c r="A15719" s="34">
        <v>44242</v>
      </c>
      <c r="B15719" s="1" t="s">
        <v>29</v>
      </c>
      <c r="C15719">
        <v>2347</v>
      </c>
      <c r="D15719">
        <v>92339</v>
      </c>
      <c r="E15719" s="33">
        <v>2287</v>
      </c>
      <c r="F15719">
        <v>41</v>
      </c>
      <c r="G15719" s="33">
        <v>48</v>
      </c>
      <c r="H15719" s="33">
        <v>1</v>
      </c>
    </row>
    <row r="15720" spans="1:8" x14ac:dyDescent="0.55000000000000004">
      <c r="A15720" s="34">
        <v>44242</v>
      </c>
      <c r="B15720" s="1" t="s">
        <v>30</v>
      </c>
      <c r="C15720">
        <v>4590</v>
      </c>
      <c r="D15720">
        <v>119741</v>
      </c>
      <c r="E15720" s="33">
        <v>4236</v>
      </c>
      <c r="F15720">
        <v>96</v>
      </c>
      <c r="G15720" s="33">
        <v>258</v>
      </c>
      <c r="H15720" s="33">
        <v>10</v>
      </c>
    </row>
    <row r="15721" spans="1:8" x14ac:dyDescent="0.55000000000000004">
      <c r="A15721" s="34">
        <v>44242</v>
      </c>
      <c r="B15721" s="1" t="s">
        <v>31</v>
      </c>
      <c r="C15721">
        <v>4855</v>
      </c>
      <c r="D15721">
        <v>168204</v>
      </c>
      <c r="E15721" s="33">
        <v>4598</v>
      </c>
      <c r="F15721">
        <v>92</v>
      </c>
      <c r="G15721" s="33">
        <v>165</v>
      </c>
      <c r="H15721" s="33">
        <v>1</v>
      </c>
    </row>
    <row r="15722" spans="1:8" x14ac:dyDescent="0.55000000000000004">
      <c r="A15722" s="34">
        <v>44242</v>
      </c>
      <c r="B15722" s="1" t="s">
        <v>32</v>
      </c>
      <c r="C15722">
        <v>25205</v>
      </c>
      <c r="D15722">
        <v>359938</v>
      </c>
      <c r="E15722" s="33">
        <v>23494</v>
      </c>
      <c r="F15722">
        <v>478</v>
      </c>
      <c r="G15722" s="33">
        <v>1233</v>
      </c>
      <c r="H15722" s="33">
        <v>36</v>
      </c>
    </row>
    <row r="15723" spans="1:8" x14ac:dyDescent="0.55000000000000004">
      <c r="A15723" s="34">
        <v>44242</v>
      </c>
      <c r="B15723" s="1" t="s">
        <v>33</v>
      </c>
      <c r="C15723">
        <v>2393</v>
      </c>
      <c r="D15723">
        <v>56417</v>
      </c>
      <c r="E15723" s="33">
        <v>2180</v>
      </c>
      <c r="F15723">
        <v>45</v>
      </c>
      <c r="G15723" s="33">
        <v>168</v>
      </c>
      <c r="H15723" s="33">
        <v>11</v>
      </c>
    </row>
    <row r="15724" spans="1:8" x14ac:dyDescent="0.55000000000000004">
      <c r="A15724" s="34">
        <v>44242</v>
      </c>
      <c r="B15724" s="1" t="s">
        <v>34</v>
      </c>
      <c r="C15724">
        <v>2325</v>
      </c>
      <c r="D15724">
        <v>65163</v>
      </c>
      <c r="E15724" s="33">
        <v>2130</v>
      </c>
      <c r="F15724">
        <v>39</v>
      </c>
      <c r="G15724" s="33">
        <v>156</v>
      </c>
      <c r="H15724" s="33">
        <v>4</v>
      </c>
    </row>
    <row r="15725" spans="1:8" x14ac:dyDescent="0.55000000000000004">
      <c r="A15725" s="34">
        <v>44242</v>
      </c>
      <c r="B15725" s="1" t="s">
        <v>35</v>
      </c>
      <c r="C15725">
        <v>8916</v>
      </c>
      <c r="D15725">
        <v>146242</v>
      </c>
      <c r="E15725" s="33">
        <v>8221</v>
      </c>
      <c r="F15725">
        <v>147</v>
      </c>
      <c r="G15725" s="33">
        <v>570</v>
      </c>
      <c r="H15725" s="33">
        <v>5</v>
      </c>
    </row>
    <row r="15726" spans="1:8" x14ac:dyDescent="0.55000000000000004">
      <c r="A15726" s="34">
        <v>44242</v>
      </c>
      <c r="B15726" s="1" t="s">
        <v>36</v>
      </c>
      <c r="C15726">
        <v>46016</v>
      </c>
      <c r="D15726">
        <v>725724</v>
      </c>
      <c r="E15726" s="33">
        <v>42638</v>
      </c>
      <c r="F15726">
        <v>1058</v>
      </c>
      <c r="G15726" s="33">
        <v>1876</v>
      </c>
      <c r="H15726" s="33">
        <v>142</v>
      </c>
    </row>
    <row r="15727" spans="1:8" x14ac:dyDescent="0.55000000000000004">
      <c r="A15727" s="34">
        <v>44242</v>
      </c>
      <c r="B15727" s="1" t="s">
        <v>37</v>
      </c>
      <c r="C15727">
        <v>17514</v>
      </c>
      <c r="D15727">
        <v>227721</v>
      </c>
      <c r="E15727" s="33">
        <v>16206</v>
      </c>
      <c r="F15727">
        <v>480</v>
      </c>
      <c r="G15727" s="33">
        <v>828</v>
      </c>
      <c r="H15727" s="33">
        <v>68</v>
      </c>
    </row>
    <row r="15728" spans="1:8" x14ac:dyDescent="0.55000000000000004">
      <c r="A15728" s="34">
        <v>44242</v>
      </c>
      <c r="B15728" s="1" t="s">
        <v>38</v>
      </c>
      <c r="C15728">
        <v>3273</v>
      </c>
      <c r="D15728">
        <v>76238</v>
      </c>
      <c r="E15728" s="33">
        <v>3093</v>
      </c>
      <c r="F15728">
        <v>43</v>
      </c>
      <c r="G15728" s="33">
        <v>137</v>
      </c>
      <c r="H15728" s="33">
        <v>5</v>
      </c>
    </row>
    <row r="15729" spans="1:8" x14ac:dyDescent="0.55000000000000004">
      <c r="A15729" s="34">
        <v>44242</v>
      </c>
      <c r="B15729" s="1" t="s">
        <v>39</v>
      </c>
      <c r="C15729">
        <v>1151</v>
      </c>
      <c r="D15729">
        <v>23902</v>
      </c>
      <c r="E15729" s="33">
        <v>1058</v>
      </c>
      <c r="F15729">
        <v>17</v>
      </c>
      <c r="G15729" s="33">
        <v>53</v>
      </c>
      <c r="H15729" s="33">
        <v>10</v>
      </c>
    </row>
    <row r="15730" spans="1:8" x14ac:dyDescent="0.55000000000000004">
      <c r="A15730" s="34">
        <v>44242</v>
      </c>
      <c r="B15730" s="1" t="s">
        <v>40</v>
      </c>
      <c r="C15730">
        <v>207</v>
      </c>
      <c r="D15730">
        <v>37775</v>
      </c>
      <c r="E15730" s="33">
        <v>194</v>
      </c>
      <c r="F15730">
        <v>2</v>
      </c>
      <c r="G15730" s="33">
        <v>8</v>
      </c>
      <c r="H15730" s="33">
        <v>0</v>
      </c>
    </row>
    <row r="15731" spans="1:8" x14ac:dyDescent="0.55000000000000004">
      <c r="A15731" s="34">
        <v>44242</v>
      </c>
      <c r="B15731" s="1" t="s">
        <v>41</v>
      </c>
      <c r="C15731">
        <v>280</v>
      </c>
      <c r="D15731">
        <v>13515</v>
      </c>
      <c r="E15731" s="33">
        <v>273</v>
      </c>
      <c r="F15731">
        <v>0</v>
      </c>
      <c r="G15731" s="33">
        <v>7</v>
      </c>
      <c r="H15731" s="33">
        <v>1</v>
      </c>
    </row>
    <row r="15732" spans="1:8" x14ac:dyDescent="0.55000000000000004">
      <c r="A15732" s="34">
        <v>44242</v>
      </c>
      <c r="B15732" s="1" t="s">
        <v>42</v>
      </c>
      <c r="C15732">
        <v>2449</v>
      </c>
      <c r="D15732">
        <v>60138</v>
      </c>
      <c r="E15732" s="33">
        <v>2300</v>
      </c>
      <c r="F15732">
        <v>26</v>
      </c>
      <c r="G15732" s="33">
        <v>96</v>
      </c>
      <c r="H15732" s="33">
        <v>5</v>
      </c>
    </row>
    <row r="15733" spans="1:8" x14ac:dyDescent="0.55000000000000004">
      <c r="A15733" s="34">
        <v>44242</v>
      </c>
      <c r="B15733" s="1" t="s">
        <v>43</v>
      </c>
      <c r="C15733">
        <v>4949</v>
      </c>
      <c r="D15733">
        <v>139356</v>
      </c>
      <c r="E15733" s="33">
        <v>4725</v>
      </c>
      <c r="F15733">
        <v>99</v>
      </c>
      <c r="G15733" s="33">
        <v>117</v>
      </c>
      <c r="H15733" s="33">
        <v>6</v>
      </c>
    </row>
    <row r="15734" spans="1:8" x14ac:dyDescent="0.55000000000000004">
      <c r="A15734" s="34">
        <v>44242</v>
      </c>
      <c r="B15734" s="1" t="s">
        <v>44</v>
      </c>
      <c r="C15734">
        <v>1356</v>
      </c>
      <c r="D15734">
        <v>52858</v>
      </c>
      <c r="E15734" s="33">
        <v>1183</v>
      </c>
      <c r="F15734">
        <v>35</v>
      </c>
      <c r="G15734" s="33">
        <v>138</v>
      </c>
      <c r="H15734" s="33">
        <v>1</v>
      </c>
    </row>
    <row r="15735" spans="1:8" x14ac:dyDescent="0.55000000000000004">
      <c r="A15735" s="34">
        <v>44242</v>
      </c>
      <c r="B15735" s="1" t="s">
        <v>45</v>
      </c>
      <c r="C15735">
        <v>430</v>
      </c>
      <c r="D15735">
        <v>24165</v>
      </c>
      <c r="E15735" s="33">
        <v>368</v>
      </c>
      <c r="F15735">
        <v>15</v>
      </c>
      <c r="G15735" s="33">
        <v>47</v>
      </c>
      <c r="H15735" s="33">
        <v>2</v>
      </c>
    </row>
    <row r="15736" spans="1:8" x14ac:dyDescent="0.55000000000000004">
      <c r="A15736" s="34">
        <v>44242</v>
      </c>
      <c r="B15736" s="1" t="s">
        <v>46</v>
      </c>
      <c r="C15736">
        <v>723</v>
      </c>
      <c r="D15736">
        <v>41706</v>
      </c>
      <c r="E15736" s="33">
        <v>654</v>
      </c>
      <c r="F15736">
        <v>18</v>
      </c>
      <c r="G15736" s="33">
        <v>51</v>
      </c>
      <c r="H15736" s="33">
        <v>1</v>
      </c>
    </row>
    <row r="15737" spans="1:8" x14ac:dyDescent="0.55000000000000004">
      <c r="A15737" s="34">
        <v>44242</v>
      </c>
      <c r="B15737" s="1" t="s">
        <v>47</v>
      </c>
      <c r="C15737">
        <v>1029</v>
      </c>
      <c r="D15737">
        <v>29650</v>
      </c>
      <c r="E15737" s="33">
        <v>960</v>
      </c>
      <c r="F15737">
        <v>22</v>
      </c>
      <c r="G15737" s="33">
        <v>47</v>
      </c>
      <c r="H15737" s="33">
        <v>1</v>
      </c>
    </row>
    <row r="15738" spans="1:8" x14ac:dyDescent="0.55000000000000004">
      <c r="A15738" s="34">
        <v>44242</v>
      </c>
      <c r="B15738" s="1" t="s">
        <v>48</v>
      </c>
      <c r="C15738">
        <v>877</v>
      </c>
      <c r="D15738">
        <v>7041</v>
      </c>
      <c r="E15738" s="33">
        <v>842</v>
      </c>
      <c r="F15738">
        <v>17</v>
      </c>
      <c r="G15738" s="33">
        <v>18</v>
      </c>
      <c r="H15738" s="33">
        <v>1</v>
      </c>
    </row>
    <row r="15739" spans="1:8" x14ac:dyDescent="0.55000000000000004">
      <c r="A15739" s="34">
        <v>44242</v>
      </c>
      <c r="B15739" s="1" t="s">
        <v>49</v>
      </c>
      <c r="C15739">
        <v>17396</v>
      </c>
      <c r="D15739">
        <v>409827</v>
      </c>
      <c r="E15739" s="33">
        <v>15799</v>
      </c>
      <c r="F15739">
        <v>236</v>
      </c>
      <c r="G15739" s="33">
        <v>1361</v>
      </c>
      <c r="H15739" s="33">
        <v>33</v>
      </c>
    </row>
    <row r="15740" spans="1:8" x14ac:dyDescent="0.55000000000000004">
      <c r="A15740" s="34">
        <v>44242</v>
      </c>
      <c r="B15740" s="1" t="s">
        <v>50</v>
      </c>
      <c r="C15740">
        <v>995</v>
      </c>
      <c r="D15740">
        <v>26109</v>
      </c>
      <c r="E15740" s="33">
        <v>974</v>
      </c>
      <c r="F15740">
        <v>6</v>
      </c>
      <c r="G15740" s="33">
        <v>36</v>
      </c>
      <c r="H15740" s="33">
        <v>1</v>
      </c>
    </row>
    <row r="15741" spans="1:8" x14ac:dyDescent="0.55000000000000004">
      <c r="A15741" s="34">
        <v>44242</v>
      </c>
      <c r="B15741" s="1" t="s">
        <v>51</v>
      </c>
      <c r="C15741">
        <v>1585</v>
      </c>
      <c r="D15741">
        <v>63185</v>
      </c>
      <c r="E15741" s="33">
        <v>1450</v>
      </c>
      <c r="F15741">
        <v>36</v>
      </c>
      <c r="G15741" s="33">
        <v>99</v>
      </c>
      <c r="H15741" s="33">
        <v>3</v>
      </c>
    </row>
    <row r="15742" spans="1:8" x14ac:dyDescent="0.55000000000000004">
      <c r="A15742" s="34">
        <v>44242</v>
      </c>
      <c r="B15742" s="1" t="s">
        <v>52</v>
      </c>
      <c r="C15742">
        <v>3413</v>
      </c>
      <c r="D15742">
        <v>55685</v>
      </c>
      <c r="E15742" s="33">
        <v>3247</v>
      </c>
      <c r="F15742">
        <v>70</v>
      </c>
      <c r="G15742" s="33">
        <v>87</v>
      </c>
      <c r="H15742" s="33">
        <v>11</v>
      </c>
    </row>
    <row r="15743" spans="1:8" x14ac:dyDescent="0.55000000000000004">
      <c r="A15743" s="34">
        <v>44242</v>
      </c>
      <c r="B15743" s="1" t="s">
        <v>53</v>
      </c>
      <c r="C15743">
        <v>1263</v>
      </c>
      <c r="D15743">
        <v>72676</v>
      </c>
      <c r="E15743" s="33">
        <v>1163</v>
      </c>
      <c r="F15743">
        <v>18</v>
      </c>
      <c r="G15743" s="33">
        <v>82</v>
      </c>
      <c r="H15743" s="33">
        <v>0</v>
      </c>
    </row>
    <row r="15744" spans="1:8" x14ac:dyDescent="0.55000000000000004">
      <c r="A15744" s="34">
        <v>44242</v>
      </c>
      <c r="B15744" s="1" t="s">
        <v>54</v>
      </c>
      <c r="C15744">
        <v>1935</v>
      </c>
      <c r="D15744">
        <v>24553</v>
      </c>
      <c r="E15744" s="33">
        <v>1834</v>
      </c>
      <c r="F15744">
        <v>21</v>
      </c>
      <c r="G15744" s="33">
        <v>73</v>
      </c>
      <c r="H15744" s="33">
        <v>1</v>
      </c>
    </row>
    <row r="15745" spans="1:8" x14ac:dyDescent="0.55000000000000004">
      <c r="A15745" s="34">
        <v>44242</v>
      </c>
      <c r="B15745" s="1" t="s">
        <v>55</v>
      </c>
      <c r="C15745">
        <v>1726</v>
      </c>
      <c r="D15745">
        <v>63076</v>
      </c>
      <c r="E15745" s="33">
        <v>1630</v>
      </c>
      <c r="F15745">
        <v>22</v>
      </c>
      <c r="G15745" s="33">
        <v>94</v>
      </c>
      <c r="H15745" s="33">
        <v>5</v>
      </c>
    </row>
    <row r="15746" spans="1:8" x14ac:dyDescent="0.55000000000000004">
      <c r="A15746" s="34">
        <v>44242</v>
      </c>
      <c r="B15746" s="1" t="s">
        <v>56</v>
      </c>
      <c r="C15746">
        <v>7995</v>
      </c>
      <c r="D15746">
        <v>137656</v>
      </c>
      <c r="E15746" s="33">
        <v>7538</v>
      </c>
      <c r="F15746">
        <v>102</v>
      </c>
      <c r="G15746" s="33">
        <v>360</v>
      </c>
      <c r="H15746" s="33">
        <v>2</v>
      </c>
    </row>
    <row r="15747" spans="1:8" x14ac:dyDescent="0.55000000000000004">
      <c r="A15747" s="34">
        <v>44243</v>
      </c>
      <c r="B15747" s="1" t="s">
        <v>7</v>
      </c>
      <c r="C15747">
        <v>18578</v>
      </c>
      <c r="D15747">
        <v>354325</v>
      </c>
      <c r="E15747" s="33">
        <v>17157</v>
      </c>
      <c r="F15747">
        <v>642</v>
      </c>
      <c r="G15747" s="33">
        <v>825</v>
      </c>
      <c r="H15747" s="33">
        <v>16</v>
      </c>
    </row>
    <row r="15748" spans="1:8" x14ac:dyDescent="0.55000000000000004">
      <c r="A15748" s="34">
        <v>44243</v>
      </c>
      <c r="B15748" s="1" t="s">
        <v>11</v>
      </c>
      <c r="C15748">
        <v>810</v>
      </c>
      <c r="D15748">
        <v>16832</v>
      </c>
      <c r="E15748" s="33">
        <v>721</v>
      </c>
      <c r="F15748">
        <v>17</v>
      </c>
      <c r="G15748" s="33">
        <v>72</v>
      </c>
      <c r="H15748" s="33">
        <v>1</v>
      </c>
    </row>
    <row r="15749" spans="1:8" x14ac:dyDescent="0.55000000000000004">
      <c r="A15749" s="34">
        <v>44243</v>
      </c>
      <c r="B15749" s="1" t="s">
        <v>12</v>
      </c>
      <c r="C15749">
        <v>530</v>
      </c>
      <c r="D15749">
        <v>22688</v>
      </c>
      <c r="E15749" s="33">
        <v>482</v>
      </c>
      <c r="F15749">
        <v>29</v>
      </c>
      <c r="G15749" s="33">
        <v>19</v>
      </c>
      <c r="H15749" s="33">
        <v>1</v>
      </c>
    </row>
    <row r="15750" spans="1:8" x14ac:dyDescent="0.55000000000000004">
      <c r="A15750" s="34">
        <v>44243</v>
      </c>
      <c r="B15750" s="1" t="s">
        <v>13</v>
      </c>
      <c r="C15750">
        <v>3513</v>
      </c>
      <c r="D15750">
        <v>49755</v>
      </c>
      <c r="E15750" s="33">
        <v>3411</v>
      </c>
      <c r="F15750">
        <v>23</v>
      </c>
      <c r="G15750" s="33">
        <v>79</v>
      </c>
      <c r="H15750" s="33">
        <v>5</v>
      </c>
    </row>
    <row r="15751" spans="1:8" x14ac:dyDescent="0.55000000000000004">
      <c r="A15751" s="34">
        <v>44243</v>
      </c>
      <c r="B15751" s="1" t="s">
        <v>14</v>
      </c>
      <c r="C15751">
        <v>269</v>
      </c>
      <c r="D15751">
        <v>6948</v>
      </c>
      <c r="E15751" s="33">
        <v>246</v>
      </c>
      <c r="F15751">
        <v>6</v>
      </c>
      <c r="G15751" s="33">
        <v>17</v>
      </c>
      <c r="H15751" s="33">
        <v>0</v>
      </c>
    </row>
    <row r="15752" spans="1:8" x14ac:dyDescent="0.55000000000000004">
      <c r="A15752" s="34">
        <v>44243</v>
      </c>
      <c r="B15752" s="1" t="s">
        <v>15</v>
      </c>
      <c r="C15752">
        <v>534</v>
      </c>
      <c r="D15752">
        <v>16641</v>
      </c>
      <c r="E15752" s="33">
        <v>493</v>
      </c>
      <c r="F15752">
        <v>15</v>
      </c>
      <c r="G15752" s="33">
        <v>26</v>
      </c>
      <c r="H15752" s="33">
        <v>0</v>
      </c>
    </row>
    <row r="15753" spans="1:8" x14ac:dyDescent="0.55000000000000004">
      <c r="A15753" s="34">
        <v>44243</v>
      </c>
      <c r="B15753" s="1" t="s">
        <v>16</v>
      </c>
      <c r="C15753">
        <v>1842</v>
      </c>
      <c r="D15753">
        <v>99503</v>
      </c>
      <c r="E15753" s="33">
        <v>1658</v>
      </c>
      <c r="F15753">
        <v>64</v>
      </c>
      <c r="G15753" s="33">
        <v>120</v>
      </c>
      <c r="H15753" s="33">
        <v>8</v>
      </c>
    </row>
    <row r="15754" spans="1:8" x14ac:dyDescent="0.55000000000000004">
      <c r="A15754" s="34">
        <v>44243</v>
      </c>
      <c r="B15754" s="1" t="s">
        <v>17</v>
      </c>
      <c r="C15754">
        <v>5411</v>
      </c>
      <c r="D15754">
        <v>24547</v>
      </c>
      <c r="E15754" s="33">
        <v>4945</v>
      </c>
      <c r="F15754">
        <v>99</v>
      </c>
      <c r="G15754" s="33">
        <v>367</v>
      </c>
      <c r="H15754" s="33">
        <v>15</v>
      </c>
    </row>
    <row r="15755" spans="1:8" x14ac:dyDescent="0.55000000000000004">
      <c r="A15755" s="34">
        <v>44243</v>
      </c>
      <c r="B15755" s="1" t="s">
        <v>18</v>
      </c>
      <c r="C15755">
        <v>3981</v>
      </c>
      <c r="D15755">
        <v>118415</v>
      </c>
      <c r="E15755" s="33">
        <v>3732</v>
      </c>
      <c r="F15755">
        <v>60</v>
      </c>
      <c r="G15755" s="33">
        <v>189</v>
      </c>
      <c r="H15755" s="33">
        <v>8</v>
      </c>
    </row>
    <row r="15756" spans="1:8" x14ac:dyDescent="0.55000000000000004">
      <c r="A15756" s="34">
        <v>44243</v>
      </c>
      <c r="B15756" s="1" t="s">
        <v>19</v>
      </c>
      <c r="C15756">
        <v>4296</v>
      </c>
      <c r="D15756">
        <v>85897</v>
      </c>
      <c r="E15756" s="33">
        <v>3978</v>
      </c>
      <c r="F15756">
        <v>81</v>
      </c>
      <c r="G15756" s="33">
        <v>237</v>
      </c>
      <c r="H15756" s="33">
        <v>6</v>
      </c>
    </row>
    <row r="15757" spans="1:8" x14ac:dyDescent="0.55000000000000004">
      <c r="A15757" s="34">
        <v>44243</v>
      </c>
      <c r="B15757" s="1" t="s">
        <v>20</v>
      </c>
      <c r="C15757">
        <v>27971</v>
      </c>
      <c r="D15757">
        <v>512823</v>
      </c>
      <c r="E15757" s="33">
        <v>25321</v>
      </c>
      <c r="F15757">
        <v>483</v>
      </c>
      <c r="G15757" s="33">
        <v>2167</v>
      </c>
      <c r="H15757" s="33">
        <v>47</v>
      </c>
    </row>
    <row r="15758" spans="1:8" x14ac:dyDescent="0.55000000000000004">
      <c r="A15758" s="34">
        <v>44243</v>
      </c>
      <c r="B15758" s="1" t="s">
        <v>21</v>
      </c>
      <c r="C15758">
        <v>24865</v>
      </c>
      <c r="D15758">
        <v>375700</v>
      </c>
      <c r="E15758" s="33">
        <v>22127</v>
      </c>
      <c r="F15758">
        <v>360</v>
      </c>
      <c r="G15758" s="33">
        <v>2378</v>
      </c>
      <c r="H15758" s="33">
        <v>24</v>
      </c>
    </row>
    <row r="15759" spans="1:8" x14ac:dyDescent="0.55000000000000004">
      <c r="A15759" s="34">
        <v>44243</v>
      </c>
      <c r="B15759" s="1" t="s">
        <v>22</v>
      </c>
      <c r="C15759">
        <v>107959</v>
      </c>
      <c r="D15759">
        <v>1446004</v>
      </c>
      <c r="E15759" s="33">
        <v>102184</v>
      </c>
      <c r="F15759">
        <v>1164</v>
      </c>
      <c r="G15759" s="33">
        <v>4611</v>
      </c>
      <c r="H15759" s="33">
        <v>92</v>
      </c>
    </row>
    <row r="15760" spans="1:8" x14ac:dyDescent="0.55000000000000004">
      <c r="A15760" s="34">
        <v>44243</v>
      </c>
      <c r="B15760" s="1" t="s">
        <v>23</v>
      </c>
      <c r="C15760">
        <v>43468</v>
      </c>
      <c r="D15760">
        <v>554397</v>
      </c>
      <c r="E15760" s="33">
        <v>41504</v>
      </c>
      <c r="F15760">
        <v>609</v>
      </c>
      <c r="G15760" s="33">
        <v>1355</v>
      </c>
      <c r="H15760" s="33">
        <v>33</v>
      </c>
    </row>
    <row r="15761" spans="1:8" x14ac:dyDescent="0.55000000000000004">
      <c r="A15761" s="34">
        <v>44243</v>
      </c>
      <c r="B15761" s="1" t="s">
        <v>24</v>
      </c>
      <c r="C15761">
        <v>1011</v>
      </c>
      <c r="D15761">
        <v>40854</v>
      </c>
      <c r="E15761" s="33">
        <v>922</v>
      </c>
      <c r="F15761">
        <v>14</v>
      </c>
      <c r="G15761" s="33">
        <v>75</v>
      </c>
      <c r="H15761" s="33">
        <v>1</v>
      </c>
    </row>
    <row r="15762" spans="1:8" x14ac:dyDescent="0.55000000000000004">
      <c r="A15762" s="34">
        <v>44243</v>
      </c>
      <c r="B15762" s="1" t="s">
        <v>25</v>
      </c>
      <c r="C15762">
        <v>892</v>
      </c>
      <c r="D15762">
        <v>34172</v>
      </c>
      <c r="E15762" s="33">
        <v>845</v>
      </c>
      <c r="F15762">
        <v>27</v>
      </c>
      <c r="G15762" s="33">
        <v>20</v>
      </c>
      <c r="H15762" s="33">
        <v>3</v>
      </c>
    </row>
    <row r="15763" spans="1:8" x14ac:dyDescent="0.55000000000000004">
      <c r="A15763" s="34">
        <v>44243</v>
      </c>
      <c r="B15763" s="1" t="s">
        <v>26</v>
      </c>
      <c r="C15763">
        <v>1714</v>
      </c>
      <c r="D15763">
        <v>46541</v>
      </c>
      <c r="E15763" s="33">
        <v>1474</v>
      </c>
      <c r="F15763">
        <v>60</v>
      </c>
      <c r="G15763" s="33">
        <v>237</v>
      </c>
      <c r="H15763" s="33">
        <v>3</v>
      </c>
    </row>
    <row r="15764" spans="1:8" x14ac:dyDescent="0.55000000000000004">
      <c r="A15764" s="34">
        <v>44243</v>
      </c>
      <c r="B15764" s="1" t="s">
        <v>27</v>
      </c>
      <c r="C15764">
        <v>531</v>
      </c>
      <c r="D15764">
        <v>29374</v>
      </c>
      <c r="E15764" s="33">
        <v>487</v>
      </c>
      <c r="F15764">
        <v>25</v>
      </c>
      <c r="G15764" s="33">
        <v>19</v>
      </c>
      <c r="H15764" s="33">
        <v>2</v>
      </c>
    </row>
    <row r="15765" spans="1:8" x14ac:dyDescent="0.55000000000000004">
      <c r="A15765" s="34">
        <v>44243</v>
      </c>
      <c r="B15765" s="1" t="s">
        <v>28</v>
      </c>
      <c r="C15765">
        <v>929</v>
      </c>
      <c r="D15765">
        <v>23510</v>
      </c>
      <c r="E15765" s="33">
        <v>895</v>
      </c>
      <c r="F15765">
        <v>16</v>
      </c>
      <c r="G15765" s="33">
        <v>18</v>
      </c>
      <c r="H15765" s="33">
        <v>1</v>
      </c>
    </row>
    <row r="15766" spans="1:8" x14ac:dyDescent="0.55000000000000004">
      <c r="A15766" s="34">
        <v>44243</v>
      </c>
      <c r="B15766" s="1" t="s">
        <v>29</v>
      </c>
      <c r="C15766">
        <v>2349</v>
      </c>
      <c r="D15766">
        <v>93037</v>
      </c>
      <c r="E15766" s="33">
        <v>2305</v>
      </c>
      <c r="F15766">
        <v>41</v>
      </c>
      <c r="G15766" s="33">
        <v>35</v>
      </c>
      <c r="H15766" s="33">
        <v>0</v>
      </c>
    </row>
    <row r="15767" spans="1:8" x14ac:dyDescent="0.55000000000000004">
      <c r="A15767" s="34">
        <v>44243</v>
      </c>
      <c r="B15767" s="1" t="s">
        <v>30</v>
      </c>
      <c r="C15767">
        <v>4616</v>
      </c>
      <c r="D15767">
        <v>122570</v>
      </c>
      <c r="E15767" s="33">
        <v>4259</v>
      </c>
      <c r="F15767">
        <v>96</v>
      </c>
      <c r="G15767" s="33">
        <v>261</v>
      </c>
      <c r="H15767" s="33">
        <v>9</v>
      </c>
    </row>
    <row r="15768" spans="1:8" x14ac:dyDescent="0.55000000000000004">
      <c r="A15768" s="34">
        <v>44243</v>
      </c>
      <c r="B15768" s="1" t="s">
        <v>31</v>
      </c>
      <c r="C15768">
        <v>4870</v>
      </c>
      <c r="D15768">
        <v>170779</v>
      </c>
      <c r="E15768" s="33">
        <v>4629</v>
      </c>
      <c r="F15768">
        <v>92</v>
      </c>
      <c r="G15768" s="33">
        <v>149</v>
      </c>
      <c r="H15768" s="33">
        <v>1</v>
      </c>
    </row>
    <row r="15769" spans="1:8" x14ac:dyDescent="0.55000000000000004">
      <c r="A15769" s="34">
        <v>44243</v>
      </c>
      <c r="B15769" s="1" t="s">
        <v>32</v>
      </c>
      <c r="C15769">
        <v>25247</v>
      </c>
      <c r="D15769">
        <v>362781</v>
      </c>
      <c r="E15769" s="33">
        <v>23592</v>
      </c>
      <c r="F15769">
        <v>482</v>
      </c>
      <c r="G15769" s="33">
        <v>1173</v>
      </c>
      <c r="H15769" s="33">
        <v>35</v>
      </c>
    </row>
    <row r="15770" spans="1:8" x14ac:dyDescent="0.55000000000000004">
      <c r="A15770" s="34">
        <v>44243</v>
      </c>
      <c r="B15770" s="1" t="s">
        <v>33</v>
      </c>
      <c r="C15770">
        <v>2408</v>
      </c>
      <c r="D15770">
        <v>56417</v>
      </c>
      <c r="E15770" s="33">
        <v>2202</v>
      </c>
      <c r="F15770">
        <v>46</v>
      </c>
      <c r="G15770" s="33">
        <v>160</v>
      </c>
      <c r="H15770" s="33">
        <v>11</v>
      </c>
    </row>
    <row r="15771" spans="1:8" x14ac:dyDescent="0.55000000000000004">
      <c r="A15771" s="34">
        <v>44243</v>
      </c>
      <c r="B15771" s="1" t="s">
        <v>34</v>
      </c>
      <c r="C15771">
        <v>2332</v>
      </c>
      <c r="D15771">
        <v>65277</v>
      </c>
      <c r="E15771" s="33">
        <v>2145</v>
      </c>
      <c r="F15771">
        <v>40</v>
      </c>
      <c r="G15771" s="33">
        <v>147</v>
      </c>
      <c r="H15771" s="33">
        <v>4</v>
      </c>
    </row>
    <row r="15772" spans="1:8" x14ac:dyDescent="0.55000000000000004">
      <c r="A15772" s="34">
        <v>44243</v>
      </c>
      <c r="B15772" s="1" t="s">
        <v>35</v>
      </c>
      <c r="C15772">
        <v>8923</v>
      </c>
      <c r="D15772">
        <v>146640</v>
      </c>
      <c r="E15772" s="33">
        <v>8258</v>
      </c>
      <c r="F15772">
        <v>147</v>
      </c>
      <c r="G15772" s="33">
        <v>539</v>
      </c>
      <c r="H15772" s="33">
        <v>5</v>
      </c>
    </row>
    <row r="15773" spans="1:8" x14ac:dyDescent="0.55000000000000004">
      <c r="A15773" s="34">
        <v>44243</v>
      </c>
      <c r="B15773" s="1" t="s">
        <v>36</v>
      </c>
      <c r="C15773">
        <v>46114</v>
      </c>
      <c r="D15773">
        <v>729496</v>
      </c>
      <c r="E15773" s="33">
        <v>42918</v>
      </c>
      <c r="F15773">
        <v>1067</v>
      </c>
      <c r="G15773" s="33">
        <v>1689</v>
      </c>
      <c r="H15773" s="33">
        <v>133</v>
      </c>
    </row>
    <row r="15774" spans="1:8" x14ac:dyDescent="0.55000000000000004">
      <c r="A15774" s="34">
        <v>44243</v>
      </c>
      <c r="B15774" s="1" t="s">
        <v>37</v>
      </c>
      <c r="C15774">
        <v>17540</v>
      </c>
      <c r="D15774">
        <v>229485</v>
      </c>
      <c r="E15774" s="33">
        <v>16333</v>
      </c>
      <c r="F15774">
        <v>483</v>
      </c>
      <c r="G15774" s="33">
        <v>724</v>
      </c>
      <c r="H15774" s="33">
        <v>58</v>
      </c>
    </row>
    <row r="15775" spans="1:8" x14ac:dyDescent="0.55000000000000004">
      <c r="A15775" s="34">
        <v>44243</v>
      </c>
      <c r="B15775" s="1" t="s">
        <v>38</v>
      </c>
      <c r="C15775">
        <v>3285</v>
      </c>
      <c r="D15775">
        <v>76800</v>
      </c>
      <c r="E15775" s="33">
        <v>3108</v>
      </c>
      <c r="F15775">
        <v>43</v>
      </c>
      <c r="G15775" s="33">
        <v>134</v>
      </c>
      <c r="H15775" s="33">
        <v>4</v>
      </c>
    </row>
    <row r="15776" spans="1:8" x14ac:dyDescent="0.55000000000000004">
      <c r="A15776" s="34">
        <v>44243</v>
      </c>
      <c r="B15776" s="1" t="s">
        <v>39</v>
      </c>
      <c r="C15776">
        <v>1153</v>
      </c>
      <c r="D15776">
        <v>23945</v>
      </c>
      <c r="E15776" s="33">
        <v>1065</v>
      </c>
      <c r="F15776">
        <v>17</v>
      </c>
      <c r="G15776" s="33">
        <v>47</v>
      </c>
      <c r="H15776" s="33">
        <v>6</v>
      </c>
    </row>
    <row r="15777" spans="1:8" x14ac:dyDescent="0.55000000000000004">
      <c r="A15777" s="34">
        <v>44243</v>
      </c>
      <c r="B15777" s="1" t="s">
        <v>40</v>
      </c>
      <c r="C15777">
        <v>207</v>
      </c>
      <c r="D15777">
        <v>38087</v>
      </c>
      <c r="E15777" s="33">
        <v>194</v>
      </c>
      <c r="F15777">
        <v>2</v>
      </c>
      <c r="G15777" s="33">
        <v>8</v>
      </c>
      <c r="H15777" s="33">
        <v>0</v>
      </c>
    </row>
    <row r="15778" spans="1:8" x14ac:dyDescent="0.55000000000000004">
      <c r="A15778" s="34">
        <v>44243</v>
      </c>
      <c r="B15778" s="1" t="s">
        <v>41</v>
      </c>
      <c r="C15778">
        <v>280</v>
      </c>
      <c r="D15778">
        <v>14340</v>
      </c>
      <c r="E15778" s="33">
        <v>274</v>
      </c>
      <c r="F15778">
        <v>0</v>
      </c>
      <c r="G15778" s="33">
        <v>6</v>
      </c>
      <c r="H15778" s="33">
        <v>1</v>
      </c>
    </row>
    <row r="15779" spans="1:8" x14ac:dyDescent="0.55000000000000004">
      <c r="A15779" s="34">
        <v>44243</v>
      </c>
      <c r="B15779" s="1" t="s">
        <v>42</v>
      </c>
      <c r="C15779">
        <v>2454</v>
      </c>
      <c r="D15779">
        <v>60138</v>
      </c>
      <c r="E15779" s="33">
        <v>2300</v>
      </c>
      <c r="F15779">
        <v>26</v>
      </c>
      <c r="G15779" s="33">
        <v>96</v>
      </c>
      <c r="H15779" s="33">
        <v>5</v>
      </c>
    </row>
    <row r="15780" spans="1:8" x14ac:dyDescent="0.55000000000000004">
      <c r="A15780" s="34">
        <v>44243</v>
      </c>
      <c r="B15780" s="1" t="s">
        <v>43</v>
      </c>
      <c r="C15780">
        <v>4961</v>
      </c>
      <c r="D15780">
        <v>139356</v>
      </c>
      <c r="E15780" s="33">
        <v>4742</v>
      </c>
      <c r="F15780">
        <v>99</v>
      </c>
      <c r="G15780" s="33">
        <v>110</v>
      </c>
      <c r="H15780" s="33">
        <v>6</v>
      </c>
    </row>
    <row r="15781" spans="1:8" x14ac:dyDescent="0.55000000000000004">
      <c r="A15781" s="34">
        <v>44243</v>
      </c>
      <c r="B15781" s="1" t="s">
        <v>44</v>
      </c>
      <c r="C15781">
        <v>1361</v>
      </c>
      <c r="D15781">
        <v>52858</v>
      </c>
      <c r="E15781" s="33">
        <v>1197</v>
      </c>
      <c r="F15781">
        <v>35</v>
      </c>
      <c r="G15781" s="33">
        <v>129</v>
      </c>
      <c r="H15781" s="33">
        <v>1</v>
      </c>
    </row>
    <row r="15782" spans="1:8" x14ac:dyDescent="0.55000000000000004">
      <c r="A15782" s="34">
        <v>44243</v>
      </c>
      <c r="B15782" s="1" t="s">
        <v>45</v>
      </c>
      <c r="C15782">
        <v>434</v>
      </c>
      <c r="D15782">
        <v>24327</v>
      </c>
      <c r="E15782" s="33">
        <v>371</v>
      </c>
      <c r="F15782">
        <v>15</v>
      </c>
      <c r="G15782" s="33">
        <v>48</v>
      </c>
      <c r="H15782" s="33">
        <v>1</v>
      </c>
    </row>
    <row r="15783" spans="1:8" x14ac:dyDescent="0.55000000000000004">
      <c r="A15783" s="34">
        <v>44243</v>
      </c>
      <c r="B15783" s="1" t="s">
        <v>46</v>
      </c>
      <c r="C15783">
        <v>726</v>
      </c>
      <c r="D15783">
        <v>41803</v>
      </c>
      <c r="E15783" s="33">
        <v>662</v>
      </c>
      <c r="F15783">
        <v>18</v>
      </c>
      <c r="G15783" s="33">
        <v>46</v>
      </c>
      <c r="H15783" s="33">
        <v>1</v>
      </c>
    </row>
    <row r="15784" spans="1:8" x14ac:dyDescent="0.55000000000000004">
      <c r="A15784" s="34">
        <v>44243</v>
      </c>
      <c r="B15784" s="1" t="s">
        <v>47</v>
      </c>
      <c r="C15784">
        <v>1029</v>
      </c>
      <c r="D15784">
        <v>29650</v>
      </c>
      <c r="E15784" s="33">
        <v>969</v>
      </c>
      <c r="F15784">
        <v>22</v>
      </c>
      <c r="G15784" s="33">
        <v>38</v>
      </c>
      <c r="H15784" s="33">
        <v>1</v>
      </c>
    </row>
    <row r="15785" spans="1:8" x14ac:dyDescent="0.55000000000000004">
      <c r="A15785" s="34">
        <v>44243</v>
      </c>
      <c r="B15785" s="1" t="s">
        <v>48</v>
      </c>
      <c r="C15785">
        <v>882</v>
      </c>
      <c r="D15785">
        <v>7052</v>
      </c>
      <c r="E15785" s="33">
        <v>845</v>
      </c>
      <c r="F15785">
        <v>17</v>
      </c>
      <c r="G15785" s="33">
        <v>20</v>
      </c>
      <c r="H15785" s="33">
        <v>1</v>
      </c>
    </row>
    <row r="15786" spans="1:8" x14ac:dyDescent="0.55000000000000004">
      <c r="A15786" s="34">
        <v>44243</v>
      </c>
      <c r="B15786" s="1" t="s">
        <v>49</v>
      </c>
      <c r="C15786">
        <v>17442</v>
      </c>
      <c r="D15786">
        <v>414011</v>
      </c>
      <c r="E15786" s="33">
        <v>16024</v>
      </c>
      <c r="F15786">
        <v>241</v>
      </c>
      <c r="G15786" s="33">
        <v>1177</v>
      </c>
      <c r="H15786" s="33">
        <v>33</v>
      </c>
    </row>
    <row r="15787" spans="1:8" x14ac:dyDescent="0.55000000000000004">
      <c r="A15787" s="34">
        <v>44243</v>
      </c>
      <c r="B15787" s="1" t="s">
        <v>50</v>
      </c>
      <c r="C15787">
        <v>995</v>
      </c>
      <c r="D15787">
        <v>26279</v>
      </c>
      <c r="E15787" s="33">
        <v>979</v>
      </c>
      <c r="F15787">
        <v>6</v>
      </c>
      <c r="G15787" s="33">
        <v>31</v>
      </c>
      <c r="H15787" s="33">
        <v>1</v>
      </c>
    </row>
    <row r="15788" spans="1:8" x14ac:dyDescent="0.55000000000000004">
      <c r="A15788" s="34">
        <v>44243</v>
      </c>
      <c r="B15788" s="1" t="s">
        <v>51</v>
      </c>
      <c r="C15788">
        <v>1585</v>
      </c>
      <c r="D15788">
        <v>63696</v>
      </c>
      <c r="E15788" s="33">
        <v>1460</v>
      </c>
      <c r="F15788">
        <v>36</v>
      </c>
      <c r="G15788" s="33">
        <v>90</v>
      </c>
      <c r="H15788" s="33">
        <v>3</v>
      </c>
    </row>
    <row r="15789" spans="1:8" x14ac:dyDescent="0.55000000000000004">
      <c r="A15789" s="34">
        <v>44243</v>
      </c>
      <c r="B15789" s="1" t="s">
        <v>52</v>
      </c>
      <c r="C15789">
        <v>3418</v>
      </c>
      <c r="D15789">
        <v>55943</v>
      </c>
      <c r="E15789" s="33">
        <v>3252</v>
      </c>
      <c r="F15789">
        <v>70</v>
      </c>
      <c r="G15789" s="33">
        <v>78</v>
      </c>
      <c r="H15789" s="33">
        <v>13</v>
      </c>
    </row>
    <row r="15790" spans="1:8" x14ac:dyDescent="0.55000000000000004">
      <c r="A15790" s="34">
        <v>44243</v>
      </c>
      <c r="B15790" s="1" t="s">
        <v>53</v>
      </c>
      <c r="C15790">
        <v>1267</v>
      </c>
      <c r="D15790">
        <v>73713</v>
      </c>
      <c r="E15790" s="33">
        <v>1176</v>
      </c>
      <c r="F15790">
        <v>18</v>
      </c>
      <c r="G15790" s="33">
        <v>73</v>
      </c>
      <c r="H15790" s="33">
        <v>0</v>
      </c>
    </row>
    <row r="15791" spans="1:8" x14ac:dyDescent="0.55000000000000004">
      <c r="A15791" s="34">
        <v>44243</v>
      </c>
      <c r="B15791" s="1" t="s">
        <v>54</v>
      </c>
      <c r="C15791">
        <v>1937</v>
      </c>
      <c r="D15791">
        <v>24572</v>
      </c>
      <c r="E15791" s="33">
        <v>1841</v>
      </c>
      <c r="F15791">
        <v>21</v>
      </c>
      <c r="G15791" s="33">
        <v>68</v>
      </c>
      <c r="H15791" s="33">
        <v>1</v>
      </c>
    </row>
    <row r="15792" spans="1:8" x14ac:dyDescent="0.55000000000000004">
      <c r="A15792" s="34">
        <v>44243</v>
      </c>
      <c r="B15792" s="1" t="s">
        <v>55</v>
      </c>
      <c r="C15792">
        <v>1738</v>
      </c>
      <c r="D15792">
        <v>63634</v>
      </c>
      <c r="E15792" s="33">
        <v>1637</v>
      </c>
      <c r="F15792">
        <v>22</v>
      </c>
      <c r="G15792" s="33">
        <v>89</v>
      </c>
      <c r="H15792" s="33">
        <v>5</v>
      </c>
    </row>
    <row r="15793" spans="1:8" x14ac:dyDescent="0.55000000000000004">
      <c r="A15793" s="34">
        <v>44243</v>
      </c>
      <c r="B15793" s="1" t="s">
        <v>56</v>
      </c>
      <c r="C15793">
        <v>8008</v>
      </c>
      <c r="D15793">
        <v>138879</v>
      </c>
      <c r="E15793" s="33">
        <v>7574</v>
      </c>
      <c r="F15793">
        <v>104</v>
      </c>
      <c r="G15793" s="33">
        <v>335</v>
      </c>
      <c r="H15793" s="33">
        <v>2</v>
      </c>
    </row>
    <row r="15794" spans="1:8" x14ac:dyDescent="0.55000000000000004">
      <c r="A15794" s="34">
        <v>44244</v>
      </c>
      <c r="B15794" s="1" t="s">
        <v>7</v>
      </c>
      <c r="C15794">
        <v>18642</v>
      </c>
      <c r="D15794">
        <v>358018</v>
      </c>
      <c r="E15794" s="33">
        <v>17200</v>
      </c>
      <c r="F15794">
        <v>644</v>
      </c>
      <c r="G15794" s="33">
        <v>779</v>
      </c>
      <c r="H15794" s="33">
        <v>16</v>
      </c>
    </row>
    <row r="15795" spans="1:8" x14ac:dyDescent="0.55000000000000004">
      <c r="A15795" s="34">
        <v>44244</v>
      </c>
      <c r="B15795" s="1" t="s">
        <v>11</v>
      </c>
      <c r="C15795">
        <v>812</v>
      </c>
      <c r="D15795">
        <v>16916</v>
      </c>
      <c r="E15795" s="33">
        <v>725</v>
      </c>
      <c r="F15795">
        <v>18</v>
      </c>
      <c r="G15795" s="33">
        <v>69</v>
      </c>
      <c r="H15795" s="33">
        <v>2</v>
      </c>
    </row>
    <row r="15796" spans="1:8" x14ac:dyDescent="0.55000000000000004">
      <c r="A15796" s="34">
        <v>44244</v>
      </c>
      <c r="B15796" s="1" t="s">
        <v>12</v>
      </c>
      <c r="C15796">
        <v>539</v>
      </c>
      <c r="D15796">
        <v>23058</v>
      </c>
      <c r="E15796" s="33">
        <v>484</v>
      </c>
      <c r="F15796">
        <v>29</v>
      </c>
      <c r="G15796" s="33">
        <v>26</v>
      </c>
      <c r="H15796" s="33">
        <v>1</v>
      </c>
    </row>
    <row r="15797" spans="1:8" x14ac:dyDescent="0.55000000000000004">
      <c r="A15797" s="34">
        <v>44244</v>
      </c>
      <c r="B15797" s="1" t="s">
        <v>13</v>
      </c>
      <c r="C15797">
        <v>3519</v>
      </c>
      <c r="D15797">
        <v>49792</v>
      </c>
      <c r="E15797" s="33">
        <v>3416</v>
      </c>
      <c r="F15797">
        <v>23</v>
      </c>
      <c r="G15797" s="33">
        <v>80</v>
      </c>
      <c r="H15797" s="33">
        <v>5</v>
      </c>
    </row>
    <row r="15798" spans="1:8" x14ac:dyDescent="0.55000000000000004">
      <c r="A15798" s="34">
        <v>44244</v>
      </c>
      <c r="B15798" s="1" t="s">
        <v>14</v>
      </c>
      <c r="C15798">
        <v>269</v>
      </c>
      <c r="D15798">
        <v>6949</v>
      </c>
      <c r="E15798" s="33">
        <v>250</v>
      </c>
      <c r="F15798">
        <v>6</v>
      </c>
      <c r="G15798" s="33">
        <v>13</v>
      </c>
      <c r="H15798" s="33">
        <v>0</v>
      </c>
    </row>
    <row r="15799" spans="1:8" x14ac:dyDescent="0.55000000000000004">
      <c r="A15799" s="34">
        <v>44244</v>
      </c>
      <c r="B15799" s="1" t="s">
        <v>15</v>
      </c>
      <c r="C15799">
        <v>534</v>
      </c>
      <c r="D15799">
        <v>16817</v>
      </c>
      <c r="E15799" s="33">
        <v>500</v>
      </c>
      <c r="F15799">
        <v>15</v>
      </c>
      <c r="G15799" s="33">
        <v>19</v>
      </c>
      <c r="H15799" s="33">
        <v>0</v>
      </c>
    </row>
    <row r="15800" spans="1:8" x14ac:dyDescent="0.55000000000000004">
      <c r="A15800" s="34">
        <v>44244</v>
      </c>
      <c r="B15800" s="1" t="s">
        <v>16</v>
      </c>
      <c r="C15800">
        <v>1849</v>
      </c>
      <c r="D15800">
        <v>101050</v>
      </c>
      <c r="E15800" s="33">
        <v>1674</v>
      </c>
      <c r="F15800">
        <v>64</v>
      </c>
      <c r="G15800" s="33">
        <v>111</v>
      </c>
      <c r="H15800" s="33">
        <v>6</v>
      </c>
    </row>
    <row r="15801" spans="1:8" x14ac:dyDescent="0.55000000000000004">
      <c r="A15801" s="34">
        <v>44244</v>
      </c>
      <c r="B15801" s="1" t="s">
        <v>17</v>
      </c>
      <c r="C15801">
        <v>5437</v>
      </c>
      <c r="D15801">
        <v>24627</v>
      </c>
      <c r="E15801" s="33">
        <v>4995</v>
      </c>
      <c r="F15801">
        <v>100</v>
      </c>
      <c r="G15801" s="33">
        <v>342</v>
      </c>
      <c r="H15801" s="33">
        <v>15</v>
      </c>
    </row>
    <row r="15802" spans="1:8" x14ac:dyDescent="0.55000000000000004">
      <c r="A15802" s="34">
        <v>44244</v>
      </c>
      <c r="B15802" s="1" t="s">
        <v>18</v>
      </c>
      <c r="C15802">
        <v>3990</v>
      </c>
      <c r="D15802">
        <v>118611</v>
      </c>
      <c r="E15802" s="33">
        <v>3747</v>
      </c>
      <c r="F15802">
        <v>60</v>
      </c>
      <c r="G15802" s="33">
        <v>183</v>
      </c>
      <c r="H15802" s="33">
        <v>8</v>
      </c>
    </row>
    <row r="15803" spans="1:8" x14ac:dyDescent="0.55000000000000004">
      <c r="A15803" s="34">
        <v>44244</v>
      </c>
      <c r="B15803" s="1" t="s">
        <v>19</v>
      </c>
      <c r="C15803">
        <v>4324</v>
      </c>
      <c r="D15803">
        <v>86627</v>
      </c>
      <c r="E15803" s="33">
        <v>4005</v>
      </c>
      <c r="F15803">
        <v>81</v>
      </c>
      <c r="G15803" s="33">
        <v>238</v>
      </c>
      <c r="H15803" s="33">
        <v>5</v>
      </c>
    </row>
    <row r="15804" spans="1:8" x14ac:dyDescent="0.55000000000000004">
      <c r="A15804" s="34">
        <v>44244</v>
      </c>
      <c r="B15804" s="1" t="s">
        <v>20</v>
      </c>
      <c r="C15804">
        <v>28100</v>
      </c>
      <c r="D15804">
        <v>517425</v>
      </c>
      <c r="E15804" s="33">
        <v>25447</v>
      </c>
      <c r="F15804">
        <v>489</v>
      </c>
      <c r="G15804" s="33">
        <v>2164</v>
      </c>
      <c r="H15804" s="33">
        <v>44</v>
      </c>
    </row>
    <row r="15805" spans="1:8" x14ac:dyDescent="0.55000000000000004">
      <c r="A15805" s="34">
        <v>44244</v>
      </c>
      <c r="B15805" s="1" t="s">
        <v>21</v>
      </c>
      <c r="C15805">
        <v>24995</v>
      </c>
      <c r="D15805">
        <v>376831</v>
      </c>
      <c r="E15805" s="33">
        <v>22523</v>
      </c>
      <c r="F15805">
        <v>373</v>
      </c>
      <c r="G15805" s="33">
        <v>2099</v>
      </c>
      <c r="H15805" s="33">
        <v>21</v>
      </c>
    </row>
    <row r="15806" spans="1:8" x14ac:dyDescent="0.55000000000000004">
      <c r="A15806" s="34">
        <v>44244</v>
      </c>
      <c r="B15806" s="1" t="s">
        <v>22</v>
      </c>
      <c r="C15806">
        <v>108337</v>
      </c>
      <c r="D15806">
        <v>1455652</v>
      </c>
      <c r="E15806" s="33">
        <v>102796</v>
      </c>
      <c r="F15806">
        <v>1183</v>
      </c>
      <c r="G15806" s="33">
        <v>4358</v>
      </c>
      <c r="H15806" s="33">
        <v>87</v>
      </c>
    </row>
    <row r="15807" spans="1:8" x14ac:dyDescent="0.55000000000000004">
      <c r="A15807" s="34">
        <v>44244</v>
      </c>
      <c r="B15807" s="1" t="s">
        <v>23</v>
      </c>
      <c r="C15807">
        <v>43583</v>
      </c>
      <c r="D15807">
        <v>558393</v>
      </c>
      <c r="E15807" s="33">
        <v>41657</v>
      </c>
      <c r="F15807">
        <v>623</v>
      </c>
      <c r="G15807" s="33">
        <v>1303</v>
      </c>
      <c r="H15807" s="33">
        <v>35</v>
      </c>
    </row>
    <row r="15808" spans="1:8" x14ac:dyDescent="0.55000000000000004">
      <c r="A15808" s="34">
        <v>44244</v>
      </c>
      <c r="B15808" s="1" t="s">
        <v>24</v>
      </c>
      <c r="C15808">
        <v>1019</v>
      </c>
      <c r="D15808">
        <v>41225</v>
      </c>
      <c r="E15808" s="33">
        <v>928</v>
      </c>
      <c r="F15808">
        <v>14</v>
      </c>
      <c r="G15808" s="33">
        <v>77</v>
      </c>
      <c r="H15808" s="33">
        <v>1</v>
      </c>
    </row>
    <row r="15809" spans="1:8" x14ac:dyDescent="0.55000000000000004">
      <c r="A15809" s="34">
        <v>44244</v>
      </c>
      <c r="B15809" s="1" t="s">
        <v>25</v>
      </c>
      <c r="C15809">
        <v>895</v>
      </c>
      <c r="D15809">
        <v>34498</v>
      </c>
      <c r="E15809" s="33">
        <v>846</v>
      </c>
      <c r="F15809">
        <v>27</v>
      </c>
      <c r="G15809" s="33">
        <v>22</v>
      </c>
      <c r="H15809" s="33">
        <v>3</v>
      </c>
    </row>
    <row r="15810" spans="1:8" x14ac:dyDescent="0.55000000000000004">
      <c r="A15810" s="34">
        <v>44244</v>
      </c>
      <c r="B15810" s="1" t="s">
        <v>26</v>
      </c>
      <c r="C15810">
        <v>1728</v>
      </c>
      <c r="D15810">
        <v>47001</v>
      </c>
      <c r="E15810" s="33">
        <v>1498</v>
      </c>
      <c r="F15810">
        <v>60</v>
      </c>
      <c r="G15810" s="33">
        <v>222</v>
      </c>
      <c r="H15810" s="33">
        <v>3</v>
      </c>
    </row>
    <row r="15811" spans="1:8" x14ac:dyDescent="0.55000000000000004">
      <c r="A15811" s="34">
        <v>44244</v>
      </c>
      <c r="B15811" s="1" t="s">
        <v>27</v>
      </c>
      <c r="C15811">
        <v>535</v>
      </c>
      <c r="D15811">
        <v>29498</v>
      </c>
      <c r="E15811" s="33">
        <v>489</v>
      </c>
      <c r="F15811">
        <v>25</v>
      </c>
      <c r="G15811" s="33">
        <v>21</v>
      </c>
      <c r="H15811" s="33">
        <v>2</v>
      </c>
    </row>
    <row r="15812" spans="1:8" x14ac:dyDescent="0.55000000000000004">
      <c r="A15812" s="34">
        <v>44244</v>
      </c>
      <c r="B15812" s="1" t="s">
        <v>28</v>
      </c>
      <c r="C15812">
        <v>929</v>
      </c>
      <c r="D15812">
        <v>23510</v>
      </c>
      <c r="E15812" s="33">
        <v>897</v>
      </c>
      <c r="F15812">
        <v>16</v>
      </c>
      <c r="G15812" s="33">
        <v>16</v>
      </c>
      <c r="H15812" s="33">
        <v>1</v>
      </c>
    </row>
    <row r="15813" spans="1:8" x14ac:dyDescent="0.55000000000000004">
      <c r="A15813" s="34">
        <v>44244</v>
      </c>
      <c r="B15813" s="1" t="s">
        <v>29</v>
      </c>
      <c r="C15813">
        <v>2349</v>
      </c>
      <c r="D15813">
        <v>93539</v>
      </c>
      <c r="E15813" s="33">
        <v>2313</v>
      </c>
      <c r="F15813">
        <v>41</v>
      </c>
      <c r="G15813" s="33">
        <v>27</v>
      </c>
      <c r="H15813" s="33">
        <v>0</v>
      </c>
    </row>
    <row r="15814" spans="1:8" x14ac:dyDescent="0.55000000000000004">
      <c r="A15814" s="34">
        <v>44244</v>
      </c>
      <c r="B15814" s="1" t="s">
        <v>30</v>
      </c>
      <c r="C15814">
        <v>4628</v>
      </c>
      <c r="D15814">
        <v>124281</v>
      </c>
      <c r="E15814" s="33">
        <v>4289</v>
      </c>
      <c r="F15814">
        <v>96</v>
      </c>
      <c r="G15814" s="33">
        <v>243</v>
      </c>
      <c r="H15814" s="33">
        <v>9</v>
      </c>
    </row>
    <row r="15815" spans="1:8" x14ac:dyDescent="0.55000000000000004">
      <c r="A15815" s="34">
        <v>44244</v>
      </c>
      <c r="B15815" s="1" t="s">
        <v>31</v>
      </c>
      <c r="C15815">
        <v>4903</v>
      </c>
      <c r="D15815">
        <v>172715</v>
      </c>
      <c r="E15815" s="33">
        <v>4632</v>
      </c>
      <c r="F15815">
        <v>92</v>
      </c>
      <c r="G15815" s="33">
        <v>179</v>
      </c>
      <c r="H15815" s="33">
        <v>1</v>
      </c>
    </row>
    <row r="15816" spans="1:8" x14ac:dyDescent="0.55000000000000004">
      <c r="A15816" s="34">
        <v>44244</v>
      </c>
      <c r="B15816" s="1" t="s">
        <v>32</v>
      </c>
      <c r="C15816">
        <v>25310</v>
      </c>
      <c r="D15816">
        <v>367004</v>
      </c>
      <c r="E15816" s="33">
        <v>23703</v>
      </c>
      <c r="F15816">
        <v>487</v>
      </c>
      <c r="G15816" s="33">
        <v>1120</v>
      </c>
      <c r="H15816" s="33">
        <v>35</v>
      </c>
    </row>
    <row r="15817" spans="1:8" x14ac:dyDescent="0.55000000000000004">
      <c r="A15817" s="34">
        <v>44244</v>
      </c>
      <c r="B15817" s="1" t="s">
        <v>33</v>
      </c>
      <c r="C15817">
        <v>2420</v>
      </c>
      <c r="D15817">
        <v>56417</v>
      </c>
      <c r="E15817" s="33">
        <v>2214</v>
      </c>
      <c r="F15817">
        <v>46</v>
      </c>
      <c r="G15817" s="33">
        <v>160</v>
      </c>
      <c r="H15817" s="33">
        <v>11</v>
      </c>
    </row>
    <row r="15818" spans="1:8" x14ac:dyDescent="0.55000000000000004">
      <c r="A15818" s="34">
        <v>44244</v>
      </c>
      <c r="B15818" s="1" t="s">
        <v>34</v>
      </c>
      <c r="C15818">
        <v>2348</v>
      </c>
      <c r="D15818">
        <v>65904</v>
      </c>
      <c r="E15818" s="33">
        <v>2156</v>
      </c>
      <c r="F15818">
        <v>40</v>
      </c>
      <c r="G15818" s="33">
        <v>152</v>
      </c>
      <c r="H15818" s="33">
        <v>4</v>
      </c>
    </row>
    <row r="15819" spans="1:8" x14ac:dyDescent="0.55000000000000004">
      <c r="A15819" s="34">
        <v>44244</v>
      </c>
      <c r="B15819" s="1" t="s">
        <v>35</v>
      </c>
      <c r="C15819">
        <v>8940</v>
      </c>
      <c r="D15819">
        <v>147702</v>
      </c>
      <c r="E15819" s="33">
        <v>8331</v>
      </c>
      <c r="F15819">
        <v>147</v>
      </c>
      <c r="G15819" s="33">
        <v>482</v>
      </c>
      <c r="H15819" s="33">
        <v>5</v>
      </c>
    </row>
    <row r="15820" spans="1:8" x14ac:dyDescent="0.55000000000000004">
      <c r="A15820" s="34">
        <v>44244</v>
      </c>
      <c r="B15820" s="1" t="s">
        <v>36</v>
      </c>
      <c r="C15820">
        <v>46247</v>
      </c>
      <c r="D15820">
        <v>736011</v>
      </c>
      <c r="E15820" s="33">
        <v>43124</v>
      </c>
      <c r="F15820">
        <v>1078</v>
      </c>
      <c r="G15820" s="33">
        <v>1609</v>
      </c>
      <c r="H15820" s="33">
        <v>116</v>
      </c>
    </row>
    <row r="15821" spans="1:8" x14ac:dyDescent="0.55000000000000004">
      <c r="A15821" s="34">
        <v>44244</v>
      </c>
      <c r="B15821" s="1" t="s">
        <v>37</v>
      </c>
      <c r="C15821">
        <v>17586</v>
      </c>
      <c r="D15821">
        <v>230959</v>
      </c>
      <c r="E15821" s="33">
        <v>16429</v>
      </c>
      <c r="F15821">
        <v>494</v>
      </c>
      <c r="G15821" s="33">
        <v>663</v>
      </c>
      <c r="H15821" s="33">
        <v>54</v>
      </c>
    </row>
    <row r="15822" spans="1:8" x14ac:dyDescent="0.55000000000000004">
      <c r="A15822" s="34">
        <v>44244</v>
      </c>
      <c r="B15822" s="1" t="s">
        <v>38</v>
      </c>
      <c r="C15822">
        <v>3300</v>
      </c>
      <c r="D15822">
        <v>77579</v>
      </c>
      <c r="E15822" s="33">
        <v>3117</v>
      </c>
      <c r="F15822">
        <v>44</v>
      </c>
      <c r="G15822" s="33">
        <v>139</v>
      </c>
      <c r="H15822" s="33">
        <v>4</v>
      </c>
    </row>
    <row r="15823" spans="1:8" x14ac:dyDescent="0.55000000000000004">
      <c r="A15823" s="34">
        <v>44244</v>
      </c>
      <c r="B15823" s="1" t="s">
        <v>39</v>
      </c>
      <c r="C15823">
        <v>1154</v>
      </c>
      <c r="D15823">
        <v>24003</v>
      </c>
      <c r="E15823" s="33">
        <v>1071</v>
      </c>
      <c r="F15823">
        <v>17</v>
      </c>
      <c r="G15823" s="33">
        <v>42</v>
      </c>
      <c r="H15823" s="33">
        <v>4</v>
      </c>
    </row>
    <row r="15824" spans="1:8" x14ac:dyDescent="0.55000000000000004">
      <c r="A15824" s="34">
        <v>44244</v>
      </c>
      <c r="B15824" s="1" t="s">
        <v>40</v>
      </c>
      <c r="C15824">
        <v>207</v>
      </c>
      <c r="D15824">
        <v>38438</v>
      </c>
      <c r="E15824" s="33">
        <v>199</v>
      </c>
      <c r="F15824">
        <v>2</v>
      </c>
      <c r="G15824" s="33">
        <v>3</v>
      </c>
      <c r="H15824" s="33">
        <v>0</v>
      </c>
    </row>
    <row r="15825" spans="1:8" x14ac:dyDescent="0.55000000000000004">
      <c r="A15825" s="34">
        <v>44244</v>
      </c>
      <c r="B15825" s="1" t="s">
        <v>41</v>
      </c>
      <c r="C15825">
        <v>280</v>
      </c>
      <c r="D15825">
        <v>14340</v>
      </c>
      <c r="E15825" s="33">
        <v>274</v>
      </c>
      <c r="F15825">
        <v>0</v>
      </c>
      <c r="G15825" s="33">
        <v>6</v>
      </c>
      <c r="H15825" s="33">
        <v>1</v>
      </c>
    </row>
    <row r="15826" spans="1:8" x14ac:dyDescent="0.55000000000000004">
      <c r="A15826" s="34">
        <v>44244</v>
      </c>
      <c r="B15826" s="1" t="s">
        <v>42</v>
      </c>
      <c r="C15826">
        <v>2458</v>
      </c>
      <c r="D15826">
        <v>60138</v>
      </c>
      <c r="E15826" s="33">
        <v>2300</v>
      </c>
      <c r="F15826">
        <v>26</v>
      </c>
      <c r="G15826" s="33">
        <v>96</v>
      </c>
      <c r="H15826" s="33">
        <v>5</v>
      </c>
    </row>
    <row r="15827" spans="1:8" x14ac:dyDescent="0.55000000000000004">
      <c r="A15827" s="34">
        <v>44244</v>
      </c>
      <c r="B15827" s="1" t="s">
        <v>43</v>
      </c>
      <c r="C15827">
        <v>4976</v>
      </c>
      <c r="D15827">
        <v>143647</v>
      </c>
      <c r="E15827" s="33">
        <v>4753</v>
      </c>
      <c r="F15827">
        <v>99</v>
      </c>
      <c r="G15827" s="33">
        <v>109</v>
      </c>
      <c r="H15827" s="33">
        <v>7</v>
      </c>
    </row>
    <row r="15828" spans="1:8" x14ac:dyDescent="0.55000000000000004">
      <c r="A15828" s="34">
        <v>44244</v>
      </c>
      <c r="B15828" s="1" t="s">
        <v>44</v>
      </c>
      <c r="C15828">
        <v>1363</v>
      </c>
      <c r="D15828">
        <v>55951</v>
      </c>
      <c r="E15828" s="33">
        <v>1215</v>
      </c>
      <c r="F15828">
        <v>35</v>
      </c>
      <c r="G15828" s="33">
        <v>113</v>
      </c>
      <c r="H15828" s="33">
        <v>1</v>
      </c>
    </row>
    <row r="15829" spans="1:8" x14ac:dyDescent="0.55000000000000004">
      <c r="A15829" s="34">
        <v>44244</v>
      </c>
      <c r="B15829" s="1" t="s">
        <v>45</v>
      </c>
      <c r="C15829">
        <v>439</v>
      </c>
      <c r="D15829">
        <v>24491</v>
      </c>
      <c r="E15829" s="33">
        <v>373</v>
      </c>
      <c r="F15829">
        <v>16</v>
      </c>
      <c r="G15829" s="33">
        <v>50</v>
      </c>
      <c r="H15829" s="33">
        <v>1</v>
      </c>
    </row>
    <row r="15830" spans="1:8" x14ac:dyDescent="0.55000000000000004">
      <c r="A15830" s="34">
        <v>44244</v>
      </c>
      <c r="B15830" s="1" t="s">
        <v>46</v>
      </c>
      <c r="C15830">
        <v>726</v>
      </c>
      <c r="D15830">
        <v>42239</v>
      </c>
      <c r="E15830" s="33">
        <v>669</v>
      </c>
      <c r="F15830">
        <v>18</v>
      </c>
      <c r="G15830" s="33">
        <v>39</v>
      </c>
      <c r="H15830" s="33">
        <v>1</v>
      </c>
    </row>
    <row r="15831" spans="1:8" x14ac:dyDescent="0.55000000000000004">
      <c r="A15831" s="34">
        <v>44244</v>
      </c>
      <c r="B15831" s="1" t="s">
        <v>47</v>
      </c>
      <c r="C15831">
        <v>1029</v>
      </c>
      <c r="D15831">
        <v>29656</v>
      </c>
      <c r="E15831" s="33">
        <v>975</v>
      </c>
      <c r="F15831">
        <v>22</v>
      </c>
      <c r="G15831" s="33">
        <v>32</v>
      </c>
      <c r="H15831" s="33">
        <v>1</v>
      </c>
    </row>
    <row r="15832" spans="1:8" x14ac:dyDescent="0.55000000000000004">
      <c r="A15832" s="34">
        <v>44244</v>
      </c>
      <c r="B15832" s="1" t="s">
        <v>48</v>
      </c>
      <c r="C15832">
        <v>882</v>
      </c>
      <c r="D15832">
        <v>7086</v>
      </c>
      <c r="E15832" s="33">
        <v>846</v>
      </c>
      <c r="F15832">
        <v>17</v>
      </c>
      <c r="G15832" s="33">
        <v>19</v>
      </c>
      <c r="H15832" s="33">
        <v>1</v>
      </c>
    </row>
    <row r="15833" spans="1:8" x14ac:dyDescent="0.55000000000000004">
      <c r="A15833" s="34">
        <v>44244</v>
      </c>
      <c r="B15833" s="1" t="s">
        <v>49</v>
      </c>
      <c r="C15833">
        <v>17490</v>
      </c>
      <c r="D15833">
        <v>417809</v>
      </c>
      <c r="E15833" s="33">
        <v>16133</v>
      </c>
      <c r="F15833">
        <v>247</v>
      </c>
      <c r="G15833" s="33">
        <v>1110</v>
      </c>
      <c r="H15833" s="33">
        <v>29</v>
      </c>
    </row>
    <row r="15834" spans="1:8" x14ac:dyDescent="0.55000000000000004">
      <c r="A15834" s="34">
        <v>44244</v>
      </c>
      <c r="B15834" s="1" t="s">
        <v>50</v>
      </c>
      <c r="C15834">
        <v>995</v>
      </c>
      <c r="D15834">
        <v>26359</v>
      </c>
      <c r="E15834" s="33">
        <v>982</v>
      </c>
      <c r="F15834">
        <v>7</v>
      </c>
      <c r="G15834" s="33">
        <v>27</v>
      </c>
      <c r="H15834" s="33">
        <v>0</v>
      </c>
    </row>
    <row r="15835" spans="1:8" x14ac:dyDescent="0.55000000000000004">
      <c r="A15835" s="34">
        <v>44244</v>
      </c>
      <c r="B15835" s="1" t="s">
        <v>51</v>
      </c>
      <c r="C15835">
        <v>1586</v>
      </c>
      <c r="D15835">
        <v>64165</v>
      </c>
      <c r="E15835" s="33">
        <v>1469</v>
      </c>
      <c r="F15835">
        <v>36</v>
      </c>
      <c r="G15835" s="33">
        <v>83</v>
      </c>
      <c r="H15835" s="33">
        <v>3</v>
      </c>
    </row>
    <row r="15836" spans="1:8" x14ac:dyDescent="0.55000000000000004">
      <c r="A15836" s="34">
        <v>44244</v>
      </c>
      <c r="B15836" s="1" t="s">
        <v>52</v>
      </c>
      <c r="C15836">
        <v>3425</v>
      </c>
      <c r="D15836">
        <v>55943</v>
      </c>
      <c r="E15836" s="33">
        <v>3252</v>
      </c>
      <c r="F15836">
        <v>70</v>
      </c>
      <c r="G15836" s="33">
        <v>72</v>
      </c>
      <c r="H15836" s="33">
        <v>10</v>
      </c>
    </row>
    <row r="15837" spans="1:8" x14ac:dyDescent="0.55000000000000004">
      <c r="A15837" s="34">
        <v>44244</v>
      </c>
      <c r="B15837" s="1" t="s">
        <v>53</v>
      </c>
      <c r="C15837">
        <v>1271</v>
      </c>
      <c r="D15837">
        <v>74466</v>
      </c>
      <c r="E15837" s="33">
        <v>1184</v>
      </c>
      <c r="F15837">
        <v>18</v>
      </c>
      <c r="G15837" s="33">
        <v>69</v>
      </c>
      <c r="H15837" s="33">
        <v>0</v>
      </c>
    </row>
    <row r="15838" spans="1:8" x14ac:dyDescent="0.55000000000000004">
      <c r="A15838" s="34">
        <v>44244</v>
      </c>
      <c r="B15838" s="1" t="s">
        <v>54</v>
      </c>
      <c r="C15838">
        <v>1938</v>
      </c>
      <c r="D15838">
        <v>24581</v>
      </c>
      <c r="E15838" s="33">
        <v>1848</v>
      </c>
      <c r="F15838">
        <v>21</v>
      </c>
      <c r="G15838" s="33">
        <v>62</v>
      </c>
      <c r="H15838" s="33">
        <v>0</v>
      </c>
    </row>
    <row r="15839" spans="1:8" x14ac:dyDescent="0.55000000000000004">
      <c r="A15839" s="34">
        <v>44244</v>
      </c>
      <c r="B15839" s="1" t="s">
        <v>55</v>
      </c>
      <c r="C15839">
        <v>1739</v>
      </c>
      <c r="D15839">
        <v>64107</v>
      </c>
      <c r="E15839" s="33">
        <v>1646</v>
      </c>
      <c r="F15839">
        <v>24</v>
      </c>
      <c r="G15839" s="33">
        <v>92</v>
      </c>
      <c r="H15839" s="33">
        <v>4</v>
      </c>
    </row>
    <row r="15840" spans="1:8" x14ac:dyDescent="0.55000000000000004">
      <c r="A15840" s="34">
        <v>44244</v>
      </c>
      <c r="B15840" s="1" t="s">
        <v>56</v>
      </c>
      <c r="C15840">
        <v>8029</v>
      </c>
      <c r="D15840">
        <v>139601</v>
      </c>
      <c r="E15840" s="33">
        <v>7598</v>
      </c>
      <c r="F15840">
        <v>104</v>
      </c>
      <c r="G15840" s="33">
        <v>332</v>
      </c>
      <c r="H15840" s="33">
        <v>2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0.6640625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6" x14ac:dyDescent="0.55000000000000004">
      <c r="A1" s="56" t="s">
        <v>146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6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  <c r="O2" s="31" t="s">
        <v>296</v>
      </c>
      <c r="P2" s="31" t="s">
        <v>297</v>
      </c>
    </row>
    <row r="3" spans="1:16" x14ac:dyDescent="0.55000000000000004">
      <c r="A3" s="38" t="e">
        <f>DATE($C$9, $D$9, $E$9)</f>
        <v>#VALUE!</v>
      </c>
      <c r="B3" s="26" t="s">
        <v>153</v>
      </c>
      <c r="C3" s="26">
        <f>IF(C21="", "", C21)</f>
        <v>418203</v>
      </c>
      <c r="D3" s="26">
        <f>IF(B21="", "", B21)</f>
        <v>7265629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19272</v>
      </c>
      <c r="I3" s="26" t="str">
        <f t="shared" si="1"/>
        <v/>
      </c>
      <c r="J3" s="26">
        <f t="shared" si="1"/>
        <v>564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391321</v>
      </c>
      <c r="N3" s="26">
        <f t="shared" si="2"/>
        <v>7194</v>
      </c>
      <c r="O3" s="26">
        <f>L12</f>
        <v>486</v>
      </c>
      <c r="P3" s="52">
        <f>M12</f>
        <v>0</v>
      </c>
    </row>
    <row r="4" spans="1:16" x14ac:dyDescent="0.55000000000000004">
      <c r="A4" s="38" t="e">
        <f>DATE($C$9, $D$9, $E$9)</f>
        <v>#VALUE!</v>
      </c>
      <c r="B4" s="26" t="s">
        <v>154</v>
      </c>
      <c r="C4" s="26">
        <f>IF(C22="", "", C22)</f>
        <v>2190</v>
      </c>
      <c r="D4" s="26">
        <f>IF(B22="", "", B22)</f>
        <v>503748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30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2158</v>
      </c>
      <c r="N4" s="26">
        <f t="shared" si="2"/>
        <v>2</v>
      </c>
      <c r="O4" s="52">
        <f t="shared" ref="O4:P4" si="3">L13</f>
        <v>0</v>
      </c>
      <c r="P4" s="52">
        <f t="shared" si="3"/>
        <v>0</v>
      </c>
    </row>
    <row r="5" spans="1:16" x14ac:dyDescent="0.55000000000000004">
      <c r="A5" s="38" t="e">
        <f>DATE($C$9, $D$9, $E$9)</f>
        <v>#VALUE!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52">
        <f t="shared" ref="O5:P5" si="4">L14</f>
        <v>0</v>
      </c>
      <c r="P5" s="52">
        <f t="shared" si="4"/>
        <v>0</v>
      </c>
    </row>
    <row r="7" spans="1:16" x14ac:dyDescent="0.55000000000000004">
      <c r="B7" s="56" t="s">
        <v>156</v>
      </c>
      <c r="C7" s="56"/>
      <c r="D7" s="56"/>
      <c r="E7" s="56"/>
      <c r="F7" s="56"/>
      <c r="G7" s="56"/>
      <c r="H7" s="56"/>
      <c r="J7" s="27"/>
      <c r="K7" s="55" t="s">
        <v>291</v>
      </c>
      <c r="L7" s="27"/>
      <c r="M7" s="27"/>
      <c r="N7" s="27"/>
      <c r="O7" s="27"/>
    </row>
    <row r="8" spans="1:16" x14ac:dyDescent="0.55000000000000004">
      <c r="C8" s="56" t="s">
        <v>282</v>
      </c>
      <c r="D8" s="56"/>
      <c r="E8" s="56"/>
      <c r="F8" s="56"/>
      <c r="G8" s="56"/>
      <c r="H8" s="56"/>
      <c r="I8" s="56"/>
      <c r="J8" s="46"/>
      <c r="K8" s="54" t="s">
        <v>292</v>
      </c>
      <c r="L8" s="8"/>
      <c r="M8" s="8"/>
      <c r="N8" s="8"/>
      <c r="O8" s="8"/>
    </row>
    <row r="9" spans="1:16" x14ac:dyDescent="0.55000000000000004">
      <c r="C9" s="4">
        <v>2021</v>
      </c>
      <c r="D9" s="4">
        <v>2</v>
      </c>
      <c r="E9" s="4" t="s">
        <v>298</v>
      </c>
    </row>
    <row r="10" spans="1:16" x14ac:dyDescent="0.55000000000000004">
      <c r="E10" s="56" t="s">
        <v>157</v>
      </c>
      <c r="F10" s="57"/>
      <c r="G10" s="56" t="s">
        <v>158</v>
      </c>
      <c r="H10" s="57"/>
      <c r="I10" s="56" t="s">
        <v>159</v>
      </c>
      <c r="J10" s="56" t="s">
        <v>160</v>
      </c>
      <c r="K10" s="56" t="s">
        <v>161</v>
      </c>
      <c r="L10" s="27" t="s">
        <v>293</v>
      </c>
      <c r="M10" s="27"/>
    </row>
    <row r="11" spans="1:16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7"/>
      <c r="J11" s="57"/>
      <c r="K11" s="57"/>
      <c r="L11" s="26" t="s">
        <v>294</v>
      </c>
      <c r="M11" s="26" t="s">
        <v>295</v>
      </c>
    </row>
    <row r="12" spans="1:16" x14ac:dyDescent="0.55000000000000004">
      <c r="C12" s="56" t="s">
        <v>166</v>
      </c>
      <c r="D12" s="57"/>
      <c r="E12" s="4">
        <v>7265629</v>
      </c>
      <c r="F12" s="4">
        <v>418203</v>
      </c>
      <c r="G12" s="4">
        <v>19272</v>
      </c>
      <c r="H12" s="4">
        <v>564</v>
      </c>
      <c r="I12" s="4">
        <v>391321</v>
      </c>
      <c r="J12" s="4">
        <v>7194</v>
      </c>
      <c r="K12" s="3"/>
      <c r="L12" s="4">
        <v>486</v>
      </c>
      <c r="M12" s="4">
        <v>0</v>
      </c>
    </row>
    <row r="13" spans="1:16" x14ac:dyDescent="0.55000000000000004">
      <c r="C13" s="56" t="s">
        <v>167</v>
      </c>
      <c r="D13" s="57"/>
      <c r="E13" s="4">
        <v>503748</v>
      </c>
      <c r="F13" s="4">
        <v>2190</v>
      </c>
      <c r="G13" s="4">
        <v>30</v>
      </c>
      <c r="H13" s="4">
        <v>0</v>
      </c>
      <c r="I13" s="4">
        <v>2158</v>
      </c>
      <c r="J13" s="4">
        <v>2</v>
      </c>
      <c r="K13" s="3"/>
    </row>
    <row r="14" spans="1:16" x14ac:dyDescent="0.55000000000000004">
      <c r="C14" s="56" t="s">
        <v>168</v>
      </c>
      <c r="D14" s="57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6" x14ac:dyDescent="0.55000000000000004">
      <c r="C15" s="58" t="s">
        <v>164</v>
      </c>
      <c r="D15" s="59"/>
      <c r="E15" s="29">
        <f t="shared" ref="E15:J15" si="5">SUM(E12:E14)</f>
        <v>7770206</v>
      </c>
      <c r="F15" s="29">
        <f t="shared" si="5"/>
        <v>420408</v>
      </c>
      <c r="G15" s="29">
        <f t="shared" si="5"/>
        <v>19302</v>
      </c>
      <c r="H15" s="29">
        <f t="shared" si="5"/>
        <v>564</v>
      </c>
      <c r="I15" s="29">
        <f t="shared" si="5"/>
        <v>393494</v>
      </c>
      <c r="J15" s="29">
        <f t="shared" si="5"/>
        <v>7196</v>
      </c>
      <c r="K15" s="30"/>
    </row>
    <row r="18" spans="1:15" x14ac:dyDescent="0.55000000000000004">
      <c r="B18" s="56" t="s">
        <v>157</v>
      </c>
      <c r="C18" s="57"/>
      <c r="D18" s="56" t="s">
        <v>169</v>
      </c>
      <c r="E18" s="57"/>
      <c r="F18" s="57"/>
      <c r="G18" s="56" t="s">
        <v>170</v>
      </c>
      <c r="H18" s="57"/>
      <c r="I18" s="57"/>
      <c r="J18" s="57"/>
      <c r="K18" s="57"/>
      <c r="L18" s="57"/>
      <c r="M18" s="57"/>
      <c r="N18" s="57"/>
      <c r="O18" s="57"/>
    </row>
    <row r="19" spans="1:15" x14ac:dyDescent="0.55000000000000004">
      <c r="B19" s="57"/>
      <c r="C19" s="57"/>
      <c r="D19" s="57"/>
      <c r="E19" s="57"/>
      <c r="F19" s="57"/>
      <c r="G19" s="56" t="s">
        <v>158</v>
      </c>
      <c r="H19" s="57"/>
      <c r="I19" s="57"/>
      <c r="J19" s="57"/>
      <c r="K19" s="57"/>
      <c r="L19" s="57"/>
      <c r="M19" s="57"/>
      <c r="N19" s="56" t="s">
        <v>159</v>
      </c>
      <c r="O19" s="56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7"/>
      <c r="O20" s="57"/>
    </row>
    <row r="21" spans="1:15" x14ac:dyDescent="0.55000000000000004">
      <c r="A21" s="26" t="s">
        <v>166</v>
      </c>
      <c r="B21" s="28">
        <f t="shared" ref="B21:C23" si="6">E12</f>
        <v>7265629</v>
      </c>
      <c r="C21" s="28">
        <f t="shared" si="6"/>
        <v>418203</v>
      </c>
      <c r="D21" s="3"/>
      <c r="E21" s="3"/>
      <c r="F21" s="3"/>
      <c r="G21" s="3"/>
      <c r="H21" s="28">
        <f>G12</f>
        <v>19272</v>
      </c>
      <c r="I21" s="3"/>
      <c r="J21" s="28">
        <f>H12</f>
        <v>564</v>
      </c>
      <c r="K21" s="3"/>
      <c r="L21" s="3"/>
      <c r="M21" s="16">
        <f>F21</f>
        <v>0</v>
      </c>
      <c r="N21" s="28">
        <f t="shared" ref="N21:O23" si="7">I12</f>
        <v>391321</v>
      </c>
      <c r="O21" s="28">
        <f t="shared" si="7"/>
        <v>7194</v>
      </c>
    </row>
    <row r="22" spans="1:15" x14ac:dyDescent="0.55000000000000004">
      <c r="A22" s="26" t="s">
        <v>167</v>
      </c>
      <c r="B22" s="28">
        <f t="shared" si="6"/>
        <v>503748</v>
      </c>
      <c r="C22" s="28">
        <f t="shared" si="6"/>
        <v>2190</v>
      </c>
      <c r="D22" s="3"/>
      <c r="E22" s="3"/>
      <c r="F22" s="3"/>
      <c r="G22" s="3"/>
      <c r="H22" s="28">
        <f>G13</f>
        <v>30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7"/>
        <v>2158</v>
      </c>
      <c r="O22" s="28">
        <f t="shared" si="7"/>
        <v>2</v>
      </c>
    </row>
    <row r="23" spans="1:15" x14ac:dyDescent="0.55000000000000004">
      <c r="A23" s="26" t="s">
        <v>168</v>
      </c>
      <c r="B23" s="28">
        <f t="shared" si="6"/>
        <v>829</v>
      </c>
      <c r="C23" s="28">
        <f t="shared" si="6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7"/>
        <v>15</v>
      </c>
      <c r="O23" s="28">
        <f t="shared" si="7"/>
        <v>0</v>
      </c>
    </row>
    <row r="24" spans="1:15" x14ac:dyDescent="0.55000000000000004">
      <c r="A24" s="26" t="s">
        <v>164</v>
      </c>
      <c r="B24" s="26">
        <f t="shared" ref="B24:O24" si="8">SUM(B21:B23)</f>
        <v>7770206</v>
      </c>
      <c r="C24" s="26">
        <f t="shared" si="8"/>
        <v>420408</v>
      </c>
      <c r="D24" s="26">
        <f t="shared" si="8"/>
        <v>0</v>
      </c>
      <c r="E24" s="26">
        <f t="shared" si="8"/>
        <v>0</v>
      </c>
      <c r="F24" s="26">
        <f t="shared" si="8"/>
        <v>0</v>
      </c>
      <c r="G24" s="26">
        <f t="shared" si="8"/>
        <v>0</v>
      </c>
      <c r="H24" s="26">
        <f t="shared" si="8"/>
        <v>19302</v>
      </c>
      <c r="I24" s="26">
        <f t="shared" si="8"/>
        <v>0</v>
      </c>
      <c r="J24" s="26">
        <f t="shared" si="8"/>
        <v>564</v>
      </c>
      <c r="K24" s="26">
        <f t="shared" si="8"/>
        <v>0</v>
      </c>
      <c r="L24" s="26">
        <f t="shared" si="8"/>
        <v>0</v>
      </c>
      <c r="M24" s="26">
        <f t="shared" si="8"/>
        <v>0</v>
      </c>
      <c r="N24" s="26">
        <f t="shared" si="8"/>
        <v>393494</v>
      </c>
      <c r="O24" s="26">
        <f t="shared" si="8"/>
        <v>7196</v>
      </c>
    </row>
    <row r="26" spans="1:15" x14ac:dyDescent="0.55000000000000004">
      <c r="E26" s="56" t="s">
        <v>279</v>
      </c>
      <c r="F26" s="57"/>
      <c r="G26" s="57"/>
      <c r="H26" s="57"/>
      <c r="I26" s="57"/>
      <c r="J26" s="57"/>
    </row>
    <row r="27" spans="1:15" x14ac:dyDescent="0.55000000000000004">
      <c r="E27" s="60" t="s">
        <v>281</v>
      </c>
      <c r="F27" s="60"/>
      <c r="G27" s="60"/>
      <c r="H27" s="60"/>
      <c r="I27" s="60"/>
      <c r="J27" s="60"/>
      <c r="K27" s="60"/>
    </row>
  </sheetData>
  <mergeCells count="20">
    <mergeCell ref="B7:H7"/>
    <mergeCell ref="E27:K27"/>
    <mergeCell ref="C8:I8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  <mergeCell ref="J10:J11"/>
    <mergeCell ref="I10:I11"/>
    <mergeCell ref="G10:H10"/>
    <mergeCell ref="E10:F10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C8" r:id="rId3" xr:uid="{1978F536-00C7-4DC2-93F0-098C7C0307AD}"/>
    <hyperlink ref="K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6" t="s">
        <v>177</v>
      </c>
      <c r="B1" s="56"/>
      <c r="C1" s="56"/>
      <c r="D1" s="62"/>
      <c r="E1" s="62"/>
      <c r="F1" s="62"/>
      <c r="G1" s="62"/>
      <c r="H1" s="62"/>
      <c r="I1" s="62"/>
      <c r="J1" s="9"/>
    </row>
    <row r="2" spans="1:10" x14ac:dyDescent="0.55000000000000004">
      <c r="A2" s="39" t="e">
        <f>YEAR(DATE('Conv-total'!$C$9, 'Conv-total'!$D$9, 'Conv-total'!$E$9) -1)</f>
        <v>#VALUE!</v>
      </c>
      <c r="B2" s="39" t="e">
        <f>MONTH(DATE('Conv-total'!$C$9, 'Conv-total'!$D$9, 'Conv-total'!$E$9) -1)</f>
        <v>#VALUE!</v>
      </c>
      <c r="C2" s="39" t="e">
        <f>DAY(DATE('Conv-total'!$C$9, 'Conv-total'!$D$9, 'Conv-total'!$E$9) -1)</f>
        <v>#VALUE!</v>
      </c>
      <c r="D2" s="61" t="s">
        <v>178</v>
      </c>
      <c r="E2" s="62"/>
      <c r="F2" s="62"/>
      <c r="G2" s="62"/>
      <c r="H2" s="62"/>
      <c r="I2" s="62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 t="e">
        <f t="shared" ref="B5:B51" si="0">DATE($A$2, $B$2, $C$2)</f>
        <v>#VALUE!</v>
      </c>
      <c r="C5" s="31" t="s">
        <v>7</v>
      </c>
      <c r="D5" s="41">
        <f>IFERROR(INT(TRIM(SUBSTITUTE(VLOOKUP($A5&amp;"*",各都道府県の状況!$A:$I,D$3,FALSE), "※5", ""))), "")</f>
        <v>18642</v>
      </c>
      <c r="E5" s="41">
        <f>IFERROR(INT(TRIM(SUBSTITUTE(VLOOKUP($A5&amp;"*",各都道府県の状況!$A:$I,E$3,FALSE), "※5", ""))), "")</f>
        <v>358018</v>
      </c>
      <c r="F5" s="41">
        <f>IFERROR(INT(TRIM(SUBSTITUTE(VLOOKUP($A5&amp;"*",各都道府県の状況!$A:$I,F$3,FALSE), "※5", ""))), "")</f>
        <v>17200</v>
      </c>
      <c r="G5" s="41">
        <f>IFERROR(INT(TRIM(SUBSTITUTE(VLOOKUP($A5&amp;"*",各都道府県の状況!$A:$I,G$3,FALSE), "※5", ""))), "")</f>
        <v>644</v>
      </c>
      <c r="H5" s="41">
        <f>IFERROR(INT(TRIM(SUBSTITUTE(VLOOKUP($A5&amp;"*",各都道府県の状況!$A:$I,H$3,FALSE), "※5", ""))), "")</f>
        <v>779</v>
      </c>
      <c r="I5" s="41">
        <f>IFERROR(INT(TRIM(SUBSTITUTE(VLOOKUP($A5&amp;"*",各都道府県の状況!$A:$I,I$3,FALSE), "※5", ""))), "")</f>
        <v>16</v>
      </c>
      <c r="J5" s="2"/>
    </row>
    <row r="6" spans="1:10" x14ac:dyDescent="0.55000000000000004">
      <c r="A6" s="12" t="s">
        <v>182</v>
      </c>
      <c r="B6" s="13" t="e">
        <f t="shared" si="0"/>
        <v>#VALUE!</v>
      </c>
      <c r="C6" s="31" t="s">
        <v>11</v>
      </c>
      <c r="D6" s="41">
        <f>IFERROR(INT(TRIM(SUBSTITUTE(VLOOKUP($A6&amp;"*",各都道府県の状況!$A:$I,D$3,FALSE), "※5", ""))), "")</f>
        <v>812</v>
      </c>
      <c r="E6" s="41">
        <f>IFERROR(INT(TRIM(SUBSTITUTE(VLOOKUP($A6&amp;"*",各都道府県の状況!$A:$I,E$3,FALSE), "※5", ""))), "")</f>
        <v>16916</v>
      </c>
      <c r="F6" s="41">
        <f>IFERROR(INT(TRIM(SUBSTITUTE(VLOOKUP($A6&amp;"*",各都道府県の状況!$A:$I,F$3,FALSE), "※5", ""))), "")</f>
        <v>725</v>
      </c>
      <c r="G6" s="41">
        <f>IFERROR(INT(TRIM(SUBSTITUTE(VLOOKUP($A6&amp;"*",各都道府県の状況!$A:$I,G$3,FALSE), "※5", ""))), "")</f>
        <v>18</v>
      </c>
      <c r="H6" s="41">
        <f>IFERROR(INT(TRIM(SUBSTITUTE(VLOOKUP($A6&amp;"*",各都道府県の状況!$A:$I,H$3,FALSE), "※5", ""))), "")</f>
        <v>69</v>
      </c>
      <c r="I6" s="41">
        <f>IFERROR(INT(TRIM(SUBSTITUTE(VLOOKUP($A6&amp;"*",各都道府県の状況!$A:$I,I$3,FALSE), "※5", ""))), "")</f>
        <v>2</v>
      </c>
    </row>
    <row r="7" spans="1:10" x14ac:dyDescent="0.55000000000000004">
      <c r="A7" s="12" t="s">
        <v>183</v>
      </c>
      <c r="B7" s="13" t="e">
        <f t="shared" si="0"/>
        <v>#VALUE!</v>
      </c>
      <c r="C7" s="31" t="s">
        <v>12</v>
      </c>
      <c r="D7" s="41">
        <f>IFERROR(INT(TRIM(SUBSTITUTE(VLOOKUP($A7&amp;"*",各都道府県の状況!$A:$I,D$3,FALSE), "※5", ""))), "")</f>
        <v>539</v>
      </c>
      <c r="E7" s="41">
        <f>IFERROR(INT(TRIM(SUBSTITUTE(VLOOKUP($A7&amp;"*",各都道府県の状況!$A:$I,E$3,FALSE), "※5", ""))), "")</f>
        <v>23058</v>
      </c>
      <c r="F7" s="41">
        <f>IFERROR(INT(TRIM(SUBSTITUTE(VLOOKUP($A7&amp;"*",各都道府県の状況!$A:$I,F$3,FALSE), "※5", ""))), "")</f>
        <v>484</v>
      </c>
      <c r="G7" s="41">
        <f>IFERROR(INT(TRIM(SUBSTITUTE(VLOOKUP($A7&amp;"*",各都道府県の状況!$A:$I,G$3,FALSE), "※5", ""))), "")</f>
        <v>29</v>
      </c>
      <c r="H7" s="41">
        <f>IFERROR(INT(TRIM(SUBSTITUTE(VLOOKUP($A7&amp;"*",各都道府県の状況!$A:$I,H$3,FALSE), "※5", ""))), "")</f>
        <v>26</v>
      </c>
      <c r="I7" s="41">
        <f>IFERROR(INT(TRIM(SUBSTITUTE(VLOOKUP($A7&amp;"*",各都道府県の状況!$A:$I,I$3,FALSE), "※5", ""))), "")</f>
        <v>1</v>
      </c>
    </row>
    <row r="8" spans="1:10" x14ac:dyDescent="0.55000000000000004">
      <c r="A8" s="12" t="s">
        <v>184</v>
      </c>
      <c r="B8" s="13" t="e">
        <f t="shared" si="0"/>
        <v>#VALUE!</v>
      </c>
      <c r="C8" s="31" t="s">
        <v>13</v>
      </c>
      <c r="D8" s="41">
        <f>IFERROR(INT(TRIM(SUBSTITUTE(VLOOKUP($A8&amp;"*",各都道府県の状況!$A:$I,D$3,FALSE), "※5", ""))), "")</f>
        <v>3519</v>
      </c>
      <c r="E8" s="41">
        <f>IFERROR(INT(TRIM(SUBSTITUTE(VLOOKUP($A8&amp;"*",各都道府県の状況!$A:$I,E$3,FALSE), "※5", ""))), "")</f>
        <v>49792</v>
      </c>
      <c r="F8" s="41">
        <f>IFERROR(INT(TRIM(SUBSTITUTE(VLOOKUP($A8&amp;"*",各都道府県の状況!$A:$I,F$3,FALSE), "※5", ""))), "")</f>
        <v>3416</v>
      </c>
      <c r="G8" s="41">
        <f>IFERROR(INT(TRIM(SUBSTITUTE(VLOOKUP($A8&amp;"*",各都道府県の状況!$A:$I,G$3,FALSE), "※5", ""))), "")</f>
        <v>23</v>
      </c>
      <c r="H8" s="41">
        <f>IFERROR(INT(TRIM(SUBSTITUTE(VLOOKUP($A8&amp;"*",各都道府県の状況!$A:$I,H$3,FALSE), "※5", ""))), "")</f>
        <v>80</v>
      </c>
      <c r="I8" s="41">
        <f>IFERROR(INT(TRIM(SUBSTITUTE(VLOOKUP($A8&amp;"*",各都道府県の状況!$A:$I,I$3,FALSE), "※5", ""))), "")</f>
        <v>5</v>
      </c>
    </row>
    <row r="9" spans="1:10" ht="21" customHeight="1" x14ac:dyDescent="0.55000000000000004">
      <c r="A9" s="12" t="s">
        <v>185</v>
      </c>
      <c r="B9" s="13" t="e">
        <f t="shared" si="0"/>
        <v>#VALUE!</v>
      </c>
      <c r="C9" s="31" t="s">
        <v>14</v>
      </c>
      <c r="D9" s="41">
        <f>IFERROR(INT(TRIM(SUBSTITUTE(VLOOKUP($A9&amp;"*",各都道府県の状況!$A:$I,D$3,FALSE), "※5", ""))), "")</f>
        <v>269</v>
      </c>
      <c r="E9" s="41">
        <f>IFERROR(INT(TRIM(SUBSTITUTE(VLOOKUP($A9&amp;"*",各都道府県の状況!$A:$I,E$3,FALSE), "※5", ""))), "")</f>
        <v>6949</v>
      </c>
      <c r="F9" s="41">
        <f>IFERROR(INT(TRIM(SUBSTITUTE(VLOOKUP($A9&amp;"*",各都道府県の状況!$A:$I,F$3,FALSE), "※5", ""))), "")</f>
        <v>250</v>
      </c>
      <c r="G9" s="41">
        <f>IFERROR(INT(TRIM(SUBSTITUTE(VLOOKUP($A9&amp;"*",各都道府県の状況!$A:$I,G$3,FALSE), "※5", ""))), "")</f>
        <v>6</v>
      </c>
      <c r="H9" s="41">
        <f>IFERROR(INT(TRIM(SUBSTITUTE(VLOOKUP($A9&amp;"*",各都道府県の状況!$A:$I,H$3,FALSE), "※5", ""))), "")</f>
        <v>13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 t="e">
        <f t="shared" si="0"/>
        <v>#VALUE!</v>
      </c>
      <c r="C10" s="31" t="s">
        <v>15</v>
      </c>
      <c r="D10" s="41">
        <f>IFERROR(INT(TRIM(SUBSTITUTE(VLOOKUP($A10&amp;"*",各都道府県の状況!$A:$I,D$3,FALSE), "※5", ""))), "")</f>
        <v>534</v>
      </c>
      <c r="E10" s="41">
        <f>IFERROR(INT(TRIM(SUBSTITUTE(VLOOKUP($A10&amp;"*",各都道府県の状況!$A:$I,E$3,FALSE), "※5", ""))), "")</f>
        <v>16817</v>
      </c>
      <c r="F10" s="41">
        <f>IFERROR(INT(TRIM(SUBSTITUTE(VLOOKUP($A10&amp;"*",各都道府県の状況!$A:$I,F$3,FALSE), "※5", ""))), "")</f>
        <v>500</v>
      </c>
      <c r="G10" s="41">
        <f>IFERROR(INT(TRIM(SUBSTITUTE(VLOOKUP($A10&amp;"*",各都道府県の状況!$A:$I,G$3,FALSE), "※5", ""))), "")</f>
        <v>15</v>
      </c>
      <c r="H10" s="41">
        <f>IFERROR(INT(TRIM(SUBSTITUTE(VLOOKUP($A10&amp;"*",各都道府県の状況!$A:$I,H$3,FALSE), "※5", ""))), "")</f>
        <v>19</v>
      </c>
      <c r="I10" s="41">
        <f>IFERROR(INT(TRIM(SUBSTITUTE(VLOOKUP($A10&amp;"*",各都道府県の状況!$A:$I,I$3,FALSE), "※5", ""))), "")</f>
        <v>0</v>
      </c>
    </row>
    <row r="11" spans="1:10" x14ac:dyDescent="0.55000000000000004">
      <c r="A11" s="12" t="s">
        <v>187</v>
      </c>
      <c r="B11" s="13" t="e">
        <f t="shared" si="0"/>
        <v>#VALUE!</v>
      </c>
      <c r="C11" s="31" t="s">
        <v>16</v>
      </c>
      <c r="D11" s="41">
        <f>IFERROR(INT(TRIM(SUBSTITUTE(VLOOKUP($A11&amp;"*",各都道府県の状況!$A:$I,D$3,FALSE), "※5", ""))), "")</f>
        <v>1849</v>
      </c>
      <c r="E11" s="41">
        <f>IFERROR(INT(TRIM(SUBSTITUTE(VLOOKUP($A11&amp;"*",各都道府県の状況!$A:$I,E$3,FALSE), "※5", ""))), "")</f>
        <v>101050</v>
      </c>
      <c r="F11" s="41">
        <f>IFERROR(INT(TRIM(SUBSTITUTE(VLOOKUP($A11&amp;"*",各都道府県の状況!$A:$I,F$3,FALSE), "※5", ""))), "")</f>
        <v>1674</v>
      </c>
      <c r="G11" s="41">
        <f>IFERROR(INT(TRIM(SUBSTITUTE(VLOOKUP($A11&amp;"*",各都道府県の状況!$A:$I,G$3,FALSE), "※5", ""))), "")</f>
        <v>64</v>
      </c>
      <c r="H11" s="41">
        <f>IFERROR(INT(TRIM(SUBSTITUTE(VLOOKUP($A11&amp;"*",各都道府県の状況!$A:$I,H$3,FALSE), "※5", ""))), "")</f>
        <v>111</v>
      </c>
      <c r="I11" s="41">
        <f>IFERROR(INT(TRIM(SUBSTITUTE(VLOOKUP($A11&amp;"*",各都道府県の状況!$A:$I,I$3,FALSE), "※5", ""))), "")</f>
        <v>6</v>
      </c>
    </row>
    <row r="12" spans="1:10" x14ac:dyDescent="0.55000000000000004">
      <c r="A12" s="12" t="s">
        <v>188</v>
      </c>
      <c r="B12" s="13" t="e">
        <f t="shared" si="0"/>
        <v>#VALUE!</v>
      </c>
      <c r="C12" s="31" t="s">
        <v>17</v>
      </c>
      <c r="D12" s="41">
        <f>IFERROR(INT(TRIM(SUBSTITUTE(VLOOKUP($A12&amp;"*",各都道府県の状況!$A:$I,D$3,FALSE), "※5", ""))), "")</f>
        <v>5437</v>
      </c>
      <c r="E12" s="41">
        <f>IFERROR(INT(TRIM(SUBSTITUTE(VLOOKUP($A12&amp;"*",各都道府県の状況!$A:$I,E$3,FALSE), "※5", ""))), "")</f>
        <v>24627</v>
      </c>
      <c r="F12" s="41">
        <f>IFERROR(INT(TRIM(SUBSTITUTE(VLOOKUP($A12&amp;"*",各都道府県の状況!$A:$I,F$3,FALSE), "※5", ""))), "")</f>
        <v>4995</v>
      </c>
      <c r="G12" s="41">
        <f>IFERROR(INT(TRIM(SUBSTITUTE(VLOOKUP($A12&amp;"*",各都道府県の状況!$A:$I,G$3,FALSE), "※5", ""))), "")</f>
        <v>100</v>
      </c>
      <c r="H12" s="41">
        <f>IFERROR(INT(TRIM(SUBSTITUTE(VLOOKUP($A12&amp;"*",各都道府県の状況!$A:$I,H$3,FALSE), "※5", ""))), "")</f>
        <v>342</v>
      </c>
      <c r="I12" s="41">
        <f>IFERROR(INT(TRIM(SUBSTITUTE(VLOOKUP($A12&amp;"*",各都道府県の状況!$A:$I,I$3,FALSE), "※5", ""))), "")</f>
        <v>15</v>
      </c>
    </row>
    <row r="13" spans="1:10" x14ac:dyDescent="0.55000000000000004">
      <c r="A13" s="12" t="s">
        <v>189</v>
      </c>
      <c r="B13" s="13" t="e">
        <f t="shared" si="0"/>
        <v>#VALUE!</v>
      </c>
      <c r="C13" s="31" t="s">
        <v>18</v>
      </c>
      <c r="D13" s="41">
        <f>IFERROR(INT(TRIM(SUBSTITUTE(VLOOKUP($A13&amp;"*",各都道府県の状況!$A:$I,D$3,FALSE), "※5", ""))), "")</f>
        <v>3990</v>
      </c>
      <c r="E13" s="41">
        <f>IFERROR(INT(TRIM(SUBSTITUTE(VLOOKUP($A13&amp;"*",各都道府県の状況!$A:$I,E$3,FALSE), "※5", ""))), "")</f>
        <v>118611</v>
      </c>
      <c r="F13" s="41">
        <f>IFERROR(INT(TRIM(SUBSTITUTE(VLOOKUP($A13&amp;"*",各都道府県の状況!$A:$I,F$3,FALSE), "※5", ""))), "")</f>
        <v>3747</v>
      </c>
      <c r="G13" s="41">
        <f>IFERROR(INT(TRIM(SUBSTITUTE(VLOOKUP($A13&amp;"*",各都道府県の状況!$A:$I,G$3,FALSE), "※5", ""))), "")</f>
        <v>60</v>
      </c>
      <c r="H13" s="41">
        <f>IFERROR(INT(TRIM(SUBSTITUTE(VLOOKUP($A13&amp;"*",各都道府県の状況!$A:$I,H$3,FALSE), "※5", ""))), "")</f>
        <v>183</v>
      </c>
      <c r="I13" s="41">
        <f>IFERROR(INT(TRIM(SUBSTITUTE(VLOOKUP($A13&amp;"*",各都道府県の状況!$A:$I,I$3,FALSE), "※5", ""))), "")</f>
        <v>8</v>
      </c>
    </row>
    <row r="14" spans="1:10" x14ac:dyDescent="0.55000000000000004">
      <c r="A14" s="12" t="s">
        <v>190</v>
      </c>
      <c r="B14" s="13" t="e">
        <f t="shared" si="0"/>
        <v>#VALUE!</v>
      </c>
      <c r="C14" s="31" t="s">
        <v>19</v>
      </c>
      <c r="D14" s="41">
        <f>IFERROR(INT(TRIM(SUBSTITUTE(VLOOKUP($A14&amp;"*",各都道府県の状況!$A:$I,D$3,FALSE), "※5", ""))), "")</f>
        <v>4324</v>
      </c>
      <c r="E14" s="41">
        <f>IFERROR(INT(TRIM(SUBSTITUTE(VLOOKUP($A14&amp;"*",各都道府県の状況!$A:$I,E$3,FALSE), "※5", ""))), "")</f>
        <v>86627</v>
      </c>
      <c r="F14" s="41">
        <f>IFERROR(INT(TRIM(SUBSTITUTE(VLOOKUP($A14&amp;"*",各都道府県の状況!$A:$I,F$3,FALSE), "※5", ""))), "")</f>
        <v>4005</v>
      </c>
      <c r="G14" s="41">
        <f>IFERROR(INT(TRIM(SUBSTITUTE(VLOOKUP($A14&amp;"*",各都道府県の状況!$A:$I,G$3,FALSE), "※5", ""))), "")</f>
        <v>81</v>
      </c>
      <c r="H14" s="41">
        <f>IFERROR(INT(TRIM(SUBSTITUTE(VLOOKUP($A14&amp;"*",各都道府県の状況!$A:$I,H$3,FALSE), "※5", ""))), "")</f>
        <v>238</v>
      </c>
      <c r="I14" s="41">
        <f>IFERROR(INT(TRIM(SUBSTITUTE(VLOOKUP($A14&amp;"*",各都道府県の状況!$A:$I,I$3,FALSE), "※5", ""))), "")</f>
        <v>5</v>
      </c>
    </row>
    <row r="15" spans="1:10" x14ac:dyDescent="0.55000000000000004">
      <c r="A15" s="12" t="s">
        <v>191</v>
      </c>
      <c r="B15" s="13" t="e">
        <f t="shared" si="0"/>
        <v>#VALUE!</v>
      </c>
      <c r="C15" s="31" t="s">
        <v>20</v>
      </c>
      <c r="D15" s="41">
        <f>IFERROR(INT(TRIM(SUBSTITUTE(VLOOKUP($A15&amp;"*",各都道府県の状況!$A:$I,D$3,FALSE), "※5", ""))), "")</f>
        <v>28100</v>
      </c>
      <c r="E15" s="41">
        <f>IFERROR(INT(TRIM(SUBSTITUTE(VLOOKUP($A15&amp;"*",各都道府県の状況!$A:$I,E$3,FALSE), "※5", ""))), "")</f>
        <v>517425</v>
      </c>
      <c r="F15" s="41">
        <f>IFERROR(INT(TRIM(SUBSTITUTE(VLOOKUP($A15&amp;"*",各都道府県の状況!$A:$I,F$3,FALSE), "※5", ""))), "")</f>
        <v>25447</v>
      </c>
      <c r="G15" s="41">
        <f>IFERROR(INT(TRIM(SUBSTITUTE(VLOOKUP($A15&amp;"*",各都道府県の状況!$A:$I,G$3,FALSE), "※5", ""))), "")</f>
        <v>489</v>
      </c>
      <c r="H15" s="41">
        <f>IFERROR(INT(TRIM(SUBSTITUTE(VLOOKUP($A15&amp;"*",各都道府県の状況!$A:$I,H$3,FALSE), "※5", ""))), "")</f>
        <v>2164</v>
      </c>
      <c r="I15" s="41">
        <f>IFERROR(INT(TRIM(SUBSTITUTE(VLOOKUP($A15&amp;"*",各都道府県の状況!$A:$I,I$3,FALSE), "※5", ""))), "")</f>
        <v>44</v>
      </c>
    </row>
    <row r="16" spans="1:10" x14ac:dyDescent="0.55000000000000004">
      <c r="A16" s="12" t="s">
        <v>192</v>
      </c>
      <c r="B16" s="13" t="e">
        <f t="shared" si="0"/>
        <v>#VALUE!</v>
      </c>
      <c r="C16" s="31" t="s">
        <v>21</v>
      </c>
      <c r="D16" s="41">
        <f>IFERROR(INT(TRIM(SUBSTITUTE(VLOOKUP($A16&amp;"*",各都道府県の状況!$A:$I,D$3,FALSE), "※5", ""))), "")</f>
        <v>24995</v>
      </c>
      <c r="E16" s="41">
        <f>IFERROR(INT(TRIM(SUBSTITUTE(VLOOKUP($A16&amp;"*",各都道府県の状況!$A:$I,E$3,FALSE), "※5", ""))), "")</f>
        <v>376831</v>
      </c>
      <c r="F16" s="41">
        <f>IFERROR(INT(TRIM(SUBSTITUTE(VLOOKUP($A16&amp;"*",各都道府県の状況!$A:$I,F$3,FALSE), "※5", ""))), "")</f>
        <v>22523</v>
      </c>
      <c r="G16" s="41">
        <f>IFERROR(INT(TRIM(SUBSTITUTE(VLOOKUP($A16&amp;"*",各都道府県の状況!$A:$I,G$3,FALSE), "※5", ""))), "")</f>
        <v>373</v>
      </c>
      <c r="H16" s="41">
        <f>IFERROR(INT(TRIM(SUBSTITUTE(VLOOKUP($A16&amp;"*",各都道府県の状況!$A:$I,H$3,FALSE), "※5", ""))), "")</f>
        <v>2099</v>
      </c>
      <c r="I16" s="41">
        <f>IFERROR(INT(TRIM(SUBSTITUTE(VLOOKUP($A16&amp;"*",各都道府県の状況!$A:$I,I$3,FALSE), "※5", ""))), "")</f>
        <v>21</v>
      </c>
    </row>
    <row r="17" spans="1:9" x14ac:dyDescent="0.55000000000000004">
      <c r="A17" s="12" t="s">
        <v>193</v>
      </c>
      <c r="B17" s="13" t="e">
        <f t="shared" si="0"/>
        <v>#VALUE!</v>
      </c>
      <c r="C17" s="31" t="s">
        <v>22</v>
      </c>
      <c r="D17" s="41">
        <f>IFERROR(INT(TRIM(SUBSTITUTE(VLOOKUP($A17&amp;"*",各都道府県の状況!$A:$I,D$3,FALSE), "※5", ""))), "")</f>
        <v>108337</v>
      </c>
      <c r="E17" s="41">
        <f>IFERROR(INT(TRIM(SUBSTITUTE(VLOOKUP($A17&amp;"*",各都道府県の状況!$A:$I,E$3,FALSE), "※5", ""))), "")</f>
        <v>1455652</v>
      </c>
      <c r="F17" s="41">
        <f>IFERROR(INT(TRIM(SUBSTITUTE(VLOOKUP($A17&amp;"*",各都道府県の状況!$A:$I,F$3,FALSE), "※5", ""))), "")</f>
        <v>102796</v>
      </c>
      <c r="G17" s="41">
        <f>IFERROR(INT(TRIM(SUBSTITUTE(VLOOKUP($A17&amp;"*",各都道府県の状況!$A:$I,G$3,FALSE), "※5", ""))), "")</f>
        <v>1183</v>
      </c>
      <c r="H17" s="41">
        <f>IFERROR(INT(TRIM(SUBSTITUTE(VLOOKUP($A17&amp;"*",各都道府県の状況!$A:$I,H$3,FALSE), "※5", ""))), "")</f>
        <v>4358</v>
      </c>
      <c r="I17" s="41">
        <f>IFERROR(INT(TRIM(SUBSTITUTE(VLOOKUP($A17&amp;"*",各都道府県の状況!$A:$I,I$3,FALSE), "※5", ""))), "")</f>
        <v>87</v>
      </c>
    </row>
    <row r="18" spans="1:9" x14ac:dyDescent="0.55000000000000004">
      <c r="A18" s="12" t="s">
        <v>194</v>
      </c>
      <c r="B18" s="13" t="e">
        <f t="shared" si="0"/>
        <v>#VALUE!</v>
      </c>
      <c r="C18" s="31" t="s">
        <v>23</v>
      </c>
      <c r="D18" s="41">
        <f>IFERROR(INT(TRIM(SUBSTITUTE(VLOOKUP($A18&amp;"*",各都道府県の状況!$A:$I,D$3,FALSE), "※5", ""))), "")</f>
        <v>43583</v>
      </c>
      <c r="E18" s="41">
        <f>IFERROR(INT(TRIM(SUBSTITUTE(VLOOKUP($A18&amp;"*",各都道府県の状況!$A:$I,E$3,FALSE), "※5", ""))), "")</f>
        <v>558393</v>
      </c>
      <c r="F18" s="41">
        <f>IFERROR(INT(TRIM(SUBSTITUTE(VLOOKUP($A18&amp;"*",各都道府県の状況!$A:$I,F$3,FALSE), "※5", ""))), "")</f>
        <v>41657</v>
      </c>
      <c r="G18" s="41">
        <f>IFERROR(INT(TRIM(SUBSTITUTE(VLOOKUP($A18&amp;"*",各都道府県の状況!$A:$I,G$3,FALSE), "※5", ""))), "")</f>
        <v>623</v>
      </c>
      <c r="H18" s="41">
        <f>IFERROR(INT(TRIM(SUBSTITUTE(VLOOKUP($A18&amp;"*",各都道府県の状況!$A:$I,H$3,FALSE), "※5", ""))), "")</f>
        <v>1303</v>
      </c>
      <c r="I18" s="41">
        <f>IFERROR(INT(TRIM(SUBSTITUTE(VLOOKUP($A18&amp;"*",各都道府県の状況!$A:$I,I$3,FALSE), "※5", ""))), "")</f>
        <v>35</v>
      </c>
    </row>
    <row r="19" spans="1:9" x14ac:dyDescent="0.55000000000000004">
      <c r="A19" s="12" t="s">
        <v>195</v>
      </c>
      <c r="B19" s="13" t="e">
        <f t="shared" si="0"/>
        <v>#VALUE!</v>
      </c>
      <c r="C19" s="31" t="s">
        <v>24</v>
      </c>
      <c r="D19" s="41">
        <f>IFERROR(INT(TRIM(SUBSTITUTE(VLOOKUP($A19&amp;"*",各都道府県の状況!$A:$I,D$3,FALSE), "※5", ""))), "")</f>
        <v>1019</v>
      </c>
      <c r="E19" s="41">
        <f>IFERROR(INT(TRIM(SUBSTITUTE(VLOOKUP($A19&amp;"*",各都道府県の状況!$A:$I,E$3,FALSE), "※5", ""))), "")</f>
        <v>41225</v>
      </c>
      <c r="F19" s="41">
        <f>IFERROR(INT(TRIM(SUBSTITUTE(VLOOKUP($A19&amp;"*",各都道府県の状況!$A:$I,F$3,FALSE), "※5", ""))), "")</f>
        <v>928</v>
      </c>
      <c r="G19" s="41">
        <f>IFERROR(INT(TRIM(SUBSTITUTE(VLOOKUP($A19&amp;"*",各都道府県の状況!$A:$I,G$3,FALSE), "※5", ""))), "")</f>
        <v>14</v>
      </c>
      <c r="H19" s="41">
        <f>IFERROR(INT(TRIM(SUBSTITUTE(VLOOKUP($A19&amp;"*",各都道府県の状況!$A:$I,H$3,FALSE), "※5", ""))), "")</f>
        <v>77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 t="e">
        <f t="shared" si="0"/>
        <v>#VALUE!</v>
      </c>
      <c r="C20" s="31" t="s">
        <v>25</v>
      </c>
      <c r="D20" s="41">
        <f>IFERROR(INT(TRIM(SUBSTITUTE(VLOOKUP($A20&amp;"*",各都道府県の状況!$A:$I,D$3,FALSE), "※5", ""))), "")</f>
        <v>895</v>
      </c>
      <c r="E20" s="41">
        <f>IFERROR(INT(TRIM(SUBSTITUTE(VLOOKUP($A20&amp;"*",各都道府県の状況!$A:$I,E$3,FALSE), "※5", ""))), "")</f>
        <v>34498</v>
      </c>
      <c r="F20" s="41">
        <f>IFERROR(INT(TRIM(SUBSTITUTE(VLOOKUP($A20&amp;"*",各都道府県の状況!$A:$I,F$3,FALSE), "※5", ""))), "")</f>
        <v>846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22</v>
      </c>
      <c r="I20" s="41">
        <f>IFERROR(INT(TRIM(SUBSTITUTE(VLOOKUP($A20&amp;"*",各都道府県の状況!$A:$I,I$3,FALSE), "※5", ""))), "")</f>
        <v>3</v>
      </c>
    </row>
    <row r="21" spans="1:9" x14ac:dyDescent="0.55000000000000004">
      <c r="A21" s="12" t="s">
        <v>197</v>
      </c>
      <c r="B21" s="13" t="e">
        <f t="shared" si="0"/>
        <v>#VALUE!</v>
      </c>
      <c r="C21" s="31" t="s">
        <v>26</v>
      </c>
      <c r="D21" s="41">
        <f>IFERROR(INT(TRIM(SUBSTITUTE(VLOOKUP($A21&amp;"*",各都道府県の状況!$A:$I,D$3,FALSE), "※5", ""))), "")</f>
        <v>1728</v>
      </c>
      <c r="E21" s="41">
        <f>IFERROR(INT(TRIM(SUBSTITUTE(VLOOKUP($A21&amp;"*",各都道府県の状況!$A:$I,E$3,FALSE), "※5", ""))), "")</f>
        <v>47001</v>
      </c>
      <c r="F21" s="41">
        <f>IFERROR(INT(TRIM(SUBSTITUTE(VLOOKUP($A21&amp;"*",各都道府県の状況!$A:$I,F$3,FALSE), "※5", ""))), "")</f>
        <v>1498</v>
      </c>
      <c r="G21" s="41">
        <f>IFERROR(INT(TRIM(SUBSTITUTE(VLOOKUP($A21&amp;"*",各都道府県の状況!$A:$I,G$3,FALSE), "※5", ""))), "")</f>
        <v>60</v>
      </c>
      <c r="H21" s="41">
        <f>IFERROR(INT(TRIM(SUBSTITUTE(VLOOKUP($A21&amp;"*",各都道府県の状況!$A:$I,H$3,FALSE), "※5", ""))), "")</f>
        <v>222</v>
      </c>
      <c r="I21" s="41">
        <f>IFERROR(INT(TRIM(SUBSTITUTE(VLOOKUP($A21&amp;"*",各都道府県の状況!$A:$I,I$3,FALSE), "※5", ""))), "")</f>
        <v>3</v>
      </c>
    </row>
    <row r="22" spans="1:9" x14ac:dyDescent="0.55000000000000004">
      <c r="A22" s="12" t="s">
        <v>198</v>
      </c>
      <c r="B22" s="13" t="e">
        <f t="shared" si="0"/>
        <v>#VALUE!</v>
      </c>
      <c r="C22" s="31" t="s">
        <v>27</v>
      </c>
      <c r="D22" s="41">
        <f>IFERROR(INT(TRIM(SUBSTITUTE(VLOOKUP($A22&amp;"*",各都道府県の状況!$A:$I,D$3,FALSE), "※5", ""))), "")</f>
        <v>535</v>
      </c>
      <c r="E22" s="41">
        <f>IFERROR(INT(TRIM(SUBSTITUTE(VLOOKUP($A22&amp;"*",各都道府県の状況!$A:$I,E$3,FALSE), "※5", ""))), "")</f>
        <v>29498</v>
      </c>
      <c r="F22" s="41">
        <f>IFERROR(INT(TRIM(SUBSTITUTE(VLOOKUP($A22&amp;"*",各都道府県の状況!$A:$I,F$3,FALSE), "※5", ""))), "")</f>
        <v>489</v>
      </c>
      <c r="G22" s="41">
        <f>IFERROR(INT(TRIM(SUBSTITUTE(VLOOKUP($A22&amp;"*",各都道府県の状況!$A:$I,G$3,FALSE), "※5", ""))), "")</f>
        <v>25</v>
      </c>
      <c r="H22" s="41">
        <f>IFERROR(INT(TRIM(SUBSTITUTE(VLOOKUP($A22&amp;"*",各都道府県の状況!$A:$I,H$3,FALSE), "※5", ""))), "")</f>
        <v>21</v>
      </c>
      <c r="I22" s="41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12" t="s">
        <v>199</v>
      </c>
      <c r="B23" s="13" t="e">
        <f t="shared" si="0"/>
        <v>#VALUE!</v>
      </c>
      <c r="C23" s="31" t="s">
        <v>28</v>
      </c>
      <c r="D23" s="41">
        <f>IFERROR(INT(TRIM(SUBSTITUTE(VLOOKUP($A23&amp;"*",各都道府県の状況!$A:$I,D$3,FALSE), "※5", ""))), "")</f>
        <v>929</v>
      </c>
      <c r="E23" s="41">
        <f>IFERROR(INT(TRIM(SUBSTITUTE(VLOOKUP($A23&amp;"*",各都道府県の状況!$A:$I,E$3,FALSE), "※5", ""))), "")</f>
        <v>23510</v>
      </c>
      <c r="F23" s="41">
        <f>IFERROR(INT(TRIM(SUBSTITUTE(VLOOKUP($A23&amp;"*",各都道府県の状況!$A:$I,F$3,FALSE), "※5", ""))), "")</f>
        <v>897</v>
      </c>
      <c r="G23" s="41">
        <f>IFERROR(INT(TRIM(SUBSTITUTE(VLOOKUP($A23&amp;"*",各都道府県の状況!$A:$I,G$3,FALSE), "※5", ""))), "")</f>
        <v>16</v>
      </c>
      <c r="H23" s="41">
        <f>IFERROR(INT(TRIM(SUBSTITUTE(VLOOKUP($A23&amp;"*",各都道府県の状況!$A:$I,H$3,FALSE), "※5", ""))), "")</f>
        <v>16</v>
      </c>
      <c r="I23" s="41">
        <f>IFERROR(INT(TRIM(SUBSTITUTE(VLOOKUP($A23&amp;"*",各都道府県の状況!$A:$I,I$3,FALSE), "※5", ""))), "")</f>
        <v>1</v>
      </c>
    </row>
    <row r="24" spans="1:9" x14ac:dyDescent="0.55000000000000004">
      <c r="A24" s="12" t="s">
        <v>200</v>
      </c>
      <c r="B24" s="13" t="e">
        <f t="shared" si="0"/>
        <v>#VALUE!</v>
      </c>
      <c r="C24" s="31" t="s">
        <v>29</v>
      </c>
      <c r="D24" s="41">
        <f>IFERROR(INT(TRIM(SUBSTITUTE(VLOOKUP($A24&amp;"*",各都道府県の状況!$A:$I,D$3,FALSE), "※5", ""))), "")</f>
        <v>2349</v>
      </c>
      <c r="E24" s="41">
        <f>IFERROR(INT(TRIM(SUBSTITUTE(VLOOKUP($A24&amp;"*",各都道府県の状況!$A:$I,E$3,FALSE), "※5", ""))), "")</f>
        <v>93539</v>
      </c>
      <c r="F24" s="41">
        <f>IFERROR(INT(TRIM(SUBSTITUTE(VLOOKUP($A24&amp;"*",各都道府県の状況!$A:$I,F$3,FALSE), "※5", ""))), "")</f>
        <v>2313</v>
      </c>
      <c r="G24" s="41">
        <f>IFERROR(INT(TRIM(SUBSTITUTE(VLOOKUP($A24&amp;"*",各都道府県の状況!$A:$I,G$3,FALSE), "※5", ""))), "")</f>
        <v>41</v>
      </c>
      <c r="H24" s="41">
        <f>IFERROR(INT(TRIM(SUBSTITUTE(VLOOKUP($A24&amp;"*",各都道府県の状況!$A:$I,H$3,FALSE), "※5", ""))), "")</f>
        <v>27</v>
      </c>
      <c r="I24" s="41">
        <f>IFERROR(INT(TRIM(SUBSTITUTE(VLOOKUP($A24&amp;"*",各都道府県の状況!$A:$I,I$3,FALSE), "※5", ""))), "")</f>
        <v>0</v>
      </c>
    </row>
    <row r="25" spans="1:9" x14ac:dyDescent="0.55000000000000004">
      <c r="A25" s="12" t="s">
        <v>201</v>
      </c>
      <c r="B25" s="13" t="e">
        <f t="shared" si="0"/>
        <v>#VALUE!</v>
      </c>
      <c r="C25" s="31" t="s">
        <v>30</v>
      </c>
      <c r="D25" s="41">
        <f>IFERROR(INT(TRIM(SUBSTITUTE(VLOOKUP($A25&amp;"*",各都道府県の状況!$A:$I,D$3,FALSE), "※5", ""))), "")</f>
        <v>4628</v>
      </c>
      <c r="E25" s="41">
        <f>IFERROR(INT(TRIM(SUBSTITUTE(VLOOKUP($A25&amp;"*",各都道府県の状況!$A:$I,E$3,FALSE), "※5", ""))), "")</f>
        <v>124281</v>
      </c>
      <c r="F25" s="41">
        <f>IFERROR(INT(TRIM(SUBSTITUTE(VLOOKUP($A25&amp;"*",各都道府県の状況!$A:$I,F$3,FALSE), "※5", ""))), "")</f>
        <v>4289</v>
      </c>
      <c r="G25" s="41">
        <f>IFERROR(INT(TRIM(SUBSTITUTE(VLOOKUP($A25&amp;"*",各都道府県の状況!$A:$I,G$3,FALSE), "※5", ""))), "")</f>
        <v>96</v>
      </c>
      <c r="H25" s="41">
        <f>IFERROR(INT(TRIM(SUBSTITUTE(VLOOKUP($A25&amp;"*",各都道府県の状況!$A:$I,H$3,FALSE), "※5", ""))), "")</f>
        <v>243</v>
      </c>
      <c r="I25" s="41">
        <f>IFERROR(INT(TRIM(SUBSTITUTE(VLOOKUP($A25&amp;"*",各都道府県の状況!$A:$I,I$3,FALSE), "※5", ""))), "")</f>
        <v>9</v>
      </c>
    </row>
    <row r="26" spans="1:9" x14ac:dyDescent="0.55000000000000004">
      <c r="A26" s="12" t="s">
        <v>202</v>
      </c>
      <c r="B26" s="13" t="e">
        <f t="shared" si="0"/>
        <v>#VALUE!</v>
      </c>
      <c r="C26" s="31" t="s">
        <v>31</v>
      </c>
      <c r="D26" s="41">
        <f>IFERROR(INT(TRIM(SUBSTITUTE(VLOOKUP($A26&amp;"*",各都道府県の状況!$A:$I,D$3,FALSE), "※5", ""))), "")</f>
        <v>4903</v>
      </c>
      <c r="E26" s="41">
        <f>IFERROR(INT(TRIM(SUBSTITUTE(VLOOKUP($A26&amp;"*",各都道府県の状況!$A:$I,E$3,FALSE), "※5", ""))), "")</f>
        <v>172715</v>
      </c>
      <c r="F26" s="41">
        <f>IFERROR(INT(TRIM(SUBSTITUTE(VLOOKUP($A26&amp;"*",各都道府県の状況!$A:$I,F$3,FALSE), "※5", ""))), "")</f>
        <v>4632</v>
      </c>
      <c r="G26" s="41">
        <f>IFERROR(INT(TRIM(SUBSTITUTE(VLOOKUP($A26&amp;"*",各都道府県の状況!$A:$I,G$3,FALSE), "※5", ""))), "")</f>
        <v>92</v>
      </c>
      <c r="H26" s="41">
        <f>IFERROR(INT(TRIM(SUBSTITUTE(VLOOKUP($A26&amp;"*",各都道府県の状況!$A:$I,H$3,FALSE), "※5", ""))), "")</f>
        <v>179</v>
      </c>
      <c r="I26" s="41">
        <f>IFERROR(INT(TRIM(SUBSTITUTE(VLOOKUP($A26&amp;"*",各都道府県の状況!$A:$I,I$3,FALSE), "※5", ""))), "")</f>
        <v>1</v>
      </c>
    </row>
    <row r="27" spans="1:9" x14ac:dyDescent="0.55000000000000004">
      <c r="A27" s="12" t="s">
        <v>203</v>
      </c>
      <c r="B27" s="13" t="e">
        <f t="shared" si="0"/>
        <v>#VALUE!</v>
      </c>
      <c r="C27" s="31" t="s">
        <v>32</v>
      </c>
      <c r="D27" s="41">
        <f>IFERROR(INT(TRIM(SUBSTITUTE(VLOOKUP($A27&amp;"*",各都道府県の状況!$A:$I,D$3,FALSE), "※5", ""))), "")</f>
        <v>25310</v>
      </c>
      <c r="E27" s="41">
        <f>IFERROR(INT(TRIM(SUBSTITUTE(VLOOKUP($A27&amp;"*",各都道府県の状況!$A:$I,E$3,FALSE), "※5", ""))), "")</f>
        <v>367004</v>
      </c>
      <c r="F27" s="41">
        <f>IFERROR(INT(TRIM(SUBSTITUTE(VLOOKUP($A27&amp;"*",各都道府県の状況!$A:$I,F$3,FALSE), "※5", ""))), "")</f>
        <v>23703</v>
      </c>
      <c r="G27" s="41">
        <f>IFERROR(INT(TRIM(SUBSTITUTE(VLOOKUP($A27&amp;"*",各都道府県の状況!$A:$I,G$3,FALSE), "※5", ""))), "")</f>
        <v>487</v>
      </c>
      <c r="H27" s="41">
        <f>IFERROR(INT(TRIM(SUBSTITUTE(VLOOKUP($A27&amp;"*",各都道府県の状況!$A:$I,H$3,FALSE), "※5", ""))), "")</f>
        <v>1120</v>
      </c>
      <c r="I27" s="41">
        <f>IFERROR(INT(TRIM(SUBSTITUTE(VLOOKUP($A27&amp;"*",各都道府県の状況!$A:$I,I$3,FALSE), "※5", ""))), "")</f>
        <v>35</v>
      </c>
    </row>
    <row r="28" spans="1:9" x14ac:dyDescent="0.55000000000000004">
      <c r="A28" s="12" t="s">
        <v>204</v>
      </c>
      <c r="B28" s="13" t="e">
        <f t="shared" si="0"/>
        <v>#VALUE!</v>
      </c>
      <c r="C28" s="31" t="s">
        <v>33</v>
      </c>
      <c r="D28" s="41">
        <f>IFERROR(INT(TRIM(SUBSTITUTE(VLOOKUP($A28&amp;"*",各都道府県の状況!$A:$I,D$3,FALSE), "※5", ""))), "")</f>
        <v>2420</v>
      </c>
      <c r="E28" s="41">
        <f>IFERROR(INT(TRIM(SUBSTITUTE(VLOOKUP($A28&amp;"*",各都道府県の状況!$A:$I,E$3,FALSE), "※5", ""))), "")</f>
        <v>56417</v>
      </c>
      <c r="F28" s="41">
        <f>IFERROR(INT(TRIM(SUBSTITUTE(VLOOKUP($A28&amp;"*",各都道府県の状況!$A:$I,F$3,FALSE), "※5", ""))), "")</f>
        <v>2214</v>
      </c>
      <c r="G28" s="41">
        <f>IFERROR(INT(TRIM(SUBSTITUTE(VLOOKUP($A28&amp;"*",各都道府県の状況!$A:$I,G$3,FALSE), "※5", ""))), "")</f>
        <v>46</v>
      </c>
      <c r="H28" s="41">
        <f>IFERROR(INT(TRIM(SUBSTITUTE(VLOOKUP($A28&amp;"*",各都道府県の状況!$A:$I,H$3,FALSE), "※5", ""))), "")</f>
        <v>160</v>
      </c>
      <c r="I28" s="41">
        <f>IFERROR(INT(TRIM(SUBSTITUTE(VLOOKUP($A28&amp;"*",各都道府県の状況!$A:$I,I$3,FALSE), "※5", ""))), "")</f>
        <v>11</v>
      </c>
    </row>
    <row r="29" spans="1:9" x14ac:dyDescent="0.55000000000000004">
      <c r="A29" s="12" t="s">
        <v>205</v>
      </c>
      <c r="B29" s="13" t="e">
        <f t="shared" si="0"/>
        <v>#VALUE!</v>
      </c>
      <c r="C29" s="31" t="s">
        <v>34</v>
      </c>
      <c r="D29" s="41">
        <f>IFERROR(INT(TRIM(SUBSTITUTE(VLOOKUP($A29&amp;"*",各都道府県の状況!$A:$I,D$3,FALSE), "※5", ""))), "")</f>
        <v>2348</v>
      </c>
      <c r="E29" s="41">
        <f>IFERROR(INT(TRIM(SUBSTITUTE(VLOOKUP($A29&amp;"*",各都道府県の状況!$A:$I,E$3,FALSE), "※5", ""))), "")</f>
        <v>65904</v>
      </c>
      <c r="F29" s="41">
        <f>IFERROR(INT(TRIM(SUBSTITUTE(VLOOKUP($A29&amp;"*",各都道府県の状況!$A:$I,F$3,FALSE), "※5", ""))), "")</f>
        <v>2156</v>
      </c>
      <c r="G29" s="41">
        <f>IFERROR(INT(TRIM(SUBSTITUTE(VLOOKUP($A29&amp;"*",各都道府県の状況!$A:$I,G$3,FALSE), "※5", ""))), "")</f>
        <v>40</v>
      </c>
      <c r="H29" s="41">
        <f>IFERROR(INT(TRIM(SUBSTITUTE(VLOOKUP($A29&amp;"*",各都道府県の状況!$A:$I,H$3,FALSE), "※5", ""))), "")</f>
        <v>152</v>
      </c>
      <c r="I29" s="41">
        <f>IFERROR(INT(TRIM(SUBSTITUTE(VLOOKUP($A29&amp;"*",各都道府県の状況!$A:$I,I$3,FALSE), "※5", ""))), "")</f>
        <v>4</v>
      </c>
    </row>
    <row r="30" spans="1:9" x14ac:dyDescent="0.55000000000000004">
      <c r="A30" s="12" t="s">
        <v>206</v>
      </c>
      <c r="B30" s="13" t="e">
        <f t="shared" si="0"/>
        <v>#VALUE!</v>
      </c>
      <c r="C30" s="31" t="s">
        <v>35</v>
      </c>
      <c r="D30" s="41">
        <f>IFERROR(INT(TRIM(SUBSTITUTE(VLOOKUP($A30&amp;"*",各都道府県の状況!$A:$I,D$3,FALSE), "※5", ""))), "")</f>
        <v>8940</v>
      </c>
      <c r="E30" s="41">
        <f>IFERROR(INT(TRIM(SUBSTITUTE(VLOOKUP($A30&amp;"*",各都道府県の状況!$A:$I,E$3,FALSE), "※5", ""))), "")</f>
        <v>147702</v>
      </c>
      <c r="F30" s="41">
        <f>IFERROR(INT(TRIM(SUBSTITUTE(VLOOKUP($A30&amp;"*",各都道府県の状況!$A:$I,F$3,FALSE), "※5", ""))), "")</f>
        <v>8331</v>
      </c>
      <c r="G30" s="41">
        <f>IFERROR(INT(TRIM(SUBSTITUTE(VLOOKUP($A30&amp;"*",各都道府県の状況!$A:$I,G$3,FALSE), "※5", ""))), "")</f>
        <v>147</v>
      </c>
      <c r="H30" s="41">
        <f>IFERROR(INT(TRIM(SUBSTITUTE(VLOOKUP($A30&amp;"*",各都道府県の状況!$A:$I,H$3,FALSE), "※5", ""))), "")</f>
        <v>482</v>
      </c>
      <c r="I30" s="41">
        <f>IFERROR(INT(TRIM(SUBSTITUTE(VLOOKUP($A30&amp;"*",各都道府県の状況!$A:$I,I$3,FALSE), "※5", ""))), "")</f>
        <v>5</v>
      </c>
    </row>
    <row r="31" spans="1:9" x14ac:dyDescent="0.55000000000000004">
      <c r="A31" s="12" t="s">
        <v>207</v>
      </c>
      <c r="B31" s="13" t="e">
        <f t="shared" si="0"/>
        <v>#VALUE!</v>
      </c>
      <c r="C31" s="31" t="s">
        <v>36</v>
      </c>
      <c r="D31" s="41">
        <f>IFERROR(INT(TRIM(SUBSTITUTE(VLOOKUP($A31&amp;"*",各都道府県の状況!$A:$I,D$3,FALSE), "※5", ""))), "")</f>
        <v>46247</v>
      </c>
      <c r="E31" s="41">
        <f>IFERROR(INT(TRIM(SUBSTITUTE(VLOOKUP($A31&amp;"*",各都道府県の状況!$A:$I,E$3,FALSE), "※5", ""))), "")</f>
        <v>736011</v>
      </c>
      <c r="F31" s="41">
        <f>IFERROR(INT(TRIM(SUBSTITUTE(VLOOKUP($A31&amp;"*",各都道府県の状況!$A:$I,F$3,FALSE), "※5", ""))), "")</f>
        <v>43124</v>
      </c>
      <c r="G31" s="41">
        <f>IFERROR(INT(TRIM(SUBSTITUTE(VLOOKUP($A31&amp;"*",各都道府県の状況!$A:$I,G$3,FALSE), "※5", ""))), "")</f>
        <v>1078</v>
      </c>
      <c r="H31" s="41">
        <f>IFERROR(INT(TRIM(SUBSTITUTE(VLOOKUP($A31&amp;"*",各都道府県の状況!$A:$I,H$3,FALSE), "※5", ""))), "")</f>
        <v>1609</v>
      </c>
      <c r="I31" s="41">
        <f>IFERROR(INT(TRIM(SUBSTITUTE(VLOOKUP($A31&amp;"*",各都道府県の状況!$A:$I,I$3,FALSE), "※5", ""))), "")</f>
        <v>116</v>
      </c>
    </row>
    <row r="32" spans="1:9" x14ac:dyDescent="0.55000000000000004">
      <c r="A32" s="12" t="s">
        <v>208</v>
      </c>
      <c r="B32" s="13" t="e">
        <f t="shared" si="0"/>
        <v>#VALUE!</v>
      </c>
      <c r="C32" s="31" t="s">
        <v>37</v>
      </c>
      <c r="D32" s="41">
        <f>IFERROR(INT(TRIM(SUBSTITUTE(VLOOKUP($A32&amp;"*",各都道府県の状況!$A:$I,D$3,FALSE), "※5", ""))), "")</f>
        <v>17586</v>
      </c>
      <c r="E32" s="41">
        <f>IFERROR(INT(TRIM(SUBSTITUTE(VLOOKUP($A32&amp;"*",各都道府県の状況!$A:$I,E$3,FALSE), "※5", ""))), "")</f>
        <v>230959</v>
      </c>
      <c r="F32" s="41">
        <f>IFERROR(INT(TRIM(SUBSTITUTE(VLOOKUP($A32&amp;"*",各都道府県の状況!$A:$I,F$3,FALSE), "※5", ""))), "")</f>
        <v>16429</v>
      </c>
      <c r="G32" s="41">
        <f>IFERROR(INT(TRIM(SUBSTITUTE(VLOOKUP($A32&amp;"*",各都道府県の状況!$A:$I,G$3,FALSE), "※5", ""))), "")</f>
        <v>494</v>
      </c>
      <c r="H32" s="41">
        <f>IFERROR(INT(TRIM(SUBSTITUTE(VLOOKUP($A32&amp;"*",各都道府県の状況!$A:$I,H$3,FALSE), "※5", ""))), "")</f>
        <v>663</v>
      </c>
      <c r="I32" s="41">
        <f>IFERROR(INT(TRIM(SUBSTITUTE(VLOOKUP($A32&amp;"*",各都道府県の状況!$A:$I,I$3,FALSE), "※5", ""))), "")</f>
        <v>54</v>
      </c>
    </row>
    <row r="33" spans="1:9" x14ac:dyDescent="0.55000000000000004">
      <c r="A33" s="12" t="s">
        <v>209</v>
      </c>
      <c r="B33" s="13" t="e">
        <f t="shared" si="0"/>
        <v>#VALUE!</v>
      </c>
      <c r="C33" s="31" t="s">
        <v>38</v>
      </c>
      <c r="D33" s="41">
        <f>IFERROR(INT(TRIM(SUBSTITUTE(VLOOKUP($A33&amp;"*",各都道府県の状況!$A:$I,D$3,FALSE), "※5", ""))), "")</f>
        <v>3300</v>
      </c>
      <c r="E33" s="41">
        <f>IFERROR(INT(TRIM(SUBSTITUTE(VLOOKUP($A33&amp;"*",各都道府県の状況!$A:$I,E$3,FALSE), "※5", ""))), "")</f>
        <v>77579</v>
      </c>
      <c r="F33" s="41">
        <f>IFERROR(INT(TRIM(SUBSTITUTE(VLOOKUP($A33&amp;"*",各都道府県の状況!$A:$I,F$3,FALSE), "※5", ""))), "")</f>
        <v>3117</v>
      </c>
      <c r="G33" s="41">
        <f>IFERROR(INT(TRIM(SUBSTITUTE(VLOOKUP($A33&amp;"*",各都道府県の状況!$A:$I,G$3,FALSE), "※5", ""))), "")</f>
        <v>44</v>
      </c>
      <c r="H33" s="41">
        <f>IFERROR(INT(TRIM(SUBSTITUTE(VLOOKUP($A33&amp;"*",各都道府県の状況!$A:$I,H$3,FALSE), "※5", ""))), "")</f>
        <v>139</v>
      </c>
      <c r="I33" s="41">
        <f>IFERROR(INT(TRIM(SUBSTITUTE(VLOOKUP($A33&amp;"*",各都道府県の状況!$A:$I,I$3,FALSE), "※5", ""))), "")</f>
        <v>4</v>
      </c>
    </row>
    <row r="34" spans="1:9" x14ac:dyDescent="0.55000000000000004">
      <c r="A34" s="12" t="s">
        <v>210</v>
      </c>
      <c r="B34" s="13" t="e">
        <f t="shared" si="0"/>
        <v>#VALUE!</v>
      </c>
      <c r="C34" s="31" t="s">
        <v>39</v>
      </c>
      <c r="D34" s="41">
        <f>IFERROR(INT(TRIM(SUBSTITUTE(VLOOKUP($A34&amp;"*",各都道府県の状況!$A:$I,D$3,FALSE), "※5", ""))), "")</f>
        <v>1154</v>
      </c>
      <c r="E34" s="41">
        <f>IFERROR(INT(TRIM(SUBSTITUTE(VLOOKUP($A34&amp;"*",各都道府県の状況!$A:$I,E$3,FALSE), "※5", ""))), "")</f>
        <v>24003</v>
      </c>
      <c r="F34" s="41">
        <f>IFERROR(INT(TRIM(SUBSTITUTE(VLOOKUP($A34&amp;"*",各都道府県の状況!$A:$I,F$3,FALSE), "※5", ""))), "")</f>
        <v>1071</v>
      </c>
      <c r="G34" s="41">
        <f>IFERROR(INT(TRIM(SUBSTITUTE(VLOOKUP($A34&amp;"*",各都道府県の状況!$A:$I,G$3,FALSE), "※5", ""))), "")</f>
        <v>17</v>
      </c>
      <c r="H34" s="41">
        <f>IFERROR(INT(TRIM(SUBSTITUTE(VLOOKUP($A34&amp;"*",各都道府県の状況!$A:$I,H$3,FALSE), "※5", ""))), "")</f>
        <v>42</v>
      </c>
      <c r="I34" s="41">
        <f>IFERROR(INT(TRIM(SUBSTITUTE(VLOOKUP($A34&amp;"*",各都道府県の状況!$A:$I,I$3,FALSE), "※5", ""))), "")</f>
        <v>4</v>
      </c>
    </row>
    <row r="35" spans="1:9" x14ac:dyDescent="0.55000000000000004">
      <c r="A35" s="12" t="s">
        <v>211</v>
      </c>
      <c r="B35" s="13" t="e">
        <f t="shared" si="0"/>
        <v>#VALUE!</v>
      </c>
      <c r="C35" s="31" t="s">
        <v>40</v>
      </c>
      <c r="D35" s="41">
        <f>IFERROR(INT(TRIM(SUBSTITUTE(VLOOKUP($A35&amp;"*",各都道府県の状況!$A:$I,D$3,FALSE), "※5", ""))), "")</f>
        <v>207</v>
      </c>
      <c r="E35" s="41">
        <f>IFERROR(INT(TRIM(SUBSTITUTE(VLOOKUP($A35&amp;"*",各都道府県の状況!$A:$I,E$3,FALSE), "※5", ""))), "")</f>
        <v>38438</v>
      </c>
      <c r="F35" s="41">
        <f>IFERROR(INT(TRIM(SUBSTITUTE(VLOOKUP($A35&amp;"*",各都道府県の状況!$A:$I,F$3,FALSE), "※5", ""))), "")</f>
        <v>199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3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 t="e">
        <f t="shared" si="0"/>
        <v>#VALUE!</v>
      </c>
      <c r="C36" s="31" t="s">
        <v>41</v>
      </c>
      <c r="D36" s="41">
        <f>IFERROR(INT(TRIM(SUBSTITUTE(VLOOKUP($A36&amp;"*",各都道府県の状況!$A:$I,D$3,FALSE), "※5", ""))), "")</f>
        <v>280</v>
      </c>
      <c r="E36" s="41">
        <f>IFERROR(INT(TRIM(SUBSTITUTE(VLOOKUP($A36&amp;"*",各都道府県の状況!$A:$I,E$3,FALSE), "※5", ""))), "")</f>
        <v>14340</v>
      </c>
      <c r="F36" s="41">
        <f>IFERROR(INT(TRIM(SUBSTITUTE(VLOOKUP($A36&amp;"*",各都道府県の状況!$A:$I,F$3,FALSE), "※5", ""))), "")</f>
        <v>274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6</v>
      </c>
      <c r="I36" s="41">
        <f>IFERROR(INT(TRIM(SUBSTITUTE(VLOOKUP($A36&amp;"*",各都道府県の状況!$A:$I,I$3,FALSE), "※5", ""))), "")</f>
        <v>1</v>
      </c>
    </row>
    <row r="37" spans="1:9" x14ac:dyDescent="0.55000000000000004">
      <c r="A37" s="12" t="s">
        <v>213</v>
      </c>
      <c r="B37" s="13" t="e">
        <f t="shared" si="0"/>
        <v>#VALUE!</v>
      </c>
      <c r="C37" s="31" t="s">
        <v>42</v>
      </c>
      <c r="D37" s="41">
        <f>IFERROR(INT(TRIM(SUBSTITUTE(VLOOKUP($A37&amp;"*",各都道府県の状況!$A:$I,D$3,FALSE), "※5", ""))), "")</f>
        <v>2458</v>
      </c>
      <c r="E37" s="41">
        <f>IFERROR(INT(TRIM(SUBSTITUTE(VLOOKUP($A37&amp;"*",各都道府県の状況!$A:$I,E$3,FALSE), "※5", ""))), "")</f>
        <v>60138</v>
      </c>
      <c r="F37" s="41">
        <f>IFERROR(INT(TRIM(SUBSTITUTE(VLOOKUP($A37&amp;"*",各都道府県の状況!$A:$I,F$3,FALSE), "※5", ""))), "")</f>
        <v>2300</v>
      </c>
      <c r="G37" s="41">
        <f>IFERROR(INT(TRIM(SUBSTITUTE(VLOOKUP($A37&amp;"*",各都道府県の状況!$A:$I,G$3,FALSE), "※5", ""))), "")</f>
        <v>26</v>
      </c>
      <c r="H37" s="41">
        <f>IFERROR(INT(TRIM(SUBSTITUTE(VLOOKUP($A37&amp;"*",各都道府県の状況!$A:$I,H$3,FALSE), "※5", ""))), "")</f>
        <v>96</v>
      </c>
      <c r="I37" s="41">
        <f>IFERROR(INT(TRIM(SUBSTITUTE(VLOOKUP($A37&amp;"*",各都道府県の状況!$A:$I,I$3,FALSE), "※5", ""))), "")</f>
        <v>5</v>
      </c>
    </row>
    <row r="38" spans="1:9" x14ac:dyDescent="0.55000000000000004">
      <c r="A38" s="12" t="s">
        <v>214</v>
      </c>
      <c r="B38" s="13" t="e">
        <f t="shared" si="0"/>
        <v>#VALUE!</v>
      </c>
      <c r="C38" s="31" t="s">
        <v>43</v>
      </c>
      <c r="D38" s="41">
        <f>IFERROR(INT(TRIM(SUBSTITUTE(VLOOKUP($A38&amp;"*",各都道府県の状況!$A:$I,D$3,FALSE), "※5", ""))), "")</f>
        <v>4976</v>
      </c>
      <c r="E38" s="41">
        <f>IFERROR(INT(TRIM(SUBSTITUTE(VLOOKUP($A38&amp;"*",各都道府県の状況!$A:$I,E$3,FALSE), "※5", ""))), "")</f>
        <v>143647</v>
      </c>
      <c r="F38" s="41">
        <f>IFERROR(INT(TRIM(SUBSTITUTE(VLOOKUP($A38&amp;"*",各都道府県の状況!$A:$I,F$3,FALSE), "※5", ""))), "")</f>
        <v>4753</v>
      </c>
      <c r="G38" s="41">
        <f>IFERROR(INT(TRIM(SUBSTITUTE(VLOOKUP($A38&amp;"*",各都道府県の状況!$A:$I,G$3,FALSE), "※5", ""))), "")</f>
        <v>99</v>
      </c>
      <c r="H38" s="41">
        <f>IFERROR(INT(TRIM(SUBSTITUTE(VLOOKUP($A38&amp;"*",各都道府県の状況!$A:$I,H$3,FALSE), "※5", ""))), "")</f>
        <v>109</v>
      </c>
      <c r="I38" s="41">
        <f>IFERROR(INT(TRIM(SUBSTITUTE(VLOOKUP($A38&amp;"*",各都道府県の状況!$A:$I,I$3,FALSE), "※5", ""))), "")</f>
        <v>7</v>
      </c>
    </row>
    <row r="39" spans="1:9" x14ac:dyDescent="0.55000000000000004">
      <c r="A39" s="12" t="s">
        <v>215</v>
      </c>
      <c r="B39" s="13" t="e">
        <f t="shared" si="0"/>
        <v>#VALUE!</v>
      </c>
      <c r="C39" s="31" t="s">
        <v>44</v>
      </c>
      <c r="D39" s="41">
        <f>IFERROR(INT(TRIM(SUBSTITUTE(VLOOKUP($A39&amp;"*",各都道府県の状況!$A:$I,D$3,FALSE), "※5", ""))), "")</f>
        <v>1363</v>
      </c>
      <c r="E39" s="41">
        <f>IFERROR(INT(TRIM(SUBSTITUTE(VLOOKUP($A39&amp;"*",各都道府県の状況!$A:$I,E$3,FALSE), "※5", ""))), "")</f>
        <v>55951</v>
      </c>
      <c r="F39" s="41">
        <f>IFERROR(INT(TRIM(SUBSTITUTE(VLOOKUP($A39&amp;"*",各都道府県の状況!$A:$I,F$3,FALSE), "※5", ""))), "")</f>
        <v>1215</v>
      </c>
      <c r="G39" s="41">
        <f>IFERROR(INT(TRIM(SUBSTITUTE(VLOOKUP($A39&amp;"*",各都道府県の状況!$A:$I,G$3,FALSE), "※5", ""))), "")</f>
        <v>35</v>
      </c>
      <c r="H39" s="41">
        <f>IFERROR(INT(TRIM(SUBSTITUTE(VLOOKUP($A39&amp;"*",各都道府県の状況!$A:$I,H$3,FALSE), "※5", ""))), "")</f>
        <v>113</v>
      </c>
      <c r="I39" s="41">
        <f>IFERROR(INT(TRIM(SUBSTITUTE(VLOOKUP($A39&amp;"*",各都道府県の状況!$A:$I,I$3,FALSE), "※5", ""))), "")</f>
        <v>1</v>
      </c>
    </row>
    <row r="40" spans="1:9" x14ac:dyDescent="0.55000000000000004">
      <c r="A40" s="12" t="s">
        <v>216</v>
      </c>
      <c r="B40" s="13" t="e">
        <f t="shared" si="0"/>
        <v>#VALUE!</v>
      </c>
      <c r="C40" s="31" t="s">
        <v>45</v>
      </c>
      <c r="D40" s="41">
        <f>IFERROR(INT(TRIM(SUBSTITUTE(VLOOKUP($A40&amp;"*",各都道府県の状況!$A:$I,D$3,FALSE), "※5", ""))), "")</f>
        <v>439</v>
      </c>
      <c r="E40" s="41">
        <f>IFERROR(INT(TRIM(SUBSTITUTE(VLOOKUP($A40&amp;"*",各都道府県の状況!$A:$I,E$3,FALSE), "※5", ""))), "")</f>
        <v>24491</v>
      </c>
      <c r="F40" s="41">
        <f>IFERROR(INT(TRIM(SUBSTITUTE(VLOOKUP($A40&amp;"*",各都道府県の状況!$A:$I,F$3,FALSE), "※5", ""))), "")</f>
        <v>373</v>
      </c>
      <c r="G40" s="41">
        <f>IFERROR(INT(TRIM(SUBSTITUTE(VLOOKUP($A40&amp;"*",各都道府県の状況!$A:$I,G$3,FALSE), "※5", ""))), "")</f>
        <v>16</v>
      </c>
      <c r="H40" s="41">
        <f>IFERROR(INT(TRIM(SUBSTITUTE(VLOOKUP($A40&amp;"*",各都道府県の状況!$A:$I,H$3,FALSE), "※5", ""))), "")</f>
        <v>50</v>
      </c>
      <c r="I40" s="41">
        <f>IFERROR(INT(TRIM(SUBSTITUTE(VLOOKUP($A40&amp;"*",各都道府県の状況!$A:$I,I$3,FALSE), "※5", ""))), "")</f>
        <v>1</v>
      </c>
    </row>
    <row r="41" spans="1:9" x14ac:dyDescent="0.55000000000000004">
      <c r="A41" s="12" t="s">
        <v>217</v>
      </c>
      <c r="B41" s="13" t="e">
        <f t="shared" si="0"/>
        <v>#VALUE!</v>
      </c>
      <c r="C41" s="31" t="s">
        <v>46</v>
      </c>
      <c r="D41" s="41">
        <f>IFERROR(INT(TRIM(SUBSTITUTE(VLOOKUP($A41&amp;"*",各都道府県の状況!$A:$I,D$3,FALSE), "※5", ""))), "")</f>
        <v>726</v>
      </c>
      <c r="E41" s="41">
        <f>IFERROR(INT(TRIM(SUBSTITUTE(VLOOKUP($A41&amp;"*",各都道府県の状況!$A:$I,E$3,FALSE), "※5", ""))), "")</f>
        <v>42239</v>
      </c>
      <c r="F41" s="41">
        <f>IFERROR(INT(TRIM(SUBSTITUTE(VLOOKUP($A41&amp;"*",各都道府県の状況!$A:$I,F$3,FALSE), "※5", ""))), "")</f>
        <v>669</v>
      </c>
      <c r="G41" s="41">
        <f>IFERROR(INT(TRIM(SUBSTITUTE(VLOOKUP($A41&amp;"*",各都道府県の状況!$A:$I,G$3,FALSE), "※5", ""))), "")</f>
        <v>18</v>
      </c>
      <c r="H41" s="41">
        <f>IFERROR(INT(TRIM(SUBSTITUTE(VLOOKUP($A41&amp;"*",各都道府県の状況!$A:$I,H$3,FALSE), "※5", ""))), "")</f>
        <v>39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 t="e">
        <f t="shared" si="0"/>
        <v>#VALUE!</v>
      </c>
      <c r="C42" s="31" t="s">
        <v>47</v>
      </c>
      <c r="D42" s="41">
        <f>IFERROR(INT(TRIM(SUBSTITUTE(VLOOKUP($A42&amp;"*",各都道府県の状況!$A:$I,D$3,FALSE), "※5", ""))), "")</f>
        <v>1029</v>
      </c>
      <c r="E42" s="41">
        <f>IFERROR(INT(TRIM(SUBSTITUTE(VLOOKUP($A42&amp;"*",各都道府県の状況!$A:$I,E$3,FALSE), "※5", ""))), "")</f>
        <v>29656</v>
      </c>
      <c r="F42" s="41">
        <f>IFERROR(INT(TRIM(SUBSTITUTE(VLOOKUP($A42&amp;"*",各都道府県の状況!$A:$I,F$3,FALSE), "※5", ""))), "")</f>
        <v>975</v>
      </c>
      <c r="G42" s="41">
        <f>IFERROR(INT(TRIM(SUBSTITUTE(VLOOKUP($A42&amp;"*",各都道府県の状況!$A:$I,G$3,FALSE), "※5", ""))), "")</f>
        <v>22</v>
      </c>
      <c r="H42" s="41">
        <f>IFERROR(INT(TRIM(SUBSTITUTE(VLOOKUP($A42&amp;"*",各都道府県の状況!$A:$I,H$3,FALSE), "※5", ""))), "")</f>
        <v>32</v>
      </c>
      <c r="I42" s="41">
        <f>IFERROR(INT(TRIM(SUBSTITUTE(VLOOKUP($A42&amp;"*",各都道府県の状況!$A:$I,I$3,FALSE), "※5", ""))), "")</f>
        <v>1</v>
      </c>
    </row>
    <row r="43" spans="1:9" x14ac:dyDescent="0.55000000000000004">
      <c r="A43" s="12" t="s">
        <v>219</v>
      </c>
      <c r="B43" s="13" t="e">
        <f t="shared" si="0"/>
        <v>#VALUE!</v>
      </c>
      <c r="C43" s="31" t="s">
        <v>48</v>
      </c>
      <c r="D43" s="41">
        <f>IFERROR(INT(TRIM(SUBSTITUTE(VLOOKUP($A43&amp;"*",各都道府県の状況!$A:$I,D$3,FALSE), "※5", ""))), "")</f>
        <v>882</v>
      </c>
      <c r="E43" s="41">
        <f>IFERROR(INT(TRIM(SUBSTITUTE(VLOOKUP($A43&amp;"*",各都道府県の状況!$A:$I,E$3,FALSE), "※5", ""))), "")</f>
        <v>7086</v>
      </c>
      <c r="F43" s="41">
        <f>IFERROR(INT(TRIM(SUBSTITUTE(VLOOKUP($A43&amp;"*",各都道府県の状況!$A:$I,F$3,FALSE), "※5", ""))), "")</f>
        <v>846</v>
      </c>
      <c r="G43" s="41">
        <f>IFERROR(INT(TRIM(SUBSTITUTE(VLOOKUP($A43&amp;"*",各都道府県の状況!$A:$I,G$3,FALSE), "※5", ""))), "")</f>
        <v>17</v>
      </c>
      <c r="H43" s="41">
        <f>IFERROR(INT(TRIM(SUBSTITUTE(VLOOKUP($A43&amp;"*",各都道府県の状況!$A:$I,H$3,FALSE), "※5", ""))), "")</f>
        <v>19</v>
      </c>
      <c r="I43" s="41">
        <f>IFERROR(INT(TRIM(SUBSTITUTE(VLOOKUP($A43&amp;"*",各都道府県の状況!$A:$I,I$3,FALSE), "※5", ""))), "")</f>
        <v>1</v>
      </c>
    </row>
    <row r="44" spans="1:9" x14ac:dyDescent="0.55000000000000004">
      <c r="A44" s="12" t="s">
        <v>220</v>
      </c>
      <c r="B44" s="13" t="e">
        <f t="shared" si="0"/>
        <v>#VALUE!</v>
      </c>
      <c r="C44" s="31" t="s">
        <v>49</v>
      </c>
      <c r="D44" s="41">
        <f>IFERROR(INT(TRIM(SUBSTITUTE(VLOOKUP($A44&amp;"*",各都道府県の状況!$A:$I,D$3,FALSE), "※5", ""))), "")</f>
        <v>17490</v>
      </c>
      <c r="E44" s="41">
        <f>IFERROR(INT(TRIM(SUBSTITUTE(VLOOKUP($A44&amp;"*",各都道府県の状況!$A:$I,E$3,FALSE), "※5", ""))), "")</f>
        <v>417809</v>
      </c>
      <c r="F44" s="41">
        <f>IFERROR(INT(TRIM(SUBSTITUTE(VLOOKUP($A44&amp;"*",各都道府県の状況!$A:$I,F$3,FALSE), "※5", ""))), "")</f>
        <v>16133</v>
      </c>
      <c r="G44" s="41">
        <f>IFERROR(INT(TRIM(SUBSTITUTE(VLOOKUP($A44&amp;"*",各都道府県の状況!$A:$I,G$3,FALSE), "※5", ""))), "")</f>
        <v>247</v>
      </c>
      <c r="H44" s="41">
        <f>IFERROR(INT(TRIM(SUBSTITUTE(VLOOKUP($A44&amp;"*",各都道府県の状況!$A:$I,H$3,FALSE), "※5", ""))), "")</f>
        <v>1110</v>
      </c>
      <c r="I44" s="41">
        <f>IFERROR(INT(TRIM(SUBSTITUTE(VLOOKUP($A44&amp;"*",各都道府県の状況!$A:$I,I$3,FALSE), "※5", ""))), "")</f>
        <v>29</v>
      </c>
    </row>
    <row r="45" spans="1:9" x14ac:dyDescent="0.55000000000000004">
      <c r="A45" s="12" t="s">
        <v>221</v>
      </c>
      <c r="B45" s="13" t="e">
        <f t="shared" si="0"/>
        <v>#VALUE!</v>
      </c>
      <c r="C45" s="31" t="s">
        <v>50</v>
      </c>
      <c r="D45" s="41">
        <f>IFERROR(INT(TRIM(SUBSTITUTE(VLOOKUP($A45&amp;"*",各都道府県の状況!$A:$I,D$3,FALSE), "※5", ""))), "")</f>
        <v>995</v>
      </c>
      <c r="E45" s="41">
        <f>IFERROR(INT(TRIM(SUBSTITUTE(VLOOKUP($A45&amp;"*",各都道府県の状況!$A:$I,E$3,FALSE), "※5", ""))), "")</f>
        <v>26359</v>
      </c>
      <c r="F45" s="41">
        <f>IFERROR(INT(TRIM(SUBSTITUTE(VLOOKUP($A45&amp;"*",各都道府県の状況!$A:$I,F$3,FALSE), "※5", ""))), "")</f>
        <v>982</v>
      </c>
      <c r="G45" s="41">
        <f>IFERROR(INT(TRIM(SUBSTITUTE(VLOOKUP($A45&amp;"*",各都道府県の状況!$A:$I,G$3,FALSE), "※5", ""))), "")</f>
        <v>7</v>
      </c>
      <c r="H45" s="41">
        <f>IFERROR(INT(TRIM(SUBSTITUTE(VLOOKUP($A45&amp;"*",各都道府県の状況!$A:$I,H$3,FALSE), "※5", ""))), "")</f>
        <v>27</v>
      </c>
      <c r="I45" s="41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12" t="s">
        <v>222</v>
      </c>
      <c r="B46" s="13" t="e">
        <f t="shared" si="0"/>
        <v>#VALUE!</v>
      </c>
      <c r="C46" s="31" t="s">
        <v>51</v>
      </c>
      <c r="D46" s="41">
        <f>IFERROR(INT(TRIM(SUBSTITUTE(VLOOKUP($A46&amp;"*",各都道府県の状況!$A:$I,D$3,FALSE), "※5", ""))), "")</f>
        <v>1586</v>
      </c>
      <c r="E46" s="41">
        <f>IFERROR(INT(TRIM(SUBSTITUTE(VLOOKUP($A46&amp;"*",各都道府県の状況!$A:$I,E$3,FALSE), "※5", ""))), "")</f>
        <v>64165</v>
      </c>
      <c r="F46" s="41">
        <f>IFERROR(INT(TRIM(SUBSTITUTE(VLOOKUP($A46&amp;"*",各都道府県の状況!$A:$I,F$3,FALSE), "※5", ""))), "")</f>
        <v>1469</v>
      </c>
      <c r="G46" s="41">
        <f>IFERROR(INT(TRIM(SUBSTITUTE(VLOOKUP($A46&amp;"*",各都道府県の状況!$A:$I,G$3,FALSE), "※5", ""))), "")</f>
        <v>36</v>
      </c>
      <c r="H46" s="41">
        <f>IFERROR(INT(TRIM(SUBSTITUTE(VLOOKUP($A46&amp;"*",各都道府県の状況!$A:$I,H$3,FALSE), "※5", ""))), "")</f>
        <v>83</v>
      </c>
      <c r="I46" s="41">
        <f>IFERROR(INT(TRIM(SUBSTITUTE(VLOOKUP($A46&amp;"*",各都道府県の状況!$A:$I,I$3,FALSE), "※5", ""))), "")</f>
        <v>3</v>
      </c>
    </row>
    <row r="47" spans="1:9" x14ac:dyDescent="0.55000000000000004">
      <c r="A47" s="12" t="s">
        <v>223</v>
      </c>
      <c r="B47" s="13" t="e">
        <f t="shared" si="0"/>
        <v>#VALUE!</v>
      </c>
      <c r="C47" s="31" t="s">
        <v>52</v>
      </c>
      <c r="D47" s="41">
        <f>IFERROR(INT(TRIM(SUBSTITUTE(VLOOKUP($A47&amp;"*",各都道府県の状況!$A:$I,D$3,FALSE), "※5", ""))), "")</f>
        <v>3425</v>
      </c>
      <c r="E47" s="41">
        <f>IFERROR(INT(TRIM(SUBSTITUTE(VLOOKUP($A47&amp;"*",各都道府県の状況!$A:$I,E$3,FALSE), "※5", ""))), "")</f>
        <v>55943</v>
      </c>
      <c r="F47" s="41">
        <f>IFERROR(INT(TRIM(SUBSTITUTE(VLOOKUP($A47&amp;"*",各都道府県の状況!$A:$I,F$3,FALSE), "※5", ""))), "")</f>
        <v>3252</v>
      </c>
      <c r="G47" s="41">
        <f>IFERROR(INT(TRIM(SUBSTITUTE(VLOOKUP($A47&amp;"*",各都道府県の状況!$A:$I,G$3,FALSE), "※5", ""))), "")</f>
        <v>70</v>
      </c>
      <c r="H47" s="41">
        <f>IFERROR(INT(TRIM(SUBSTITUTE(VLOOKUP($A47&amp;"*",各都道府県の状況!$A:$I,H$3,FALSE), "※5", ""))), "")</f>
        <v>72</v>
      </c>
      <c r="I47" s="41">
        <f>IFERROR(INT(TRIM(SUBSTITUTE(VLOOKUP($A47&amp;"*",各都道府県の状況!$A:$I,I$3,FALSE), "※5", ""))), "")</f>
        <v>10</v>
      </c>
    </row>
    <row r="48" spans="1:9" x14ac:dyDescent="0.55000000000000004">
      <c r="A48" s="12" t="s">
        <v>224</v>
      </c>
      <c r="B48" s="13" t="e">
        <f t="shared" si="0"/>
        <v>#VALUE!</v>
      </c>
      <c r="C48" s="31" t="s">
        <v>53</v>
      </c>
      <c r="D48" s="41">
        <f>IFERROR(INT(TRIM(SUBSTITUTE(VLOOKUP($A48&amp;"*",各都道府県の状況!$A:$I,D$3,FALSE), "※5", ""))), "")</f>
        <v>1271</v>
      </c>
      <c r="E48" s="41">
        <f>IFERROR(INT(TRIM(SUBSTITUTE(VLOOKUP($A48&amp;"*",各都道府県の状況!$A:$I,E$3,FALSE), "※5", ""))), "")</f>
        <v>74466</v>
      </c>
      <c r="F48" s="41">
        <f>IFERROR(INT(TRIM(SUBSTITUTE(VLOOKUP($A48&amp;"*",各都道府県の状況!$A:$I,F$3,FALSE), "※5", ""))), "")</f>
        <v>1184</v>
      </c>
      <c r="G48" s="41">
        <f>IFERROR(INT(TRIM(SUBSTITUTE(VLOOKUP($A48&amp;"*",各都道府県の状況!$A:$I,G$3,FALSE), "※5", ""))), "")</f>
        <v>18</v>
      </c>
      <c r="H48" s="41">
        <f>IFERROR(INT(TRIM(SUBSTITUTE(VLOOKUP($A48&amp;"*",各都道府県の状況!$A:$I,H$3,FALSE), "※5", ""))), "")</f>
        <v>69</v>
      </c>
      <c r="I48" s="41">
        <f>IFERROR(INT(TRIM(SUBSTITUTE(VLOOKUP($A48&amp;"*",各都道府県の状況!$A:$I,I$3,FALSE), "※5", ""))), "")</f>
        <v>0</v>
      </c>
    </row>
    <row r="49" spans="1:9" x14ac:dyDescent="0.55000000000000004">
      <c r="A49" s="12" t="s">
        <v>225</v>
      </c>
      <c r="B49" s="13" t="e">
        <f t="shared" si="0"/>
        <v>#VALUE!</v>
      </c>
      <c r="C49" s="31" t="s">
        <v>54</v>
      </c>
      <c r="D49" s="41">
        <f>IFERROR(INT(TRIM(SUBSTITUTE(VLOOKUP($A49&amp;"*",各都道府県の状況!$A:$I,D$3,FALSE), "※5", ""))), "")</f>
        <v>1938</v>
      </c>
      <c r="E49" s="41">
        <f>IFERROR(INT(TRIM(SUBSTITUTE(VLOOKUP($A49&amp;"*",各都道府県の状況!$A:$I,E$3,FALSE), "※5", ""))), "")</f>
        <v>24581</v>
      </c>
      <c r="F49" s="41">
        <f>IFERROR(INT(TRIM(SUBSTITUTE(VLOOKUP($A49&amp;"*",各都道府県の状況!$A:$I,F$3,FALSE), "※5", ""))), "")</f>
        <v>1848</v>
      </c>
      <c r="G49" s="41">
        <f>IFERROR(INT(TRIM(SUBSTITUTE(VLOOKUP($A49&amp;"*",各都道府県の状況!$A:$I,G$3,FALSE), "※5", ""))), "")</f>
        <v>21</v>
      </c>
      <c r="H49" s="41">
        <f>IFERROR(INT(TRIM(SUBSTITUTE(VLOOKUP($A49&amp;"*",各都道府県の状況!$A:$I,H$3,FALSE), "※5", ""))), "")</f>
        <v>62</v>
      </c>
      <c r="I49" s="41">
        <f>IFERROR(INT(TRIM(SUBSTITUTE(VLOOKUP($A49&amp;"*",各都道府県の状況!$A:$I,I$3,FALSE), "※5", ""))), "")</f>
        <v>0</v>
      </c>
    </row>
    <row r="50" spans="1:9" x14ac:dyDescent="0.55000000000000004">
      <c r="A50" s="12" t="s">
        <v>226</v>
      </c>
      <c r="B50" s="13" t="e">
        <f t="shared" si="0"/>
        <v>#VALUE!</v>
      </c>
      <c r="C50" s="31" t="s">
        <v>55</v>
      </c>
      <c r="D50" s="41">
        <f>IFERROR(INT(TRIM(SUBSTITUTE(VLOOKUP($A50&amp;"*",各都道府県の状況!$A:$I,D$3,FALSE), "※5", ""))), "")</f>
        <v>1739</v>
      </c>
      <c r="E50" s="41">
        <f>IFERROR(INT(TRIM(SUBSTITUTE(VLOOKUP($A50&amp;"*",各都道府県の状況!$A:$I,E$3,FALSE), "※5", ""))), "")</f>
        <v>64107</v>
      </c>
      <c r="F50" s="41">
        <f>IFERROR(INT(TRIM(SUBSTITUTE(VLOOKUP($A50&amp;"*",各都道府県の状況!$A:$I,F$3,FALSE), "※5", ""))), "")</f>
        <v>1646</v>
      </c>
      <c r="G50" s="41">
        <f>IFERROR(INT(TRIM(SUBSTITUTE(VLOOKUP($A50&amp;"*",各都道府県の状況!$A:$I,G$3,FALSE), "※5", ""))), "")</f>
        <v>24</v>
      </c>
      <c r="H50" s="41">
        <f>IFERROR(INT(TRIM(SUBSTITUTE(VLOOKUP($A50&amp;"*",各都道府県の状況!$A:$I,H$3,FALSE), "※5", ""))), "")</f>
        <v>92</v>
      </c>
      <c r="I50" s="41">
        <f>IFERROR(INT(TRIM(SUBSTITUTE(VLOOKUP($A50&amp;"*",各都道府県の状況!$A:$I,I$3,FALSE), "※5", ""))), "")</f>
        <v>4</v>
      </c>
    </row>
    <row r="51" spans="1:9" x14ac:dyDescent="0.55000000000000004">
      <c r="A51" s="12" t="s">
        <v>227</v>
      </c>
      <c r="B51" s="13" t="e">
        <f t="shared" si="0"/>
        <v>#VALUE!</v>
      </c>
      <c r="C51" s="31" t="s">
        <v>56</v>
      </c>
      <c r="D51" s="41">
        <f>IFERROR(INT(TRIM(SUBSTITUTE(VLOOKUP($A51&amp;"*",各都道府県の状況!$A:$I,D$3,FALSE), "※5", ""))), "")</f>
        <v>8029</v>
      </c>
      <c r="E51" s="41">
        <f>IFERROR(INT(TRIM(SUBSTITUTE(VLOOKUP($A51&amp;"*",各都道府県の状況!$A:$I,E$3,FALSE), "※5", ""))), "")</f>
        <v>139601</v>
      </c>
      <c r="F51" s="41">
        <f>IFERROR(INT(TRIM(SUBSTITUTE(VLOOKUP($A51&amp;"*",各都道府県の状況!$A:$I,F$3,FALSE), "※5", ""))), "")</f>
        <v>7598</v>
      </c>
      <c r="G51" s="41">
        <f>IFERROR(INT(TRIM(SUBSTITUTE(VLOOKUP($A51&amp;"*",各都道府県の状況!$A:$I,G$3,FALSE), "※5", ""))), "")</f>
        <v>104</v>
      </c>
      <c r="H51" s="41">
        <f>IFERROR(INT(TRIM(SUBSTITUTE(VLOOKUP($A51&amp;"*",各都道府県の状況!$A:$I,H$3,FALSE), "※5", ""))), "")</f>
        <v>332</v>
      </c>
      <c r="I51" s="41">
        <f>IFERROR(INT(TRIM(SUBSTITUTE(VLOOKUP($A51&amp;"*",各都道府県の状況!$A:$I,I$3,FALSE), "※5", ""))), "")</f>
        <v>2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63" t="s">
        <v>278</v>
      </c>
      <c r="C1" s="64"/>
      <c r="D1" s="64"/>
      <c r="E1" s="64"/>
      <c r="F1" s="64"/>
      <c r="G1" s="64"/>
      <c r="H1" s="64"/>
      <c r="I1" s="64"/>
    </row>
    <row r="2" spans="1:9" ht="28.5" customHeight="1" x14ac:dyDescent="0.55000000000000004">
      <c r="B2" s="65" t="s">
        <v>228</v>
      </c>
      <c r="C2" s="64"/>
      <c r="D2" s="64"/>
      <c r="E2" s="64"/>
      <c r="F2" s="64"/>
      <c r="G2" s="64"/>
      <c r="H2" s="64"/>
      <c r="I2" s="64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6" t="s">
        <v>180</v>
      </c>
      <c r="C4" s="68" t="s">
        <v>283</v>
      </c>
      <c r="D4" s="70" t="s">
        <v>284</v>
      </c>
      <c r="E4" s="72" t="s">
        <v>285</v>
      </c>
      <c r="F4" s="73"/>
      <c r="G4" s="74" t="s">
        <v>286</v>
      </c>
      <c r="H4" s="74" t="s">
        <v>287</v>
      </c>
      <c r="I4" s="19"/>
    </row>
    <row r="5" spans="1:9" ht="13.25" customHeight="1" x14ac:dyDescent="0.55000000000000004">
      <c r="B5" s="67"/>
      <c r="C5" s="69"/>
      <c r="D5" s="71"/>
      <c r="E5" s="47" t="s">
        <v>288</v>
      </c>
      <c r="F5" s="48" t="s">
        <v>289</v>
      </c>
      <c r="G5" s="75"/>
      <c r="H5" s="75"/>
      <c r="I5" s="19"/>
    </row>
    <row r="6" spans="1:9" ht="12" customHeight="1" x14ac:dyDescent="0.55000000000000004">
      <c r="A6" s="15" t="s">
        <v>181</v>
      </c>
      <c r="B6" s="20" t="s">
        <v>229</v>
      </c>
      <c r="C6" s="49">
        <v>18642</v>
      </c>
      <c r="D6" s="49">
        <v>358018</v>
      </c>
      <c r="E6" s="50">
        <v>779</v>
      </c>
      <c r="F6" s="50">
        <v>16</v>
      </c>
      <c r="G6" s="49">
        <v>17200</v>
      </c>
      <c r="H6" s="50">
        <v>644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50">
        <v>812</v>
      </c>
      <c r="D7" s="49">
        <v>16916</v>
      </c>
      <c r="E7" s="50">
        <v>69</v>
      </c>
      <c r="F7" s="50">
        <v>2</v>
      </c>
      <c r="G7" s="50">
        <v>725</v>
      </c>
      <c r="H7" s="50">
        <v>18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50">
        <v>539</v>
      </c>
      <c r="D8" s="49">
        <v>23058</v>
      </c>
      <c r="E8" s="50">
        <v>26</v>
      </c>
      <c r="F8" s="50">
        <v>1</v>
      </c>
      <c r="G8" s="50">
        <v>484</v>
      </c>
      <c r="H8" s="50">
        <v>29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49">
        <v>3519</v>
      </c>
      <c r="D9" s="49">
        <v>49792</v>
      </c>
      <c r="E9" s="50">
        <v>80</v>
      </c>
      <c r="F9" s="50">
        <v>5</v>
      </c>
      <c r="G9" s="49">
        <v>3416</v>
      </c>
      <c r="H9" s="50">
        <v>23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50">
        <v>269</v>
      </c>
      <c r="D10" s="49">
        <v>6949</v>
      </c>
      <c r="E10" s="50">
        <v>13</v>
      </c>
      <c r="F10" s="50">
        <v>0</v>
      </c>
      <c r="G10" s="50">
        <v>250</v>
      </c>
      <c r="H10" s="50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50">
        <v>534</v>
      </c>
      <c r="D11" s="49">
        <v>16817</v>
      </c>
      <c r="E11" s="50">
        <v>19</v>
      </c>
      <c r="F11" s="50">
        <v>0</v>
      </c>
      <c r="G11" s="50">
        <v>500</v>
      </c>
      <c r="H11" s="50">
        <v>15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49">
        <v>1849</v>
      </c>
      <c r="D12" s="49">
        <v>101050</v>
      </c>
      <c r="E12" s="50">
        <v>111</v>
      </c>
      <c r="F12" s="50">
        <v>6</v>
      </c>
      <c r="G12" s="49">
        <v>1674</v>
      </c>
      <c r="H12" s="50">
        <v>64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49">
        <v>5437</v>
      </c>
      <c r="D13" s="49">
        <v>24627</v>
      </c>
      <c r="E13" s="50">
        <v>342</v>
      </c>
      <c r="F13" s="50">
        <v>15</v>
      </c>
      <c r="G13" s="49">
        <v>4995</v>
      </c>
      <c r="H13" s="50">
        <v>100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49">
        <v>3990</v>
      </c>
      <c r="D14" s="49">
        <v>118611</v>
      </c>
      <c r="E14" s="50">
        <v>183</v>
      </c>
      <c r="F14" s="50">
        <v>8</v>
      </c>
      <c r="G14" s="49">
        <v>3747</v>
      </c>
      <c r="H14" s="50">
        <v>60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49">
        <v>4324</v>
      </c>
      <c r="D15" s="49">
        <v>86627</v>
      </c>
      <c r="E15" s="50">
        <v>238</v>
      </c>
      <c r="F15" s="50">
        <v>5</v>
      </c>
      <c r="G15" s="49">
        <v>4005</v>
      </c>
      <c r="H15" s="50">
        <v>81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49">
        <v>28100</v>
      </c>
      <c r="D16" s="49">
        <v>517425</v>
      </c>
      <c r="E16" s="49">
        <v>2164</v>
      </c>
      <c r="F16" s="50">
        <v>44</v>
      </c>
      <c r="G16" s="49">
        <v>25447</v>
      </c>
      <c r="H16" s="50">
        <v>489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49">
        <v>24995</v>
      </c>
      <c r="D17" s="49">
        <v>376831</v>
      </c>
      <c r="E17" s="49">
        <v>2099</v>
      </c>
      <c r="F17" s="50">
        <v>21</v>
      </c>
      <c r="G17" s="49">
        <v>22523</v>
      </c>
      <c r="H17" s="50">
        <v>373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49">
        <v>108337</v>
      </c>
      <c r="D18" s="49">
        <v>1455652</v>
      </c>
      <c r="E18" s="49">
        <v>4358</v>
      </c>
      <c r="F18" s="50">
        <v>87</v>
      </c>
      <c r="G18" s="49">
        <v>102796</v>
      </c>
      <c r="H18" s="49">
        <v>1183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49">
        <v>43583</v>
      </c>
      <c r="D19" s="49">
        <v>558393</v>
      </c>
      <c r="E19" s="49">
        <v>1303</v>
      </c>
      <c r="F19" s="50">
        <v>35</v>
      </c>
      <c r="G19" s="49">
        <v>41657</v>
      </c>
      <c r="H19" s="50">
        <v>623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49">
        <v>1019</v>
      </c>
      <c r="D20" s="49">
        <v>41225</v>
      </c>
      <c r="E20" s="50">
        <v>77</v>
      </c>
      <c r="F20" s="50">
        <v>1</v>
      </c>
      <c r="G20" s="50">
        <v>928</v>
      </c>
      <c r="H20" s="50">
        <v>14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50">
        <v>895</v>
      </c>
      <c r="D21" s="49">
        <v>34498</v>
      </c>
      <c r="E21" s="50">
        <v>22</v>
      </c>
      <c r="F21" s="50">
        <v>3</v>
      </c>
      <c r="G21" s="50">
        <v>846</v>
      </c>
      <c r="H21" s="50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49">
        <v>1728</v>
      </c>
      <c r="D22" s="49">
        <v>47001</v>
      </c>
      <c r="E22" s="50">
        <v>222</v>
      </c>
      <c r="F22" s="50">
        <v>3</v>
      </c>
      <c r="G22" s="49">
        <v>1498</v>
      </c>
      <c r="H22" s="50">
        <v>60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50">
        <v>535</v>
      </c>
      <c r="D23" s="49">
        <v>29498</v>
      </c>
      <c r="E23" s="50">
        <v>21</v>
      </c>
      <c r="F23" s="50">
        <v>2</v>
      </c>
      <c r="G23" s="50">
        <v>489</v>
      </c>
      <c r="H23" s="50">
        <v>25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50">
        <v>929</v>
      </c>
      <c r="D24" s="49">
        <v>23510</v>
      </c>
      <c r="E24" s="50">
        <v>16</v>
      </c>
      <c r="F24" s="50">
        <v>1</v>
      </c>
      <c r="G24" s="50">
        <v>897</v>
      </c>
      <c r="H24" s="50">
        <v>16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49">
        <v>2349</v>
      </c>
      <c r="D25" s="49">
        <v>93539</v>
      </c>
      <c r="E25" s="50">
        <v>27</v>
      </c>
      <c r="F25" s="50">
        <v>0</v>
      </c>
      <c r="G25" s="49">
        <v>2313</v>
      </c>
      <c r="H25" s="50">
        <v>41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49">
        <v>4628</v>
      </c>
      <c r="D26" s="49">
        <v>124281</v>
      </c>
      <c r="E26" s="50">
        <v>243</v>
      </c>
      <c r="F26" s="50">
        <v>9</v>
      </c>
      <c r="G26" s="49">
        <v>4289</v>
      </c>
      <c r="H26" s="50">
        <v>96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49">
        <v>4903</v>
      </c>
      <c r="D27" s="49">
        <v>172715</v>
      </c>
      <c r="E27" s="50">
        <v>179</v>
      </c>
      <c r="F27" s="50">
        <v>1</v>
      </c>
      <c r="G27" s="49">
        <v>4632</v>
      </c>
      <c r="H27" s="50">
        <v>92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49">
        <v>25310</v>
      </c>
      <c r="D28" s="49">
        <v>367004</v>
      </c>
      <c r="E28" s="49">
        <v>1120</v>
      </c>
      <c r="F28" s="50">
        <v>35</v>
      </c>
      <c r="G28" s="49">
        <v>23703</v>
      </c>
      <c r="H28" s="50">
        <v>487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49">
        <v>2420</v>
      </c>
      <c r="D29" s="49">
        <v>56417</v>
      </c>
      <c r="E29" s="50">
        <v>160</v>
      </c>
      <c r="F29" s="50">
        <v>11</v>
      </c>
      <c r="G29" s="49">
        <v>2214</v>
      </c>
      <c r="H29" s="50">
        <v>46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49">
        <v>2348</v>
      </c>
      <c r="D30" s="49">
        <v>65904</v>
      </c>
      <c r="E30" s="50">
        <v>152</v>
      </c>
      <c r="F30" s="50">
        <v>4</v>
      </c>
      <c r="G30" s="49">
        <v>2156</v>
      </c>
      <c r="H30" s="50">
        <v>40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49">
        <v>8940</v>
      </c>
      <c r="D31" s="49">
        <v>147702</v>
      </c>
      <c r="E31" s="50">
        <v>482</v>
      </c>
      <c r="F31" s="50">
        <v>5</v>
      </c>
      <c r="G31" s="49">
        <v>8331</v>
      </c>
      <c r="H31" s="50">
        <v>147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49">
        <v>46247</v>
      </c>
      <c r="D32" s="49">
        <v>736011</v>
      </c>
      <c r="E32" s="49">
        <v>1609</v>
      </c>
      <c r="F32" s="50">
        <v>116</v>
      </c>
      <c r="G32" s="49">
        <v>43124</v>
      </c>
      <c r="H32" s="49">
        <v>1078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49">
        <v>17586</v>
      </c>
      <c r="D33" s="49">
        <v>230959</v>
      </c>
      <c r="E33" s="50">
        <v>663</v>
      </c>
      <c r="F33" s="50">
        <v>54</v>
      </c>
      <c r="G33" s="49">
        <v>16429</v>
      </c>
      <c r="H33" s="50">
        <v>494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49">
        <v>3300</v>
      </c>
      <c r="D34" s="49">
        <v>77579</v>
      </c>
      <c r="E34" s="50">
        <v>139</v>
      </c>
      <c r="F34" s="50">
        <v>4</v>
      </c>
      <c r="G34" s="49">
        <v>3117</v>
      </c>
      <c r="H34" s="50">
        <v>44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49">
        <v>1154</v>
      </c>
      <c r="D35" s="49">
        <v>24003</v>
      </c>
      <c r="E35" s="50">
        <v>42</v>
      </c>
      <c r="F35" s="50">
        <v>4</v>
      </c>
      <c r="G35" s="49">
        <v>1071</v>
      </c>
      <c r="H35" s="50">
        <v>17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50">
        <v>207</v>
      </c>
      <c r="D36" s="49">
        <v>38438</v>
      </c>
      <c r="E36" s="50">
        <v>3</v>
      </c>
      <c r="F36" s="50">
        <v>0</v>
      </c>
      <c r="G36" s="50">
        <v>199</v>
      </c>
      <c r="H36" s="50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50">
        <v>280</v>
      </c>
      <c r="D37" s="49">
        <v>14340</v>
      </c>
      <c r="E37" s="50">
        <v>6</v>
      </c>
      <c r="F37" s="50">
        <v>1</v>
      </c>
      <c r="G37" s="50">
        <v>274</v>
      </c>
      <c r="H37" s="50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49">
        <v>2458</v>
      </c>
      <c r="D38" s="49">
        <v>60138</v>
      </c>
      <c r="E38" s="50">
        <v>96</v>
      </c>
      <c r="F38" s="50">
        <v>5</v>
      </c>
      <c r="G38" s="49">
        <v>2300</v>
      </c>
      <c r="H38" s="50">
        <v>26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49">
        <v>4976</v>
      </c>
      <c r="D39" s="49">
        <v>143647</v>
      </c>
      <c r="E39" s="50">
        <v>109</v>
      </c>
      <c r="F39" s="50">
        <v>7</v>
      </c>
      <c r="G39" s="49">
        <v>4753</v>
      </c>
      <c r="H39" s="50">
        <v>99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49">
        <v>1363</v>
      </c>
      <c r="D40" s="49">
        <v>55951</v>
      </c>
      <c r="E40" s="50">
        <v>113</v>
      </c>
      <c r="F40" s="50">
        <v>1</v>
      </c>
      <c r="G40" s="49">
        <v>1215</v>
      </c>
      <c r="H40" s="50">
        <v>35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50">
        <v>439</v>
      </c>
      <c r="D41" s="49">
        <v>24491</v>
      </c>
      <c r="E41" s="50">
        <v>50</v>
      </c>
      <c r="F41" s="50">
        <v>1</v>
      </c>
      <c r="G41" s="50">
        <v>373</v>
      </c>
      <c r="H41" s="50">
        <v>16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50">
        <v>726</v>
      </c>
      <c r="D42" s="49">
        <v>42239</v>
      </c>
      <c r="E42" s="50">
        <v>39</v>
      </c>
      <c r="F42" s="50">
        <v>1</v>
      </c>
      <c r="G42" s="50">
        <v>669</v>
      </c>
      <c r="H42" s="50">
        <v>18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49">
        <v>1029</v>
      </c>
      <c r="D43" s="49">
        <v>29656</v>
      </c>
      <c r="E43" s="50">
        <v>32</v>
      </c>
      <c r="F43" s="50">
        <v>1</v>
      </c>
      <c r="G43" s="50">
        <v>975</v>
      </c>
      <c r="H43" s="50">
        <v>22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50">
        <v>882</v>
      </c>
      <c r="D44" s="49">
        <v>7086</v>
      </c>
      <c r="E44" s="50">
        <v>19</v>
      </c>
      <c r="F44" s="50">
        <v>1</v>
      </c>
      <c r="G44" s="50">
        <v>846</v>
      </c>
      <c r="H44" s="50">
        <v>17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49">
        <v>17490</v>
      </c>
      <c r="D45" s="49">
        <v>417809</v>
      </c>
      <c r="E45" s="49">
        <v>1110</v>
      </c>
      <c r="F45" s="50">
        <v>29</v>
      </c>
      <c r="G45" s="49">
        <v>16133</v>
      </c>
      <c r="H45" s="50">
        <v>247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50">
        <v>995</v>
      </c>
      <c r="D46" s="49">
        <v>26359</v>
      </c>
      <c r="E46" s="50">
        <v>27</v>
      </c>
      <c r="F46" s="50">
        <v>0</v>
      </c>
      <c r="G46" s="50">
        <v>982</v>
      </c>
      <c r="H46" s="50">
        <v>7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49">
        <v>1586</v>
      </c>
      <c r="D47" s="49">
        <v>64165</v>
      </c>
      <c r="E47" s="50">
        <v>83</v>
      </c>
      <c r="F47" s="50">
        <v>3</v>
      </c>
      <c r="G47" s="49">
        <v>1469</v>
      </c>
      <c r="H47" s="50">
        <v>36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49">
        <v>3425</v>
      </c>
      <c r="D48" s="49">
        <v>55943</v>
      </c>
      <c r="E48" s="50">
        <v>72</v>
      </c>
      <c r="F48" s="50">
        <v>10</v>
      </c>
      <c r="G48" s="49">
        <v>3252</v>
      </c>
      <c r="H48" s="50">
        <v>70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49">
        <v>1271</v>
      </c>
      <c r="D49" s="49">
        <v>74466</v>
      </c>
      <c r="E49" s="50">
        <v>69</v>
      </c>
      <c r="F49" s="50">
        <v>0</v>
      </c>
      <c r="G49" s="49">
        <v>1184</v>
      </c>
      <c r="H49" s="50">
        <v>18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49">
        <v>1938</v>
      </c>
      <c r="D50" s="49">
        <v>24581</v>
      </c>
      <c r="E50" s="50">
        <v>62</v>
      </c>
      <c r="F50" s="50">
        <v>0</v>
      </c>
      <c r="G50" s="49">
        <v>1848</v>
      </c>
      <c r="H50" s="50">
        <v>21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49">
        <v>1739</v>
      </c>
      <c r="D51" s="49">
        <v>64107</v>
      </c>
      <c r="E51" s="50">
        <v>92</v>
      </c>
      <c r="F51" s="50">
        <v>4</v>
      </c>
      <c r="G51" s="49">
        <v>1646</v>
      </c>
      <c r="H51" s="50">
        <v>24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49">
        <v>8029</v>
      </c>
      <c r="D52" s="49">
        <v>139601</v>
      </c>
      <c r="E52" s="50">
        <v>332</v>
      </c>
      <c r="F52" s="50">
        <v>2</v>
      </c>
      <c r="G52" s="49">
        <v>7598</v>
      </c>
      <c r="H52" s="50">
        <v>104</v>
      </c>
      <c r="I52" s="25"/>
    </row>
    <row r="53" spans="1:9" ht="12" customHeight="1" x14ac:dyDescent="0.55000000000000004">
      <c r="B53" s="22" t="s">
        <v>276</v>
      </c>
      <c r="C53" s="50">
        <v>149</v>
      </c>
      <c r="D53" s="51" t="s">
        <v>290</v>
      </c>
      <c r="E53" s="50">
        <v>0</v>
      </c>
      <c r="F53" s="51" t="s">
        <v>290</v>
      </c>
      <c r="G53" s="50">
        <v>149</v>
      </c>
      <c r="H53" s="51" t="s">
        <v>290</v>
      </c>
      <c r="I53" s="25"/>
    </row>
    <row r="54" spans="1:9" ht="12" customHeight="1" x14ac:dyDescent="0.55000000000000004">
      <c r="B54" s="21" t="s">
        <v>164</v>
      </c>
      <c r="C54" s="49">
        <v>418203</v>
      </c>
      <c r="D54" s="49">
        <v>7265629</v>
      </c>
      <c r="E54" s="49">
        <v>19272</v>
      </c>
      <c r="F54" s="50">
        <v>564</v>
      </c>
      <c r="G54" s="49">
        <v>391321</v>
      </c>
      <c r="H54" s="49">
        <v>7194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2021-02-18T14:36:50Z</dcterms:modified>
</cp:coreProperties>
</file>