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esktop\"/>
    </mc:Choice>
  </mc:AlternateContent>
  <xr:revisionPtr revIDLastSave="0" documentId="13_ncr:1_{30AC3688-77D0-45D7-8081-AAA43F7DC16C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<sst xmlns="http://schemas.openxmlformats.org/spreadsheetml/2006/main" count="21085" uniqueCount="291">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</sst>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67"/>
  <sheetViews>
    <sheetView topLeftCell="A1061" workbookViewId="0">
      <selection activeCell="A15324" sqref="A15324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323"/>
  <sheetViews>
    <sheetView workbookViewId="0">
      <pane xSplit="1" ySplit="1" topLeftCell="B15317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324" sqref="A1532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48" t="s">
        <v>146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44234</v>
      </c>
      <c r="B3" s="26" t="s">
        <v>153</v>
      </c>
      <c r="C3" s="26">
        <f>IF(C21="", "", C21)</f>
        <v>401256</v>
      </c>
      <c r="D3" s="26">
        <f>IF(B21="", "", B21)</f>
        <v>6731575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34876</v>
      </c>
      <c r="I3" s="26" t="str">
        <f t="shared" si="1"/>
        <v/>
      </c>
      <c r="J3" s="26">
        <f t="shared" si="1"/>
        <v>795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360108</v>
      </c>
      <c r="N3" s="26">
        <f t="shared" si="2"/>
        <v>6336</v>
      </c>
    </row>
    <row r="4" spans="1:15" x14ac:dyDescent="0.55000000000000004">
      <c r="A4" s="38">
        <f>DATE($C$9, $D$9, $E$9)</f>
        <v>44234</v>
      </c>
      <c r="B4" s="26" t="s">
        <v>154</v>
      </c>
      <c r="C4" s="26">
        <f>IF(C22="", "", C22)</f>
        <v>2164</v>
      </c>
      <c r="D4" s="26">
        <f>IF(B22="", "", B22)</f>
        <v>489260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54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2108</v>
      </c>
      <c r="N4" s="26">
        <f t="shared" si="2"/>
        <v>2</v>
      </c>
    </row>
    <row r="5" spans="1:15" x14ac:dyDescent="0.55000000000000004">
      <c r="A5" s="38">
        <f>DATE($C$9, $D$9, $E$9)</f>
        <v>44234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48" t="s">
        <v>156</v>
      </c>
      <c r="C7" s="48"/>
      <c r="D7" s="48"/>
      <c r="E7" s="48"/>
      <c r="F7" s="48"/>
      <c r="G7" s="48"/>
      <c r="H7" s="48"/>
      <c r="J7" s="27"/>
      <c r="K7" s="27"/>
      <c r="L7" s="27"/>
      <c r="M7" s="27"/>
      <c r="N7" s="27"/>
      <c r="O7" s="27"/>
    </row>
    <row r="8" spans="1:15" x14ac:dyDescent="0.55000000000000004">
      <c r="C8" s="48" t="s">
        <v>282</v>
      </c>
      <c r="D8" s="48"/>
      <c r="E8" s="48"/>
      <c r="F8" s="48"/>
      <c r="G8" s="48"/>
      <c r="H8" s="48"/>
      <c r="I8" s="48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7</v>
      </c>
    </row>
    <row r="10" spans="1:15" x14ac:dyDescent="0.55000000000000004">
      <c r="E10" s="48" t="s">
        <v>157</v>
      </c>
      <c r="F10" s="49"/>
      <c r="G10" s="48" t="s">
        <v>158</v>
      </c>
      <c r="H10" s="49"/>
      <c r="I10" s="48" t="s">
        <v>159</v>
      </c>
      <c r="J10" s="48" t="s">
        <v>160</v>
      </c>
      <c r="K10" s="48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49"/>
      <c r="J11" s="49"/>
      <c r="K11" s="49"/>
    </row>
    <row r="12" spans="1:15" x14ac:dyDescent="0.55000000000000004">
      <c r="C12" s="48" t="s">
        <v>166</v>
      </c>
      <c r="D12" s="49"/>
      <c r="E12" s="4">
        <v>6731575</v>
      </c>
      <c r="F12" s="4">
        <v>401256</v>
      </c>
      <c r="G12" s="4">
        <v>34876</v>
      </c>
      <c r="H12" s="4">
        <v>795</v>
      </c>
      <c r="I12" s="4">
        <v>360108</v>
      </c>
      <c r="J12" s="4">
        <v>6336</v>
      </c>
      <c r="K12" s="3"/>
    </row>
    <row r="13" spans="1:15" x14ac:dyDescent="0.55000000000000004">
      <c r="C13" s="48" t="s">
        <v>167</v>
      </c>
      <c r="D13" s="49"/>
      <c r="E13" s="4">
        <v>489260</v>
      </c>
      <c r="F13" s="4">
        <v>2164</v>
      </c>
      <c r="G13" s="4">
        <v>54</v>
      </c>
      <c r="H13" s="4">
        <v>0</v>
      </c>
      <c r="I13" s="4">
        <v>2108</v>
      </c>
      <c r="J13" s="4">
        <v>2</v>
      </c>
      <c r="K13" s="3"/>
    </row>
    <row r="14" spans="1:15" x14ac:dyDescent="0.55000000000000004">
      <c r="C14" s="48" t="s">
        <v>168</v>
      </c>
      <c r="D14" s="49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0" t="s">
        <v>164</v>
      </c>
      <c r="D15" s="51"/>
      <c r="E15" s="29">
        <f t="shared" ref="E15:J15" si="3">SUM(E12:E14)</f>
        <v>7221664</v>
      </c>
      <c r="F15" s="29">
        <f t="shared" si="3"/>
        <v>403435</v>
      </c>
      <c r="G15" s="29">
        <f t="shared" si="3"/>
        <v>34930</v>
      </c>
      <c r="H15" s="29">
        <f t="shared" si="3"/>
        <v>795</v>
      </c>
      <c r="I15" s="29">
        <f t="shared" si="3"/>
        <v>362231</v>
      </c>
      <c r="J15" s="29">
        <f t="shared" si="3"/>
        <v>6338</v>
      </c>
      <c r="K15" s="30"/>
    </row>
    <row r="18" spans="1:15" x14ac:dyDescent="0.55000000000000004">
      <c r="B18" s="48" t="s">
        <v>157</v>
      </c>
      <c r="C18" s="49"/>
      <c r="D18" s="48" t="s">
        <v>169</v>
      </c>
      <c r="E18" s="49"/>
      <c r="F18" s="49"/>
      <c r="G18" s="48" t="s">
        <v>170</v>
      </c>
      <c r="H18" s="49"/>
      <c r="I18" s="49"/>
      <c r="J18" s="49"/>
      <c r="K18" s="49"/>
      <c r="L18" s="49"/>
      <c r="M18" s="49"/>
      <c r="N18" s="49"/>
      <c r="O18" s="49"/>
    </row>
    <row r="19" spans="1:15" x14ac:dyDescent="0.55000000000000004">
      <c r="B19" s="49"/>
      <c r="C19" s="49"/>
      <c r="D19" s="49"/>
      <c r="E19" s="49"/>
      <c r="F19" s="49"/>
      <c r="G19" s="48" t="s">
        <v>158</v>
      </c>
      <c r="H19" s="49"/>
      <c r="I19" s="49"/>
      <c r="J19" s="49"/>
      <c r="K19" s="49"/>
      <c r="L19" s="49"/>
      <c r="M19" s="49"/>
      <c r="N19" s="48" t="s">
        <v>159</v>
      </c>
      <c r="O19" s="48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49"/>
      <c r="O20" s="49"/>
    </row>
    <row r="21" spans="1:15" x14ac:dyDescent="0.55000000000000004">
      <c r="A21" s="26" t="s">
        <v>166</v>
      </c>
      <c r="B21" s="28">
        <f t="shared" ref="B21:C23" si="4">E12</f>
        <v>6731575</v>
      </c>
      <c r="C21" s="28">
        <f t="shared" si="4"/>
        <v>401256</v>
      </c>
      <c r="D21" s="3"/>
      <c r="E21" s="3"/>
      <c r="F21" s="3"/>
      <c r="G21" s="3"/>
      <c r="H21" s="28">
        <f>G12</f>
        <v>34876</v>
      </c>
      <c r="I21" s="3"/>
      <c r="J21" s="28">
        <f>H12</f>
        <v>795</v>
      </c>
      <c r="K21" s="3"/>
      <c r="L21" s="3"/>
      <c r="M21" s="16">
        <f>F21</f>
        <v>0</v>
      </c>
      <c r="N21" s="28">
        <f t="shared" ref="N21:O23" si="5">I12</f>
        <v>360108</v>
      </c>
      <c r="O21" s="28">
        <f t="shared" si="5"/>
        <v>6336</v>
      </c>
    </row>
    <row r="22" spans="1:15" x14ac:dyDescent="0.55000000000000004">
      <c r="A22" s="26" t="s">
        <v>167</v>
      </c>
      <c r="B22" s="28">
        <f t="shared" si="4"/>
        <v>489260</v>
      </c>
      <c r="C22" s="28">
        <f t="shared" si="4"/>
        <v>2164</v>
      </c>
      <c r="D22" s="3"/>
      <c r="E22" s="3"/>
      <c r="F22" s="3"/>
      <c r="G22" s="3"/>
      <c r="H22" s="28">
        <f>G13</f>
        <v>54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2108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7221664</v>
      </c>
      <c r="C24" s="26">
        <f t="shared" si="6"/>
        <v>403435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34930</v>
      </c>
      <c r="I24" s="26">
        <f t="shared" si="6"/>
        <v>0</v>
      </c>
      <c r="J24" s="26">
        <f t="shared" si="6"/>
        <v>795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362231</v>
      </c>
      <c r="O24" s="26">
        <f t="shared" si="6"/>
        <v>6338</v>
      </c>
    </row>
    <row r="26" spans="1:15" x14ac:dyDescent="0.55000000000000004">
      <c r="E26" s="48" t="s">
        <v>279</v>
      </c>
      <c r="F26" s="49"/>
      <c r="G26" s="49"/>
      <c r="H26" s="49"/>
      <c r="I26" s="49"/>
      <c r="J26" s="49"/>
    </row>
    <row r="27" spans="1:15" x14ac:dyDescent="0.55000000000000004">
      <c r="E27" s="47" t="s">
        <v>281</v>
      </c>
      <c r="F27" s="47"/>
      <c r="G27" s="47"/>
      <c r="H27" s="47"/>
      <c r="I27" s="47"/>
      <c r="J27" s="47"/>
      <c r="K27" s="47"/>
    </row>
  </sheetData>
  <mergeCells count="20">
    <mergeCell ref="I10:I11"/>
    <mergeCell ref="G10:H10"/>
    <mergeCell ref="E10:F10"/>
    <mergeCell ref="B7:H7"/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48" t="s">
        <v>177</v>
      </c>
      <c r="B1" s="48"/>
      <c r="C1" s="48"/>
      <c r="D1" s="53"/>
      <c r="E1" s="53"/>
      <c r="F1" s="53"/>
      <c r="G1" s="53"/>
      <c r="H1" s="53"/>
      <c r="I1" s="53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6</v>
      </c>
      <c r="D2" s="52" t="s">
        <v>178</v>
      </c>
      <c r="E2" s="53"/>
      <c r="F2" s="53"/>
      <c r="G2" s="53"/>
      <c r="H2" s="53"/>
      <c r="I2" s="53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44233</v>
      </c>
      <c r="C5" s="31" t="s">
        <v>7</v>
      </c>
      <c r="D5" s="41">
        <f>IFERROR(INT(TRIM(SUBSTITUTE(VLOOKUP($A5&amp;"*",各都道府県の状況!$A:$I,D$3,FALSE), "※5", ""))), "")</f>
        <v>18011</v>
      </c>
      <c r="E5" s="41">
        <f>IFERROR(INT(TRIM(SUBSTITUTE(VLOOKUP($A5&amp;"*",各都道府県の状況!$A:$I,E$3,FALSE), "※5", ""))), "")</f>
        <v>336047</v>
      </c>
      <c r="F5" s="41">
        <f>IFERROR(INT(TRIM(SUBSTITUTE(VLOOKUP($A5&amp;"*",各都道府県の状況!$A:$I,F$3,FALSE), "※5", ""))), "")</f>
        <v>16188</v>
      </c>
      <c r="G5" s="41">
        <f>IFERROR(INT(TRIM(SUBSTITUTE(VLOOKUP($A5&amp;"*",各都道府県の状況!$A:$I,G$3,FALSE), "※5", ""))), "")</f>
        <v>619</v>
      </c>
      <c r="H5" s="41">
        <f>IFERROR(INT(TRIM(SUBSTITUTE(VLOOKUP($A5&amp;"*",各都道府県の状況!$A:$I,H$3,FALSE), "※5", ""))), "")</f>
        <v>1215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44233</v>
      </c>
      <c r="C6" s="31" t="s">
        <v>11</v>
      </c>
      <c r="D6" s="41">
        <f>IFERROR(INT(TRIM(SUBSTITUTE(VLOOKUP($A6&amp;"*",各都道府県の状況!$A:$I,D$3,FALSE), "※5", ""))), "")</f>
        <v>740</v>
      </c>
      <c r="E6" s="41">
        <f>IFERROR(INT(TRIM(SUBSTITUTE(VLOOKUP($A6&amp;"*",各都道府県の状況!$A:$I,E$3,FALSE), "※5", ""))), "")</f>
        <v>15429</v>
      </c>
      <c r="F6" s="41">
        <f>IFERROR(INT(TRIM(SUBSTITUTE(VLOOKUP($A6&amp;"*",各都道府県の状況!$A:$I,F$3,FALSE), "※5", ""))), "")</f>
        <v>669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58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44233</v>
      </c>
      <c r="C7" s="31" t="s">
        <v>12</v>
      </c>
      <c r="D7" s="41">
        <f>IFERROR(INT(TRIM(SUBSTITUTE(VLOOKUP($A7&amp;"*",各都道府県の状況!$A:$I,D$3,FALSE), "※5", ""))), "")</f>
        <v>513</v>
      </c>
      <c r="E7" s="41">
        <f>IFERROR(INT(TRIM(SUBSTITUTE(VLOOKUP($A7&amp;"*",各都道府県の状況!$A:$I,E$3,FALSE), "※5", ""))), "")</f>
        <v>21161</v>
      </c>
      <c r="F7" s="41">
        <f>IFERROR(INT(TRIM(SUBSTITUTE(VLOOKUP($A7&amp;"*",各都道府県の状況!$A:$I,F$3,FALSE), "※5", ""))), "")</f>
        <v>458</v>
      </c>
      <c r="G7" s="41">
        <f>IFERROR(INT(TRIM(SUBSTITUTE(VLOOKUP($A7&amp;"*",各都道府県の状況!$A:$I,G$3,FALSE), "※5", ""))), "")</f>
        <v>29</v>
      </c>
      <c r="H7" s="41">
        <f>IFERROR(INT(TRIM(SUBSTITUTE(VLOOKUP($A7&amp;"*",各都道府県の状況!$A:$I,H$3,FALSE), "※5", ""))), "")</f>
        <v>26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44233</v>
      </c>
      <c r="C8" s="31" t="s">
        <v>13</v>
      </c>
      <c r="D8" s="41">
        <f>IFERROR(INT(TRIM(SUBSTITUTE(VLOOKUP($A8&amp;"*",各都道府県の状況!$A:$I,D$3,FALSE), "※5", ""))), "")</f>
        <v>3461</v>
      </c>
      <c r="E8" s="41">
        <f>IFERROR(INT(TRIM(SUBSTITUTE(VLOOKUP($A8&amp;"*",各都道府県の状況!$A:$I,E$3,FALSE), "※5", ""))), "")</f>
        <v>49205</v>
      </c>
      <c r="F8" s="41">
        <f>IFERROR(INT(TRIM(SUBSTITUTE(VLOOKUP($A8&amp;"*",各都道府県の状況!$A:$I,F$3,FALSE), "※5", ""))), "")</f>
        <v>3270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169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44233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6756</v>
      </c>
      <c r="F9" s="41">
        <f>IFERROR(INT(TRIM(SUBSTITUTE(VLOOKUP($A9&amp;"*",各都道府県の状況!$A:$I,F$3,FALSE), "※5", ""))), "")</f>
        <v>228</v>
      </c>
      <c r="G9" s="41">
        <f>IFERROR(INT(TRIM(SUBSTITUTE(VLOOKUP($A9&amp;"*",各都道府県の状況!$A:$I,G$3,FALSE), "※5", ""))), "")</f>
        <v>4</v>
      </c>
      <c r="H9" s="41">
        <f>IFERROR(INT(TRIM(SUBSTITUTE(VLOOKUP($A9&amp;"*",各都道府県の状況!$A:$I,H$3,FALSE), "※5", ""))), "")</f>
        <v>37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44233</v>
      </c>
      <c r="C10" s="31" t="s">
        <v>15</v>
      </c>
      <c r="D10" s="41">
        <f>IFERROR(INT(TRIM(SUBSTITUTE(VLOOKUP($A10&amp;"*",各都道府県の状況!$A:$I,D$3,FALSE), "※5", ""))), "")</f>
        <v>526</v>
      </c>
      <c r="E10" s="41">
        <f>IFERROR(INT(TRIM(SUBSTITUTE(VLOOKUP($A10&amp;"*",各都道府県の状況!$A:$I,E$3,FALSE), "※5", ""))), "")</f>
        <v>15770</v>
      </c>
      <c r="F10" s="41">
        <f>IFERROR(INT(TRIM(SUBSTITUTE(VLOOKUP($A10&amp;"*",各都道府県の状況!$A:$I,F$3,FALSE), "※5", ""))), "")</f>
        <v>455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58</v>
      </c>
      <c r="I10" s="41">
        <f>IFERROR(INT(TRIM(SUBSTITUTE(VLOOKUP($A10&amp;"*",各都道府県の状況!$A:$I,I$3,FALSE), "※5", ""))), "")</f>
        <v>1</v>
      </c>
    </row>
    <row r="11" spans="1:10" x14ac:dyDescent="0.55000000000000004">
      <c r="A11" s="12" t="s">
        <v>187</v>
      </c>
      <c r="B11" s="13">
        <f t="shared" si="0"/>
        <v>44233</v>
      </c>
      <c r="C11" s="31" t="s">
        <v>16</v>
      </c>
      <c r="D11" s="41">
        <f>IFERROR(INT(TRIM(SUBSTITUTE(VLOOKUP($A11&amp;"*",各都道府県の状況!$A:$I,D$3,FALSE), "※5", ""))), "")</f>
        <v>1775</v>
      </c>
      <c r="E11" s="41">
        <f>IFERROR(INT(TRIM(SUBSTITUTE(VLOOKUP($A11&amp;"*",各都道府県の状況!$A:$I,E$3,FALSE), "※5", ""))), "")</f>
        <v>91113</v>
      </c>
      <c r="F11" s="41">
        <f>IFERROR(INT(TRIM(SUBSTITUTE(VLOOKUP($A11&amp;"*",各都道府県の状況!$A:$I,F$3,FALSE), "※5", ""))), "")</f>
        <v>1561</v>
      </c>
      <c r="G11" s="41">
        <f>IFERROR(INT(TRIM(SUBSTITUTE(VLOOKUP($A11&amp;"*",各都道府県の状況!$A:$I,G$3,FALSE), "※5", ""))), "")</f>
        <v>55</v>
      </c>
      <c r="H11" s="41">
        <f>IFERROR(INT(TRIM(SUBSTITUTE(VLOOKUP($A11&amp;"*",各都道府県の状況!$A:$I,H$3,FALSE), "※5", ""))), "")</f>
        <v>159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44233</v>
      </c>
      <c r="C12" s="31" t="s">
        <v>17</v>
      </c>
      <c r="D12" s="41">
        <f>IFERROR(INT(TRIM(SUBSTITUTE(VLOOKUP($A12&amp;"*",各都道府県の状況!$A:$I,D$3,FALSE), "※5", ""))), "")</f>
        <v>5092</v>
      </c>
      <c r="E12" s="41">
        <f>IFERROR(INT(TRIM(SUBSTITUTE(VLOOKUP($A12&amp;"*",各都道府県の状況!$A:$I,E$3,FALSE), "※5", ""))), "")</f>
        <v>23780</v>
      </c>
      <c r="F12" s="41">
        <f>IFERROR(INT(TRIM(SUBSTITUTE(VLOOKUP($A12&amp;"*",各都道府県の状況!$A:$I,F$3,FALSE), "※5", ""))), "")</f>
        <v>4479</v>
      </c>
      <c r="G12" s="41">
        <f>IFERROR(INT(TRIM(SUBSTITUTE(VLOOKUP($A12&amp;"*",各都道府県の状況!$A:$I,G$3,FALSE), "※5", ""))), "")</f>
        <v>75</v>
      </c>
      <c r="H12" s="41">
        <f>IFERROR(INT(TRIM(SUBSTITUTE(VLOOKUP($A12&amp;"*",各都道府県の状況!$A:$I,H$3,FALSE), "※5", ""))), "")</f>
        <v>538</v>
      </c>
      <c r="I12" s="41">
        <f>IFERROR(INT(TRIM(SUBSTITUTE(VLOOKUP($A12&amp;"*",各都道府県の状況!$A:$I,I$3,FALSE), "※5", ""))), "")</f>
        <v>15</v>
      </c>
    </row>
    <row r="13" spans="1:10" x14ac:dyDescent="0.55000000000000004">
      <c r="A13" s="12" t="s">
        <v>189</v>
      </c>
      <c r="B13" s="13">
        <f t="shared" si="0"/>
        <v>44233</v>
      </c>
      <c r="C13" s="31" t="s">
        <v>18</v>
      </c>
      <c r="D13" s="41">
        <f>IFERROR(INT(TRIM(SUBSTITUTE(VLOOKUP($A13&amp;"*",各都道府県の状況!$A:$I,D$3,FALSE), "※5", ""))), "")</f>
        <v>3871</v>
      </c>
      <c r="E13" s="41">
        <f>IFERROR(INT(TRIM(SUBSTITUTE(VLOOKUP($A13&amp;"*",各都道府県の状況!$A:$I,E$3,FALSE), "※5", ""))), "")</f>
        <v>112740</v>
      </c>
      <c r="F13" s="41">
        <f>IFERROR(INT(TRIM(SUBSTITUTE(VLOOKUP($A13&amp;"*",各都道府県の状況!$A:$I,F$3,FALSE), "※5", ""))), "")</f>
        <v>3509</v>
      </c>
      <c r="G13" s="41">
        <f>IFERROR(INT(TRIM(SUBSTITUTE(VLOOKUP($A13&amp;"*",各都道府県の状況!$A:$I,G$3,FALSE), "※5", ""))), "")</f>
        <v>53</v>
      </c>
      <c r="H13" s="41">
        <f>IFERROR(INT(TRIM(SUBSTITUTE(VLOOKUP($A13&amp;"*",各都道府県の状況!$A:$I,H$3,FALSE), "※5", ""))), "")</f>
        <v>309</v>
      </c>
      <c r="I13" s="41">
        <f>IFERROR(INT(TRIM(SUBSTITUTE(VLOOKUP($A13&amp;"*",各都道府県の状況!$A:$I,I$3,FALSE), "※5", ""))), "")</f>
        <v>13</v>
      </c>
    </row>
    <row r="14" spans="1:10" x14ac:dyDescent="0.55000000000000004">
      <c r="A14" s="12" t="s">
        <v>190</v>
      </c>
      <c r="B14" s="13">
        <f t="shared" si="0"/>
        <v>44233</v>
      </c>
      <c r="C14" s="31" t="s">
        <v>19</v>
      </c>
      <c r="D14" s="41">
        <f>IFERROR(INT(TRIM(SUBSTITUTE(VLOOKUP($A14&amp;"*",各都道府県の状況!$A:$I,D$3,FALSE), "※5", ""))), "")</f>
        <v>4092</v>
      </c>
      <c r="E14" s="41">
        <f>IFERROR(INT(TRIM(SUBSTITUTE(VLOOKUP($A14&amp;"*",各都道府県の状況!$A:$I,E$3,FALSE), "※5", ""))), "")</f>
        <v>78856</v>
      </c>
      <c r="F14" s="41">
        <f>IFERROR(INT(TRIM(SUBSTITUTE(VLOOKUP($A14&amp;"*",各都道府県の状況!$A:$I,F$3,FALSE), "※5", ""))), "")</f>
        <v>3628</v>
      </c>
      <c r="G14" s="41">
        <f>IFERROR(INT(TRIM(SUBSTITUTE(VLOOKUP($A14&amp;"*",各都道府県の状況!$A:$I,G$3,FALSE), "※5", ""))), "")</f>
        <v>76</v>
      </c>
      <c r="H14" s="41">
        <f>IFERROR(INT(TRIM(SUBSTITUTE(VLOOKUP($A14&amp;"*",各都道府県の状況!$A:$I,H$3,FALSE), "※5", ""))), "")</f>
        <v>388</v>
      </c>
      <c r="I14" s="41">
        <f>IFERROR(INT(TRIM(SUBSTITUTE(VLOOKUP($A14&amp;"*",各都道府県の状況!$A:$I,I$3,FALSE), "※5", ""))), "")</f>
        <v>12</v>
      </c>
    </row>
    <row r="15" spans="1:10" x14ac:dyDescent="0.55000000000000004">
      <c r="A15" s="12" t="s">
        <v>191</v>
      </c>
      <c r="B15" s="13">
        <f t="shared" si="0"/>
        <v>44233</v>
      </c>
      <c r="C15" s="31" t="s">
        <v>20</v>
      </c>
      <c r="D15" s="41">
        <f>IFERROR(INT(TRIM(SUBSTITUTE(VLOOKUP($A15&amp;"*",各都道府県の状況!$A:$I,D$3,FALSE), "※5", ""))), "")</f>
        <v>26524</v>
      </c>
      <c r="E15" s="41">
        <f>IFERROR(INT(TRIM(SUBSTITUTE(VLOOKUP($A15&amp;"*",各都道府県の状況!$A:$I,E$3,FALSE), "※5", ""))), "")</f>
        <v>476622</v>
      </c>
      <c r="F15" s="41">
        <f>IFERROR(INT(TRIM(SUBSTITUTE(VLOOKUP($A15&amp;"*",各都道府県の状況!$A:$I,F$3,FALSE), "※5", ""))), "")</f>
        <v>22509</v>
      </c>
      <c r="G15" s="41">
        <f>IFERROR(INT(TRIM(SUBSTITUTE(VLOOKUP($A15&amp;"*",各都道府県の状況!$A:$I,G$3,FALSE), "※5", ""))), "")</f>
        <v>403</v>
      </c>
      <c r="H15" s="41">
        <f>IFERROR(INT(TRIM(SUBSTITUTE(VLOOKUP($A15&amp;"*",各都道府県の状況!$A:$I,H$3,FALSE), "※5", ""))), "")</f>
        <v>3612</v>
      </c>
      <c r="I15" s="41">
        <f>IFERROR(INT(TRIM(SUBSTITUTE(VLOOKUP($A15&amp;"*",各都道府県の状況!$A:$I,I$3,FALSE), "※5", ""))), "")</f>
        <v>65</v>
      </c>
    </row>
    <row r="16" spans="1:10" x14ac:dyDescent="0.55000000000000004">
      <c r="A16" s="12" t="s">
        <v>192</v>
      </c>
      <c r="B16" s="13">
        <f t="shared" si="0"/>
        <v>44233</v>
      </c>
      <c r="C16" s="31" t="s">
        <v>21</v>
      </c>
      <c r="D16" s="41">
        <f>IFERROR(INT(TRIM(SUBSTITUTE(VLOOKUP($A16&amp;"*",各都道府県の状況!$A:$I,D$3,FALSE), "※5", ""))), "")</f>
        <v>23615</v>
      </c>
      <c r="E16" s="41">
        <f>IFERROR(INT(TRIM(SUBSTITUTE(VLOOKUP($A16&amp;"*",各都道府県の状況!$A:$I,E$3,FALSE), "※5", ""))), "")</f>
        <v>342439</v>
      </c>
      <c r="F16" s="41">
        <f>IFERROR(INT(TRIM(SUBSTITUTE(VLOOKUP($A16&amp;"*",各都道府県の状況!$A:$I,F$3,FALSE), "※5", ""))), "")</f>
        <v>18904</v>
      </c>
      <c r="G16" s="41">
        <f>IFERROR(INT(TRIM(SUBSTITUTE(VLOOKUP($A16&amp;"*",各都道府県の状況!$A:$I,G$3,FALSE), "※5", ""))), "")</f>
        <v>294</v>
      </c>
      <c r="H16" s="41">
        <f>IFERROR(INT(TRIM(SUBSTITUTE(VLOOKUP($A16&amp;"*",各都道府県の状況!$A:$I,H$3,FALSE), "※5", ""))), "")</f>
        <v>4417</v>
      </c>
      <c r="I16" s="41">
        <f>IFERROR(INT(TRIM(SUBSTITUTE(VLOOKUP($A16&amp;"*",各都道府県の状況!$A:$I,I$3,FALSE), "※5", ""))), "")</f>
        <v>43</v>
      </c>
    </row>
    <row r="17" spans="1:9" x14ac:dyDescent="0.55000000000000004">
      <c r="A17" s="12" t="s">
        <v>193</v>
      </c>
      <c r="B17" s="13">
        <f t="shared" si="0"/>
        <v>44233</v>
      </c>
      <c r="C17" s="31" t="s">
        <v>22</v>
      </c>
      <c r="D17" s="41">
        <f>IFERROR(INT(TRIM(SUBSTITUTE(VLOOKUP($A17&amp;"*",各都道府県の状況!$A:$I,D$3,FALSE), "※5", ""))), "")</f>
        <v>103416</v>
      </c>
      <c r="E17" s="41">
        <f>IFERROR(INT(TRIM(SUBSTITUTE(VLOOKUP($A17&amp;"*",各都道府県の状況!$A:$I,E$3,FALSE), "※5", ""))), "")</f>
        <v>1372936</v>
      </c>
      <c r="F17" s="41">
        <f>IFERROR(INT(TRIM(SUBSTITUTE(VLOOKUP($A17&amp;"*",各都道府県の状況!$A:$I,F$3,FALSE), "※5", ""))), "")</f>
        <v>94682</v>
      </c>
      <c r="G17" s="41">
        <f>IFERROR(INT(TRIM(SUBSTITUTE(VLOOKUP($A17&amp;"*",各都道府県の状況!$A:$I,G$3,FALSE), "※5", ""))), "")</f>
        <v>1017</v>
      </c>
      <c r="H17" s="41">
        <f>IFERROR(INT(TRIM(SUBSTITUTE(VLOOKUP($A17&amp;"*",各都道府県の状況!$A:$I,H$3,FALSE), "※5", ""))), "")</f>
        <v>7717</v>
      </c>
      <c r="I17" s="41">
        <f>IFERROR(INT(TRIM(SUBSTITUTE(VLOOKUP($A17&amp;"*",各都道府県の状況!$A:$I,I$3,FALSE), "※5", ""))), "")</f>
        <v>114</v>
      </c>
    </row>
    <row r="18" spans="1:9" x14ac:dyDescent="0.55000000000000004">
      <c r="A18" s="12" t="s">
        <v>194</v>
      </c>
      <c r="B18" s="13">
        <f t="shared" si="0"/>
        <v>44233</v>
      </c>
      <c r="C18" s="31" t="s">
        <v>23</v>
      </c>
      <c r="D18" s="41">
        <f>IFERROR(INT(TRIM(SUBSTITUTE(VLOOKUP($A18&amp;"*",各都道府県の状況!$A:$I,D$3,FALSE), "※5", ""))), "")</f>
        <v>42117</v>
      </c>
      <c r="E18" s="41">
        <f>IFERROR(INT(TRIM(SUBSTITUTE(VLOOKUP($A18&amp;"*",各都道府県の状況!$A:$I,E$3,FALSE), "※5", ""))), "")</f>
        <v>520223</v>
      </c>
      <c r="F18" s="41">
        <f>IFERROR(INT(TRIM(SUBSTITUTE(VLOOKUP($A18&amp;"*",各都道府県の状況!$A:$I,F$3,FALSE), "※5", ""))), "")</f>
        <v>39391</v>
      </c>
      <c r="G18" s="41">
        <f>IFERROR(INT(TRIM(SUBSTITUTE(VLOOKUP($A18&amp;"*",各都道府県の状況!$A:$I,G$3,FALSE), "※5", ""))), "")</f>
        <v>538</v>
      </c>
      <c r="H18" s="41">
        <f>IFERROR(INT(TRIM(SUBSTITUTE(VLOOKUP($A18&amp;"*",各都道府県の状況!$A:$I,H$3,FALSE), "※5", ""))), "")</f>
        <v>2188</v>
      </c>
      <c r="I18" s="41">
        <f>IFERROR(INT(TRIM(SUBSTITUTE(VLOOKUP($A18&amp;"*",各都道府県の状況!$A:$I,I$3,FALSE), "※5", ""))), "")</f>
        <v>90</v>
      </c>
    </row>
    <row r="19" spans="1:9" x14ac:dyDescent="0.55000000000000004">
      <c r="A19" s="12" t="s">
        <v>195</v>
      </c>
      <c r="B19" s="13">
        <f t="shared" si="0"/>
        <v>44233</v>
      </c>
      <c r="C19" s="31" t="s">
        <v>24</v>
      </c>
      <c r="D19" s="41">
        <f>IFERROR(INT(TRIM(SUBSTITUTE(VLOOKUP($A19&amp;"*",各都道府県の状況!$A:$I,D$3,FALSE), "※5", ""))), "")</f>
        <v>950</v>
      </c>
      <c r="E19" s="41">
        <f>IFERROR(INT(TRIM(SUBSTITUTE(VLOOKUP($A19&amp;"*",各都道府県の状況!$A:$I,E$3,FALSE), "※5", ""))), "")</f>
        <v>38132</v>
      </c>
      <c r="F19" s="41">
        <f>IFERROR(INT(TRIM(SUBSTITUTE(VLOOKUP($A19&amp;"*",各都道府県の状況!$A:$I,F$3,FALSE), "※5", ""))), "")</f>
        <v>842</v>
      </c>
      <c r="G19" s="41">
        <f>IFERROR(INT(TRIM(SUBSTITUTE(VLOOKUP($A19&amp;"*",各都道府県の状況!$A:$I,G$3,FALSE), "※5", ""))), "")</f>
        <v>12</v>
      </c>
      <c r="H19" s="41">
        <f>IFERROR(INT(TRIM(SUBSTITUTE(VLOOKUP($A19&amp;"*",各都道府県の状況!$A:$I,H$3,FALSE), "※5", ""))), "")</f>
        <v>96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44233</v>
      </c>
      <c r="C20" s="31" t="s">
        <v>25</v>
      </c>
      <c r="D20" s="41">
        <f>IFERROR(INT(TRIM(SUBSTITUTE(VLOOKUP($A20&amp;"*",各都道府県の状況!$A:$I,D$3,FALSE), "※5", ""))), "")</f>
        <v>880</v>
      </c>
      <c r="E20" s="41">
        <f>IFERROR(INT(TRIM(SUBSTITUTE(VLOOKUP($A20&amp;"*",各都道府県の状況!$A:$I,E$3,FALSE), "※5", ""))), "")</f>
        <v>32299</v>
      </c>
      <c r="F20" s="41">
        <f>IFERROR(INT(TRIM(SUBSTITUTE(VLOOKUP($A20&amp;"*",各都道府県の状況!$A:$I,F$3,FALSE), "※5", ""))), "")</f>
        <v>824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29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44233</v>
      </c>
      <c r="C21" s="31" t="s">
        <v>26</v>
      </c>
      <c r="D21" s="41">
        <f>IFERROR(INT(TRIM(SUBSTITUTE(VLOOKUP($A21&amp;"*",各都道府県の状況!$A:$I,D$3,FALSE), "※5", ""))), "")</f>
        <v>1533</v>
      </c>
      <c r="E21" s="41">
        <f>IFERROR(INT(TRIM(SUBSTITUTE(VLOOKUP($A21&amp;"*",各都道府県の状況!$A:$I,E$3,FALSE), "※5", ""))), "")</f>
        <v>43176</v>
      </c>
      <c r="F21" s="41">
        <f>IFERROR(INT(TRIM(SUBSTITUTE(VLOOKUP($A21&amp;"*",各都道府県の状況!$A:$I,F$3,FALSE), "※5", ""))), "")</f>
        <v>1376</v>
      </c>
      <c r="G21" s="41">
        <f>IFERROR(INT(TRIM(SUBSTITUTE(VLOOKUP($A21&amp;"*",各都道府県の状況!$A:$I,G$3,FALSE), "※5", ""))), "")</f>
        <v>59</v>
      </c>
      <c r="H21" s="41">
        <f>IFERROR(INT(TRIM(SUBSTITUTE(VLOOKUP($A21&amp;"*",各都道府県の状況!$A:$I,H$3,FALSE), "※5", ""))), "")</f>
        <v>113</v>
      </c>
      <c r="I21" s="41">
        <f>IFERROR(INT(TRIM(SUBSTITUTE(VLOOKUP($A21&amp;"*",各都道府県の状況!$A:$I,I$3,FALSE), "※5", ""))), "")</f>
        <v>1</v>
      </c>
    </row>
    <row r="22" spans="1:9" x14ac:dyDescent="0.55000000000000004">
      <c r="A22" s="12" t="s">
        <v>198</v>
      </c>
      <c r="B22" s="13">
        <f t="shared" si="0"/>
        <v>44233</v>
      </c>
      <c r="C22" s="31" t="s">
        <v>27</v>
      </c>
      <c r="D22" s="41">
        <f>IFERROR(INT(TRIM(SUBSTITUTE(VLOOKUP($A22&amp;"*",各都道府県の状況!$A:$I,D$3,FALSE), "※5", ""))), "")</f>
        <v>521</v>
      </c>
      <c r="E22" s="41">
        <f>IFERROR(INT(TRIM(SUBSTITUTE(VLOOKUP($A22&amp;"*",各都道府県の状況!$A:$I,E$3,FALSE), "※5", ""))), "")</f>
        <v>27932</v>
      </c>
      <c r="F22" s="41">
        <f>IFERROR(INT(TRIM(SUBSTITUTE(VLOOKUP($A22&amp;"*",各都道府県の状況!$A:$I,F$3,FALSE), "※5", ""))), "")</f>
        <v>453</v>
      </c>
      <c r="G22" s="41">
        <f>IFERROR(INT(TRIM(SUBSTITUTE(VLOOKUP($A22&amp;"*",各都道府県の状況!$A:$I,G$3,FALSE), "※5", ""))), "")</f>
        <v>22</v>
      </c>
      <c r="H22" s="41">
        <f>IFERROR(INT(TRIM(SUBSTITUTE(VLOOKUP($A22&amp;"*",各都道府県の状況!$A:$I,H$3,FALSE), "※5", ""))), "")</f>
        <v>46</v>
      </c>
      <c r="I22" s="41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199</v>
      </c>
      <c r="B23" s="13">
        <f t="shared" si="0"/>
        <v>44233</v>
      </c>
      <c r="C23" s="31" t="s">
        <v>28</v>
      </c>
      <c r="D23" s="41">
        <f>IFERROR(INT(TRIM(SUBSTITUTE(VLOOKUP($A23&amp;"*",各都道府県の状況!$A:$I,D$3,FALSE), "※5", ""))), "")</f>
        <v>908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868</v>
      </c>
      <c r="G23" s="41">
        <f>IFERROR(INT(TRIM(SUBSTITUTE(VLOOKUP($A23&amp;"*",各都道府県の状況!$A:$I,G$3,FALSE), "※5", ""))), "")</f>
        <v>15</v>
      </c>
      <c r="H23" s="41">
        <f>IFERROR(INT(TRIM(SUBSTITUTE(VLOOKUP($A23&amp;"*",各都道府県の状況!$A:$I,H$3,FALSE), "※5", ""))), "")</f>
        <v>25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200</v>
      </c>
      <c r="B24" s="13">
        <f t="shared" si="0"/>
        <v>44233</v>
      </c>
      <c r="C24" s="31" t="s">
        <v>29</v>
      </c>
      <c r="D24" s="41">
        <f>IFERROR(INT(TRIM(SUBSTITUTE(VLOOKUP($A24&amp;"*",各都道府県の状況!$A:$I,D$3,FALSE), "※5", ""))), "")</f>
        <v>2329</v>
      </c>
      <c r="E24" s="41">
        <f>IFERROR(INT(TRIM(SUBSTITUTE(VLOOKUP($A24&amp;"*",各都道府県の状況!$A:$I,E$3,FALSE), "※5", ""))), "")</f>
        <v>86509</v>
      </c>
      <c r="F24" s="41">
        <f>IFERROR(INT(TRIM(SUBSTITUTE(VLOOKUP($A24&amp;"*",各都道府県の状況!$A:$I,F$3,FALSE), "※5", ""))), "")</f>
        <v>2206</v>
      </c>
      <c r="G24" s="41">
        <f>IFERROR(INT(TRIM(SUBSTITUTE(VLOOKUP($A24&amp;"*",各都道府県の状況!$A:$I,G$3,FALSE), "※5", ""))), "")</f>
        <v>39</v>
      </c>
      <c r="H24" s="41">
        <f>IFERROR(INT(TRIM(SUBSTITUTE(VLOOKUP($A24&amp;"*",各都道府県の状況!$A:$I,H$3,FALSE), "※5", ""))), "")</f>
        <v>110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44233</v>
      </c>
      <c r="C25" s="31" t="s">
        <v>30</v>
      </c>
      <c r="D25" s="41">
        <f>IFERROR(INT(TRIM(SUBSTITUTE(VLOOKUP($A25&amp;"*",各都道府県の状況!$A:$I,D$3,FALSE), "※5", ""))), "")</f>
        <v>4409</v>
      </c>
      <c r="E25" s="41">
        <f>IFERROR(INT(TRIM(SUBSTITUTE(VLOOKUP($A25&amp;"*",各都道府県の状況!$A:$I,E$3,FALSE), "※5", ""))), "")</f>
        <v>111656</v>
      </c>
      <c r="F25" s="41">
        <f>IFERROR(INT(TRIM(SUBSTITUTE(VLOOKUP($A25&amp;"*",各都道府県の状況!$A:$I,F$3,FALSE), "※5", ""))), "")</f>
        <v>3960</v>
      </c>
      <c r="G25" s="41">
        <f>IFERROR(INT(TRIM(SUBSTITUTE(VLOOKUP($A25&amp;"*",各都道府県の状況!$A:$I,G$3,FALSE), "※5", ""))), "")</f>
        <v>78</v>
      </c>
      <c r="H25" s="41">
        <f>IFERROR(INT(TRIM(SUBSTITUTE(VLOOKUP($A25&amp;"*",各都道府県の状況!$A:$I,H$3,FALSE), "※5", ""))), "")</f>
        <v>371</v>
      </c>
      <c r="I25" s="41">
        <f>IFERROR(INT(TRIM(SUBSTITUTE(VLOOKUP($A25&amp;"*",各都道府県の状況!$A:$I,I$3,FALSE), "※5", ""))), "")</f>
        <v>11</v>
      </c>
    </row>
    <row r="26" spans="1:9" x14ac:dyDescent="0.55000000000000004">
      <c r="A26" s="12" t="s">
        <v>202</v>
      </c>
      <c r="B26" s="13">
        <f t="shared" si="0"/>
        <v>44233</v>
      </c>
      <c r="C26" s="31" t="s">
        <v>31</v>
      </c>
      <c r="D26" s="41">
        <f>IFERROR(INT(TRIM(SUBSTITUTE(VLOOKUP($A26&amp;"*",各都道府県の状況!$A:$I,D$3,FALSE), "※5", ""))), "")</f>
        <v>4732</v>
      </c>
      <c r="E26" s="41">
        <f>IFERROR(INT(TRIM(SUBSTITUTE(VLOOKUP($A26&amp;"*",各都道府県の状況!$A:$I,E$3,FALSE), "※5", ""))), "")</f>
        <v>154697</v>
      </c>
      <c r="F26" s="41">
        <f>IFERROR(INT(TRIM(SUBSTITUTE(VLOOKUP($A26&amp;"*",各都道府県の状況!$A:$I,F$3,FALSE), "※5", ""))), "")</f>
        <v>4291</v>
      </c>
      <c r="G26" s="41">
        <f>IFERROR(INT(TRIM(SUBSTITUTE(VLOOKUP($A26&amp;"*",各都道府県の状況!$A:$I,G$3,FALSE), "※5", ""))), "")</f>
        <v>86</v>
      </c>
      <c r="H26" s="41">
        <f>IFERROR(INT(TRIM(SUBSTITUTE(VLOOKUP($A26&amp;"*",各都道府県の状況!$A:$I,H$3,FALSE), "※5", ""))), "")</f>
        <v>355</v>
      </c>
      <c r="I26" s="41">
        <f>IFERROR(INT(TRIM(SUBSTITUTE(VLOOKUP($A26&amp;"*",各都道府県の状況!$A:$I,I$3,FALSE), "※5", ""))), "")</f>
        <v>3</v>
      </c>
    </row>
    <row r="27" spans="1:9" x14ac:dyDescent="0.55000000000000004">
      <c r="A27" s="12" t="s">
        <v>203</v>
      </c>
      <c r="B27" s="13">
        <f t="shared" si="0"/>
        <v>44233</v>
      </c>
      <c r="C27" s="31" t="s">
        <v>32</v>
      </c>
      <c r="D27" s="41">
        <f>IFERROR(INT(TRIM(SUBSTITUTE(VLOOKUP($A27&amp;"*",各都道府県の状況!$A:$I,D$3,FALSE), "※5", ""))), "")</f>
        <v>24503</v>
      </c>
      <c r="E27" s="41">
        <f>IFERROR(INT(TRIM(SUBSTITUTE(VLOOKUP($A27&amp;"*",各都道府県の状況!$A:$I,E$3,FALSE), "※5", ""))), "")</f>
        <v>333828</v>
      </c>
      <c r="F27" s="41">
        <f>IFERROR(INT(TRIM(SUBSTITUTE(VLOOKUP($A27&amp;"*",各都道府県の状況!$A:$I,F$3,FALSE), "※5", ""))), "")</f>
        <v>22174</v>
      </c>
      <c r="G27" s="41">
        <f>IFERROR(INT(TRIM(SUBSTITUTE(VLOOKUP($A27&amp;"*",各都道府県の状況!$A:$I,G$3,FALSE), "※5", ""))), "")</f>
        <v>436</v>
      </c>
      <c r="H27" s="41">
        <f>IFERROR(INT(TRIM(SUBSTITUTE(VLOOKUP($A27&amp;"*",各都道府県の状況!$A:$I,H$3,FALSE), "※5", ""))), "")</f>
        <v>1893</v>
      </c>
      <c r="I27" s="41">
        <f>IFERROR(INT(TRIM(SUBSTITUTE(VLOOKUP($A27&amp;"*",各都道府県の状況!$A:$I,I$3,FALSE), "※5", ""))), "")</f>
        <v>51</v>
      </c>
    </row>
    <row r="28" spans="1:9" x14ac:dyDescent="0.55000000000000004">
      <c r="A28" s="12" t="s">
        <v>204</v>
      </c>
      <c r="B28" s="13">
        <f t="shared" si="0"/>
        <v>44233</v>
      </c>
      <c r="C28" s="31" t="s">
        <v>33</v>
      </c>
      <c r="D28" s="41">
        <f>IFERROR(INT(TRIM(SUBSTITUTE(VLOOKUP($A28&amp;"*",各都道府県の状況!$A:$I,D$3,FALSE), "※5", ""))), "")</f>
        <v>2298</v>
      </c>
      <c r="E28" s="41">
        <f>IFERROR(INT(TRIM(SUBSTITUTE(VLOOKUP($A28&amp;"*",各都道府県の状況!$A:$I,E$3,FALSE), "※5", ""))), "")</f>
        <v>52085</v>
      </c>
      <c r="F28" s="41">
        <f>IFERROR(INT(TRIM(SUBSTITUTE(VLOOKUP($A28&amp;"*",各都道府県の状況!$A:$I,F$3,FALSE), "※5", ""))), "")</f>
        <v>1957</v>
      </c>
      <c r="G28" s="41">
        <f>IFERROR(INT(TRIM(SUBSTITUTE(VLOOKUP($A28&amp;"*",各都道府県の状況!$A:$I,G$3,FALSE), "※5", ""))), "")</f>
        <v>33</v>
      </c>
      <c r="H28" s="41">
        <f>IFERROR(INT(TRIM(SUBSTITUTE(VLOOKUP($A28&amp;"*",各都道府県の状況!$A:$I,H$3,FALSE), "※5", ""))), "")</f>
        <v>308</v>
      </c>
      <c r="I28" s="41">
        <f>IFERROR(INT(TRIM(SUBSTITUTE(VLOOKUP($A28&amp;"*",各都道府県の状況!$A:$I,I$3,FALSE), "※5", ""))), "")</f>
        <v>12</v>
      </c>
    </row>
    <row r="29" spans="1:9" x14ac:dyDescent="0.55000000000000004">
      <c r="A29" s="12" t="s">
        <v>205</v>
      </c>
      <c r="B29" s="13">
        <f t="shared" si="0"/>
        <v>44233</v>
      </c>
      <c r="C29" s="31" t="s">
        <v>34</v>
      </c>
      <c r="D29" s="41">
        <f>IFERROR(INT(TRIM(SUBSTITUTE(VLOOKUP($A29&amp;"*",各都道府県の状況!$A:$I,D$3,FALSE), "※5", ""))), "")</f>
        <v>2233</v>
      </c>
      <c r="E29" s="41">
        <f>IFERROR(INT(TRIM(SUBSTITUTE(VLOOKUP($A29&amp;"*",各都道府県の状況!$A:$I,E$3,FALSE), "※5", ""))), "")</f>
        <v>61711</v>
      </c>
      <c r="F29" s="41">
        <f>IFERROR(INT(TRIM(SUBSTITUTE(VLOOKUP($A29&amp;"*",各都道府県の状況!$A:$I,F$3,FALSE), "※5", ""))), "")</f>
        <v>1952</v>
      </c>
      <c r="G29" s="41">
        <f>IFERROR(INT(TRIM(SUBSTITUTE(VLOOKUP($A29&amp;"*",各都道府県の状況!$A:$I,G$3,FALSE), "※5", ""))), "")</f>
        <v>33</v>
      </c>
      <c r="H29" s="41">
        <f>IFERROR(INT(TRIM(SUBSTITUTE(VLOOKUP($A29&amp;"*",各都道府県の状況!$A:$I,H$3,FALSE), "※5", ""))), "")</f>
        <v>248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44233</v>
      </c>
      <c r="C30" s="31" t="s">
        <v>35</v>
      </c>
      <c r="D30" s="41">
        <f>IFERROR(INT(TRIM(SUBSTITUTE(VLOOKUP($A30&amp;"*",各都道府県の状況!$A:$I,D$3,FALSE), "※5", ""))), "")</f>
        <v>8651</v>
      </c>
      <c r="E30" s="41">
        <f>IFERROR(INT(TRIM(SUBSTITUTE(VLOOKUP($A30&amp;"*",各都道府県の状況!$A:$I,E$3,FALSE), "※5", ""))), "")</f>
        <v>137085</v>
      </c>
      <c r="F30" s="41">
        <f>IFERROR(INT(TRIM(SUBSTITUTE(VLOOKUP($A30&amp;"*",各都道府県の状況!$A:$I,F$3,FALSE), "※5", ""))), "")</f>
        <v>7610</v>
      </c>
      <c r="G30" s="41">
        <f>IFERROR(INT(TRIM(SUBSTITUTE(VLOOKUP($A30&amp;"*",各都道府県の状況!$A:$I,G$3,FALSE), "※5", ""))), "")</f>
        <v>127</v>
      </c>
      <c r="H30" s="41">
        <f>IFERROR(INT(TRIM(SUBSTITUTE(VLOOKUP($A30&amp;"*",各都道府県の状況!$A:$I,H$3,FALSE), "※5", ""))), "")</f>
        <v>989</v>
      </c>
      <c r="I30" s="41">
        <f>IFERROR(INT(TRIM(SUBSTITUTE(VLOOKUP($A30&amp;"*",各都道府県の状況!$A:$I,I$3,FALSE), "※5", ""))), "")</f>
        <v>7</v>
      </c>
    </row>
    <row r="31" spans="1:9" x14ac:dyDescent="0.55000000000000004">
      <c r="A31" s="12" t="s">
        <v>207</v>
      </c>
      <c r="B31" s="13">
        <f t="shared" si="0"/>
        <v>44233</v>
      </c>
      <c r="C31" s="31" t="s">
        <v>36</v>
      </c>
      <c r="D31" s="41">
        <f>IFERROR(INT(TRIM(SUBSTITUTE(VLOOKUP($A31&amp;"*",各都道府県の状況!$A:$I,D$3,FALSE), "※5", ""))), "")</f>
        <v>44959</v>
      </c>
      <c r="E31" s="41">
        <f>IFERROR(INT(TRIM(SUBSTITUTE(VLOOKUP($A31&amp;"*",各都道府県の状況!$A:$I,E$3,FALSE), "※5", ""))), "")</f>
        <v>681853</v>
      </c>
      <c r="F31" s="41">
        <f>IFERROR(INT(TRIM(SUBSTITUTE(VLOOKUP($A31&amp;"*",各都道府県の状況!$A:$I,F$3,FALSE), "※5", ""))), "")</f>
        <v>40504</v>
      </c>
      <c r="G31" s="41">
        <f>IFERROR(INT(TRIM(SUBSTITUTE(VLOOKUP($A31&amp;"*",各都道府県の状況!$A:$I,G$3,FALSE), "※5", ""))), "")</f>
        <v>991</v>
      </c>
      <c r="H31" s="41">
        <f>IFERROR(INT(TRIM(SUBSTITUTE(VLOOKUP($A31&amp;"*",各都道府県の状況!$A:$I,H$3,FALSE), "※5", ""))), "")</f>
        <v>3464</v>
      </c>
      <c r="I31" s="41">
        <f>IFERROR(INT(TRIM(SUBSTITUTE(VLOOKUP($A31&amp;"*",各都道府県の状況!$A:$I,I$3,FALSE), "※5", ""))), "")</f>
        <v>147</v>
      </c>
    </row>
    <row r="32" spans="1:9" x14ac:dyDescent="0.55000000000000004">
      <c r="A32" s="12" t="s">
        <v>208</v>
      </c>
      <c r="B32" s="13">
        <f t="shared" si="0"/>
        <v>44233</v>
      </c>
      <c r="C32" s="31" t="s">
        <v>37</v>
      </c>
      <c r="D32" s="41">
        <f>IFERROR(INT(TRIM(SUBSTITUTE(VLOOKUP($A32&amp;"*",各都道府県の状況!$A:$I,D$3,FALSE), "※5", ""))), "")</f>
        <v>16989</v>
      </c>
      <c r="E32" s="41">
        <f>IFERROR(INT(TRIM(SUBSTITUTE(VLOOKUP($A32&amp;"*",各都道府県の状況!$A:$I,E$3,FALSE), "※5", ""))), "")</f>
        <v>213425</v>
      </c>
      <c r="F32" s="41">
        <f>IFERROR(INT(TRIM(SUBSTITUTE(VLOOKUP($A32&amp;"*",各都道府県の状況!$A:$I,F$3,FALSE), "※5", ""))), "")</f>
        <v>15123</v>
      </c>
      <c r="G32" s="41">
        <f>IFERROR(INT(TRIM(SUBSTITUTE(VLOOKUP($A32&amp;"*",各都道府県の状況!$A:$I,G$3,FALSE), "※5", ""))), "")</f>
        <v>441</v>
      </c>
      <c r="H32" s="41">
        <f>IFERROR(INT(TRIM(SUBSTITUTE(VLOOKUP($A32&amp;"*",各都道府県の状況!$A:$I,H$3,FALSE), "※5", ""))), "")</f>
        <v>1425</v>
      </c>
      <c r="I32" s="41">
        <f>IFERROR(INT(TRIM(SUBSTITUTE(VLOOKUP($A32&amp;"*",各都道府県の状況!$A:$I,I$3,FALSE), "※5", ""))), "")</f>
        <v>61</v>
      </c>
    </row>
    <row r="33" spans="1:9" x14ac:dyDescent="0.55000000000000004">
      <c r="A33" s="12" t="s">
        <v>209</v>
      </c>
      <c r="B33" s="13">
        <f t="shared" si="0"/>
        <v>44233</v>
      </c>
      <c r="C33" s="31" t="s">
        <v>38</v>
      </c>
      <c r="D33" s="41">
        <f>IFERROR(INT(TRIM(SUBSTITUTE(VLOOKUP($A33&amp;"*",各都道府県の状況!$A:$I,D$3,FALSE), "※5", ""))), "")</f>
        <v>3185</v>
      </c>
      <c r="E33" s="41">
        <f>IFERROR(INT(TRIM(SUBSTITUTE(VLOOKUP($A33&amp;"*",各都道府県の状況!$A:$I,E$3,FALSE), "※5", ""))), "")</f>
        <v>72095</v>
      </c>
      <c r="F33" s="41">
        <f>IFERROR(INT(TRIM(SUBSTITUTE(VLOOKUP($A33&amp;"*",各都道府県の状況!$A:$I,F$3,FALSE), "※5", ""))), "")</f>
        <v>2878</v>
      </c>
      <c r="G33" s="41">
        <f>IFERROR(INT(TRIM(SUBSTITUTE(VLOOKUP($A33&amp;"*",各都道府県の状況!$A:$I,G$3,FALSE), "※5", ""))), "")</f>
        <v>42</v>
      </c>
      <c r="H33" s="41">
        <f>IFERROR(INT(TRIM(SUBSTITUTE(VLOOKUP($A33&amp;"*",各都道府県の状況!$A:$I,H$3,FALSE), "※5", ""))), "")</f>
        <v>265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44233</v>
      </c>
      <c r="C34" s="31" t="s">
        <v>39</v>
      </c>
      <c r="D34" s="41">
        <f>IFERROR(INT(TRIM(SUBSTITUTE(VLOOKUP($A34&amp;"*",各都道府県の状況!$A:$I,D$3,FALSE), "※5", ""))), "")</f>
        <v>1106</v>
      </c>
      <c r="E34" s="41">
        <f>IFERROR(INT(TRIM(SUBSTITUTE(VLOOKUP($A34&amp;"*",各都道府県の状況!$A:$I,E$3,FALSE), "※5", ""))), "")</f>
        <v>22584</v>
      </c>
      <c r="F34" s="41">
        <f>IFERROR(INT(TRIM(SUBSTITUTE(VLOOKUP($A34&amp;"*",各都道府県の状況!$A:$I,F$3,FALSE), "※5", ""))), "")</f>
        <v>989</v>
      </c>
      <c r="G34" s="41">
        <f>IFERROR(INT(TRIM(SUBSTITUTE(VLOOKUP($A34&amp;"*",各都道府県の状況!$A:$I,G$3,FALSE), "※5", ""))), "")</f>
        <v>15</v>
      </c>
      <c r="H34" s="41">
        <f>IFERROR(INT(TRIM(SUBSTITUTE(VLOOKUP($A34&amp;"*",各都道府県の状況!$A:$I,H$3,FALSE), "※5", ""))), "")</f>
        <v>80</v>
      </c>
      <c r="I34" s="41">
        <f>IFERROR(INT(TRIM(SUBSTITUTE(VLOOKUP($A34&amp;"*",各都道府県の状況!$A:$I,I$3,FALSE), "※5", ""))), "")</f>
        <v>7</v>
      </c>
    </row>
    <row r="35" spans="1:9" x14ac:dyDescent="0.55000000000000004">
      <c r="A35" s="12" t="s">
        <v>211</v>
      </c>
      <c r="B35" s="13">
        <f t="shared" si="0"/>
        <v>44233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36012</v>
      </c>
      <c r="F35" s="41">
        <f>IFERROR(INT(TRIM(SUBSTITUTE(VLOOKUP($A35&amp;"*",各都道府県の状況!$A:$I,F$3,FALSE), "※5", ""))), "")</f>
        <v>183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18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212</v>
      </c>
      <c r="B36" s="13">
        <f t="shared" si="0"/>
        <v>44233</v>
      </c>
      <c r="C36" s="31" t="s">
        <v>41</v>
      </c>
      <c r="D36" s="41">
        <f>IFERROR(INT(TRIM(SUBSTITUTE(VLOOKUP($A36&amp;"*",各都道府県の状況!$A:$I,D$3,FALSE), "※5", ""))), "")</f>
        <v>276</v>
      </c>
      <c r="E36" s="41">
        <f>IFERROR(INT(TRIM(SUBSTITUTE(VLOOKUP($A36&amp;"*",各都道府県の状況!$A:$I,E$3,FALSE), "※5", ""))), "")</f>
        <v>13515</v>
      </c>
      <c r="F36" s="41">
        <f>IFERROR(INT(TRIM(SUBSTITUTE(VLOOKUP($A36&amp;"*",各都道府県の状況!$A:$I,F$3,FALSE), "※5", ""))), "")</f>
        <v>254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22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44233</v>
      </c>
      <c r="C37" s="31" t="s">
        <v>42</v>
      </c>
      <c r="D37" s="41">
        <f>IFERROR(INT(TRIM(SUBSTITUTE(VLOOKUP($A37&amp;"*",各都道府県の状況!$A:$I,D$3,FALSE), "※5", ""))), "")</f>
        <v>2390</v>
      </c>
      <c r="E37" s="41">
        <f>IFERROR(INT(TRIM(SUBSTITUTE(VLOOKUP($A37&amp;"*",各都道府県の状況!$A:$I,E$3,FALSE), "※5", ""))), "")</f>
        <v>55878</v>
      </c>
      <c r="F37" s="41">
        <f>IFERROR(INT(TRIM(SUBSTITUTE(VLOOKUP($A37&amp;"*",各都道府県の状況!$A:$I,F$3,FALSE), "※5", ""))), "")</f>
        <v>2199</v>
      </c>
      <c r="G37" s="41">
        <f>IFERROR(INT(TRIM(SUBSTITUTE(VLOOKUP($A37&amp;"*",各都道府県の状況!$A:$I,G$3,FALSE), "※5", ""))), "")</f>
        <v>24</v>
      </c>
      <c r="H37" s="41">
        <f>IFERROR(INT(TRIM(SUBSTITUTE(VLOOKUP($A37&amp;"*",各都道府県の状況!$A:$I,H$3,FALSE), "※5", ""))), "")</f>
        <v>143</v>
      </c>
      <c r="I37" s="41">
        <f>IFERROR(INT(TRIM(SUBSTITUTE(VLOOKUP($A37&amp;"*",各都道府県の状況!$A:$I,I$3,FALSE), "※5", ""))), "")</f>
        <v>5</v>
      </c>
    </row>
    <row r="38" spans="1:9" x14ac:dyDescent="0.55000000000000004">
      <c r="A38" s="12" t="s">
        <v>214</v>
      </c>
      <c r="B38" s="13">
        <f t="shared" si="0"/>
        <v>44233</v>
      </c>
      <c r="C38" s="31" t="s">
        <v>43</v>
      </c>
      <c r="D38" s="41">
        <f>IFERROR(INT(TRIM(SUBSTITUTE(VLOOKUP($A38&amp;"*",各都道府県の状況!$A:$I,D$3,FALSE), "※5", ""))), "")</f>
        <v>4872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4560</v>
      </c>
      <c r="G38" s="41">
        <f>IFERROR(INT(TRIM(SUBSTITUTE(VLOOKUP($A38&amp;"*",各都道府県の状況!$A:$I,G$3,FALSE), "※5", ""))), "")</f>
        <v>94</v>
      </c>
      <c r="H38" s="41">
        <f>IFERROR(INT(TRIM(SUBSTITUTE(VLOOKUP($A38&amp;"*",各都道府県の状況!$A:$I,H$3,FALSE), "※5", ""))), "")</f>
        <v>208</v>
      </c>
      <c r="I38" s="41">
        <f>IFERROR(INT(TRIM(SUBSTITUTE(VLOOKUP($A38&amp;"*",各都道府県の状況!$A:$I,I$3,FALSE), "※5", ""))), "")</f>
        <v>8</v>
      </c>
    </row>
    <row r="39" spans="1:9" x14ac:dyDescent="0.55000000000000004">
      <c r="A39" s="12" t="s">
        <v>215</v>
      </c>
      <c r="B39" s="13">
        <f t="shared" si="0"/>
        <v>44233</v>
      </c>
      <c r="C39" s="31" t="s">
        <v>44</v>
      </c>
      <c r="D39" s="41">
        <f>IFERROR(INT(TRIM(SUBSTITUTE(VLOOKUP($A39&amp;"*",各都道府県の状況!$A:$I,D$3,FALSE), "※5", ""))), "")</f>
        <v>1292</v>
      </c>
      <c r="E39" s="41">
        <f>IFERROR(INT(TRIM(SUBSTITUTE(VLOOKUP($A39&amp;"*",各都道府県の状況!$A:$I,E$3,FALSE), "※5", ""))), "")</f>
        <v>49814</v>
      </c>
      <c r="F39" s="41">
        <f>IFERROR(INT(TRIM(SUBSTITUTE(VLOOKUP($A39&amp;"*",各都道府県の状況!$A:$I,F$3,FALSE), "※5", ""))), "")</f>
        <v>1072</v>
      </c>
      <c r="G39" s="41">
        <f>IFERROR(INT(TRIM(SUBSTITUTE(VLOOKUP($A39&amp;"*",各都道府県の状況!$A:$I,G$3,FALSE), "※5", ""))), "")</f>
        <v>26</v>
      </c>
      <c r="H39" s="41">
        <f>IFERROR(INT(TRIM(SUBSTITUTE(VLOOKUP($A39&amp;"*",各都道府県の状況!$A:$I,H$3,FALSE), "※5", ""))), "")</f>
        <v>194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44233</v>
      </c>
      <c r="C40" s="31" t="s">
        <v>45</v>
      </c>
      <c r="D40" s="41">
        <f>IFERROR(INT(TRIM(SUBSTITUTE(VLOOKUP($A40&amp;"*",各都道府県の状況!$A:$I,D$3,FALSE), "※5", ""))), "")</f>
        <v>394</v>
      </c>
      <c r="E40" s="41">
        <f>IFERROR(INT(TRIM(SUBSTITUTE(VLOOKUP($A40&amp;"*",各都道府県の状況!$A:$I,E$3,FALSE), "※5", ""))), "")</f>
        <v>22854</v>
      </c>
      <c r="F40" s="41">
        <f>IFERROR(INT(TRIM(SUBSTITUTE(VLOOKUP($A40&amp;"*",各都道府県の状況!$A:$I,F$3,FALSE), "※5", ""))), "")</f>
        <v>347</v>
      </c>
      <c r="G40" s="41">
        <f>IFERROR(INT(TRIM(SUBSTITUTE(VLOOKUP($A40&amp;"*",各都道府県の状況!$A:$I,G$3,FALSE), "※5", ""))), "")</f>
        <v>15</v>
      </c>
      <c r="H40" s="41">
        <f>IFERROR(INT(TRIM(SUBSTITUTE(VLOOKUP($A40&amp;"*",各都道府県の状況!$A:$I,H$3,FALSE), "※5", ""))), "")</f>
        <v>32</v>
      </c>
      <c r="I40" s="41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44233</v>
      </c>
      <c r="C41" s="31" t="s">
        <v>46</v>
      </c>
      <c r="D41" s="41">
        <f>IFERROR(INT(TRIM(SUBSTITUTE(VLOOKUP($A41&amp;"*",各都道府県の状況!$A:$I,D$3,FALSE), "※5", ""))), "")</f>
        <v>694</v>
      </c>
      <c r="E41" s="41">
        <f>IFERROR(INT(TRIM(SUBSTITUTE(VLOOKUP($A41&amp;"*",各都道府県の状況!$A:$I,E$3,FALSE), "※5", ""))), "")</f>
        <v>39824</v>
      </c>
      <c r="F41" s="41">
        <f>IFERROR(INT(TRIM(SUBSTITUTE(VLOOKUP($A41&amp;"*",各都道府県の状況!$A:$I,F$3,FALSE), "※5", ""))), "")</f>
        <v>575</v>
      </c>
      <c r="G41" s="41">
        <f>IFERROR(INT(TRIM(SUBSTITUTE(VLOOKUP($A41&amp;"*",各都道府県の状況!$A:$I,G$3,FALSE), "※5", ""))), "")</f>
        <v>16</v>
      </c>
      <c r="H41" s="41">
        <f>IFERROR(INT(TRIM(SUBSTITUTE(VLOOKUP($A41&amp;"*",各都道府県の状況!$A:$I,H$3,FALSE), "※5", ""))), "")</f>
        <v>103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44233</v>
      </c>
      <c r="C42" s="31" t="s">
        <v>47</v>
      </c>
      <c r="D42" s="41">
        <f>IFERROR(INT(TRIM(SUBSTITUTE(VLOOKUP($A42&amp;"*",各都道府県の状況!$A:$I,D$3,FALSE), "※5", ""))), "")</f>
        <v>1009</v>
      </c>
      <c r="E42" s="41">
        <f>IFERROR(INT(TRIM(SUBSTITUTE(VLOOKUP($A42&amp;"*",各都道府県の状況!$A:$I,E$3,FALSE), "※5", ""))), "")</f>
        <v>27616</v>
      </c>
      <c r="F42" s="41">
        <f>IFERROR(INT(TRIM(SUBSTITUTE(VLOOKUP($A42&amp;"*",各都道府県の状況!$A:$I,F$3,FALSE), "※5", ""))), "")</f>
        <v>910</v>
      </c>
      <c r="G42" s="41">
        <f>IFERROR(INT(TRIM(SUBSTITUTE(VLOOKUP($A42&amp;"*",各都道府県の状況!$A:$I,G$3,FALSE), "※5", ""))), "")</f>
        <v>21</v>
      </c>
      <c r="H42" s="41">
        <f>IFERROR(INT(TRIM(SUBSTITUTE(VLOOKUP($A42&amp;"*",各都道府県の状況!$A:$I,H$3,FALSE), "※5", ""))), "")</f>
        <v>78</v>
      </c>
      <c r="I42" s="41">
        <f>IFERROR(INT(TRIM(SUBSTITUTE(VLOOKUP($A42&amp;"*",各都道府県の状況!$A:$I,I$3,FALSE), "※5", ""))), "")</f>
        <v>2</v>
      </c>
    </row>
    <row r="43" spans="1:9" x14ac:dyDescent="0.55000000000000004">
      <c r="A43" s="12" t="s">
        <v>219</v>
      </c>
      <c r="B43" s="13">
        <f t="shared" si="0"/>
        <v>44233</v>
      </c>
      <c r="C43" s="31" t="s">
        <v>48</v>
      </c>
      <c r="D43" s="41">
        <f>IFERROR(INT(TRIM(SUBSTITUTE(VLOOKUP($A43&amp;"*",各都道府県の状況!$A:$I,D$3,FALSE), "※5", ""))), "")</f>
        <v>860</v>
      </c>
      <c r="E43" s="41">
        <f>IFERROR(INT(TRIM(SUBSTITUTE(VLOOKUP($A43&amp;"*",各都道府県の状況!$A:$I,E$3,FALSE), "※5", ""))), "")</f>
        <v>6958</v>
      </c>
      <c r="F43" s="41">
        <f>IFERROR(INT(TRIM(SUBSTITUTE(VLOOKUP($A43&amp;"*",各都道府県の状況!$A:$I,F$3,FALSE), "※5", ""))), "")</f>
        <v>819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24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44233</v>
      </c>
      <c r="C44" s="31" t="s">
        <v>49</v>
      </c>
      <c r="D44" s="41">
        <f>IFERROR(INT(TRIM(SUBSTITUTE(VLOOKUP($A44&amp;"*",各都道府県の状況!$A:$I,D$3,FALSE), "※5", ""))), "")</f>
        <v>16434</v>
      </c>
      <c r="E44" s="41">
        <f>IFERROR(INT(TRIM(SUBSTITUTE(VLOOKUP($A44&amp;"*",各都道府県の状況!$A:$I,E$3,FALSE), "※5", ""))), "")</f>
        <v>388270</v>
      </c>
      <c r="F44" s="41">
        <f>IFERROR(INT(TRIM(SUBSTITUTE(VLOOKUP($A44&amp;"*",各都道府県の状況!$A:$I,F$3,FALSE), "※5", ""))), "")</f>
        <v>14310</v>
      </c>
      <c r="G44" s="41">
        <f>IFERROR(INT(TRIM(SUBSTITUTE(VLOOKUP($A44&amp;"*",各都道府県の状況!$A:$I,G$3,FALSE), "※5", ""))), "")</f>
        <v>200</v>
      </c>
      <c r="H44" s="41">
        <f>IFERROR(INT(TRIM(SUBSTITUTE(VLOOKUP($A44&amp;"*",各都道府県の状況!$A:$I,H$3,FALSE), "※5", ""))), "")</f>
        <v>1899</v>
      </c>
      <c r="I44" s="41">
        <f>IFERROR(INT(TRIM(SUBSTITUTE(VLOOKUP($A44&amp;"*",各都道府県の状況!$A:$I,I$3,FALSE), "※5", ""))), "")</f>
        <v>37</v>
      </c>
    </row>
    <row r="45" spans="1:9" x14ac:dyDescent="0.55000000000000004">
      <c r="A45" s="12" t="s">
        <v>221</v>
      </c>
      <c r="B45" s="13">
        <f t="shared" si="0"/>
        <v>44233</v>
      </c>
      <c r="C45" s="31" t="s">
        <v>50</v>
      </c>
      <c r="D45" s="41">
        <f>IFERROR(INT(TRIM(SUBSTITUTE(VLOOKUP($A45&amp;"*",各都道府県の状況!$A:$I,D$3,FALSE), "※5", ""))), "")</f>
        <v>976</v>
      </c>
      <c r="E45" s="41">
        <f>IFERROR(INT(TRIM(SUBSTITUTE(VLOOKUP($A45&amp;"*",各都道府県の状況!$A:$I,E$3,FALSE), "※5", ""))), "")</f>
        <v>24953</v>
      </c>
      <c r="F45" s="41">
        <f>IFERROR(INT(TRIM(SUBSTITUTE(VLOOKUP($A45&amp;"*",各都道府県の状況!$A:$I,F$3,FALSE), "※5", ""))), "")</f>
        <v>921</v>
      </c>
      <c r="G45" s="41">
        <f>IFERROR(INT(TRIM(SUBSTITUTE(VLOOKUP($A45&amp;"*",各都道府県の状況!$A:$I,G$3,FALSE), "※5", ""))), "")</f>
        <v>6</v>
      </c>
      <c r="H45" s="41">
        <f>IFERROR(INT(TRIM(SUBSTITUTE(VLOOKUP($A45&amp;"*",各都道府県の状況!$A:$I,H$3,FALSE), "※5", ""))), "")</f>
        <v>67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44233</v>
      </c>
      <c r="C46" s="31" t="s">
        <v>51</v>
      </c>
      <c r="D46" s="41">
        <f>IFERROR(INT(TRIM(SUBSTITUTE(VLOOKUP($A46&amp;"*",各都道府県の状況!$A:$I,D$3,FALSE), "※5", ""))), "")</f>
        <v>1543</v>
      </c>
      <c r="E46" s="41">
        <f>IFERROR(INT(TRIM(SUBSTITUTE(VLOOKUP($A46&amp;"*",各都道府県の状況!$A:$I,E$3,FALSE), "※5", ""))), "")</f>
        <v>60154</v>
      </c>
      <c r="F46" s="41">
        <f>IFERROR(INT(TRIM(SUBSTITUTE(VLOOKUP($A46&amp;"*",各都道府県の状況!$A:$I,F$3,FALSE), "※5", ""))), "")</f>
        <v>1302</v>
      </c>
      <c r="G46" s="41">
        <f>IFERROR(INT(TRIM(SUBSTITUTE(VLOOKUP($A46&amp;"*",各都道府県の状況!$A:$I,G$3,FALSE), "※5", ""))), "")</f>
        <v>35</v>
      </c>
      <c r="H46" s="41">
        <f>IFERROR(INT(TRIM(SUBSTITUTE(VLOOKUP($A46&amp;"*",各都道府県の状況!$A:$I,H$3,FALSE), "※5", ""))), "")</f>
        <v>210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>
        <f t="shared" si="0"/>
        <v>44233</v>
      </c>
      <c r="C47" s="31" t="s">
        <v>52</v>
      </c>
      <c r="D47" s="41">
        <f>IFERROR(INT(TRIM(SUBSTITUTE(VLOOKUP($A47&amp;"*",各都道府県の状況!$A:$I,D$3,FALSE), "※5", ""))), "")</f>
        <v>3372</v>
      </c>
      <c r="E47" s="41">
        <f>IFERROR(INT(TRIM(SUBSTITUTE(VLOOKUP($A47&amp;"*",各都道府県の状況!$A:$I,E$3,FALSE), "※5", ""))), "")</f>
        <v>54767</v>
      </c>
      <c r="F47" s="41">
        <f>IFERROR(INT(TRIM(SUBSTITUTE(VLOOKUP($A47&amp;"*",各都道府県の状況!$A:$I,F$3,FALSE), "※5", ""))), "")</f>
        <v>3112</v>
      </c>
      <c r="G47" s="41">
        <f>IFERROR(INT(TRIM(SUBSTITUTE(VLOOKUP($A47&amp;"*",各都道府県の状況!$A:$I,G$3,FALSE), "※5", ""))), "")</f>
        <v>64</v>
      </c>
      <c r="H47" s="41">
        <f>IFERROR(INT(TRIM(SUBSTITUTE(VLOOKUP($A47&amp;"*",各都道府県の状況!$A:$I,H$3,FALSE), "※5", ""))), "")</f>
        <v>173</v>
      </c>
      <c r="I47" s="41">
        <f>IFERROR(INT(TRIM(SUBSTITUTE(VLOOKUP($A47&amp;"*",各都道府県の状況!$A:$I,I$3,FALSE), "※5", ""))), "")</f>
        <v>15</v>
      </c>
    </row>
    <row r="48" spans="1:9" x14ac:dyDescent="0.55000000000000004">
      <c r="A48" s="12" t="s">
        <v>224</v>
      </c>
      <c r="B48" s="13">
        <f t="shared" si="0"/>
        <v>44233</v>
      </c>
      <c r="C48" s="31" t="s">
        <v>53</v>
      </c>
      <c r="D48" s="41">
        <f>IFERROR(INT(TRIM(SUBSTITUTE(VLOOKUP($A48&amp;"*",各都道府県の状況!$A:$I,D$3,FALSE), "※5", ""))), "")</f>
        <v>1223</v>
      </c>
      <c r="E48" s="41">
        <f>IFERROR(INT(TRIM(SUBSTITUTE(VLOOKUP($A48&amp;"*",各都道府県の状況!$A:$I,E$3,FALSE), "※5", ""))), "")</f>
        <v>68859</v>
      </c>
      <c r="F48" s="41">
        <f>IFERROR(INT(TRIM(SUBSTITUTE(VLOOKUP($A48&amp;"*",各都道府県の状況!$A:$I,F$3,FALSE), "※5", ""))), "")</f>
        <v>1070</v>
      </c>
      <c r="G48" s="41">
        <f>IFERROR(INT(TRIM(SUBSTITUTE(VLOOKUP($A48&amp;"*",各都道府県の状況!$A:$I,G$3,FALSE), "※5", ""))), "")</f>
        <v>18</v>
      </c>
      <c r="H48" s="41">
        <f>IFERROR(INT(TRIM(SUBSTITUTE(VLOOKUP($A48&amp;"*",各都道府県の状況!$A:$I,H$3,FALSE), "※5", ""))), "")</f>
        <v>135</v>
      </c>
      <c r="I48" s="41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44233</v>
      </c>
      <c r="C49" s="31" t="s">
        <v>54</v>
      </c>
      <c r="D49" s="41">
        <f>IFERROR(INT(TRIM(SUBSTITUTE(VLOOKUP($A49&amp;"*",各都道府県の状況!$A:$I,D$3,FALSE), "※5", ""))), "")</f>
        <v>1879</v>
      </c>
      <c r="E49" s="41">
        <f>IFERROR(INT(TRIM(SUBSTITUTE(VLOOKUP($A49&amp;"*",各都道府県の状況!$A:$I,E$3,FALSE), "※5", ""))), "")</f>
        <v>24027</v>
      </c>
      <c r="F49" s="41">
        <f>IFERROR(INT(TRIM(SUBSTITUTE(VLOOKUP($A49&amp;"*",各都道府県の状況!$A:$I,F$3,FALSE), "※5", ""))), "")</f>
        <v>1721</v>
      </c>
      <c r="G49" s="41">
        <f>IFERROR(INT(TRIM(SUBSTITUTE(VLOOKUP($A49&amp;"*",各都道府県の状況!$A:$I,G$3,FALSE), "※5", ""))), "")</f>
        <v>20</v>
      </c>
      <c r="H49" s="41">
        <f>IFERROR(INT(TRIM(SUBSTITUTE(VLOOKUP($A49&amp;"*",各都道府県の状況!$A:$I,H$3,FALSE), "※5", ""))), "")</f>
        <v>141</v>
      </c>
      <c r="I49" s="41">
        <f>IFERROR(INT(TRIM(SUBSTITUTE(VLOOKUP($A49&amp;"*",各都道府県の状況!$A:$I,I$3,FALSE), "※5", ""))), "")</f>
        <v>4</v>
      </c>
    </row>
    <row r="50" spans="1:9" x14ac:dyDescent="0.55000000000000004">
      <c r="A50" s="12" t="s">
        <v>226</v>
      </c>
      <c r="B50" s="13">
        <f t="shared" si="0"/>
        <v>44233</v>
      </c>
      <c r="C50" s="31" t="s">
        <v>55</v>
      </c>
      <c r="D50" s="41">
        <f>IFERROR(INT(TRIM(SUBSTITUTE(VLOOKUP($A50&amp;"*",各都道府県の状況!$A:$I,D$3,FALSE), "※5", ""))), "")</f>
        <v>1656</v>
      </c>
      <c r="E50" s="41">
        <f>IFERROR(INT(TRIM(SUBSTITUTE(VLOOKUP($A50&amp;"*",各都道府県の状況!$A:$I,E$3,FALSE), "※5", ""))), "")</f>
        <v>58619</v>
      </c>
      <c r="F50" s="41">
        <f>IFERROR(INT(TRIM(SUBSTITUTE(VLOOKUP($A50&amp;"*",各都道府県の状況!$A:$I,F$3,FALSE), "※5", ""))), "")</f>
        <v>1541</v>
      </c>
      <c r="G50" s="41">
        <f>IFERROR(INT(TRIM(SUBSTITUTE(VLOOKUP($A50&amp;"*",各都道府県の状況!$A:$I,G$3,FALSE), "※5", ""))), "")</f>
        <v>19</v>
      </c>
      <c r="H50" s="41">
        <f>IFERROR(INT(TRIM(SUBSTITUTE(VLOOKUP($A50&amp;"*",各都道府県の状況!$A:$I,H$3,FALSE), "※5", ""))), "")</f>
        <v>111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44233</v>
      </c>
      <c r="C51" s="31" t="s">
        <v>56</v>
      </c>
      <c r="D51" s="41">
        <f>IFERROR(INT(TRIM(SUBSTITUTE(VLOOKUP($A51&amp;"*",各都道府県の状況!$A:$I,D$3,FALSE), "※5", ""))), "")</f>
        <v>7822</v>
      </c>
      <c r="E51" s="41">
        <f>IFERROR(INT(TRIM(SUBSTITUTE(VLOOKUP($A51&amp;"*",各都道府県の状況!$A:$I,E$3,FALSE), "※5", ""))), "")</f>
        <v>131729</v>
      </c>
      <c r="F51" s="41">
        <f>IFERROR(INT(TRIM(SUBSTITUTE(VLOOKUP($A51&amp;"*",各都道府県の状況!$A:$I,F$3,FALSE), "※5", ""))), "")</f>
        <v>7125</v>
      </c>
      <c r="G51" s="41">
        <f>IFERROR(INT(TRIM(SUBSTITUTE(VLOOKUP($A51&amp;"*",各都道府県の状況!$A:$I,G$3,FALSE), "※5", ""))), "")</f>
        <v>92</v>
      </c>
      <c r="H51" s="41">
        <f>IFERROR(INT(TRIM(SUBSTITUTE(VLOOKUP($A51&amp;"*",各都道府県の状況!$A:$I,H$3,FALSE), "※5", ""))), "")</f>
        <v>610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4" t="s">
        <v>278</v>
      </c>
      <c r="C1" s="55"/>
      <c r="D1" s="55"/>
      <c r="E1" s="55"/>
      <c r="F1" s="55"/>
      <c r="G1" s="55"/>
      <c r="H1" s="55"/>
      <c r="I1" s="55"/>
    </row>
    <row r="2" spans="1:9" ht="28.5" customHeight="1" x14ac:dyDescent="0.55000000000000004">
      <c r="B2" s="56" t="s">
        <v>228</v>
      </c>
      <c r="C2" s="55"/>
      <c r="D2" s="55"/>
      <c r="E2" s="55"/>
      <c r="F2" s="55"/>
      <c r="G2" s="55"/>
      <c r="H2" s="55"/>
      <c r="I2" s="55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7" t="s">
        <v>180</v>
      </c>
      <c r="C4" s="61" t="s">
        <v>283</v>
      </c>
      <c r="D4" s="62" t="s">
        <v>284</v>
      </c>
      <c r="E4" s="63" t="s">
        <v>285</v>
      </c>
      <c r="F4" s="64"/>
      <c r="G4" s="59" t="s">
        <v>286</v>
      </c>
      <c r="H4" s="59" t="s">
        <v>287</v>
      </c>
      <c r="I4" s="19"/>
    </row>
    <row r="5" spans="1:9" ht="13.25" customHeight="1" x14ac:dyDescent="0.55000000000000004">
      <c r="B5" s="58"/>
      <c r="C5" s="65"/>
      <c r="D5" s="66"/>
      <c r="E5" s="67" t="s">
        <v>288</v>
      </c>
      <c r="F5" s="68" t="s">
        <v>289</v>
      </c>
      <c r="G5" s="60"/>
      <c r="H5" s="60"/>
      <c r="I5" s="19"/>
    </row>
    <row r="6" spans="1:9" ht="12" customHeight="1" x14ac:dyDescent="0.55000000000000004">
      <c r="A6" s="15" t="s">
        <v>181</v>
      </c>
      <c r="B6" s="20" t="s">
        <v>229</v>
      </c>
      <c r="C6" s="69">
        <v>18011</v>
      </c>
      <c r="D6" s="69">
        <v>336047</v>
      </c>
      <c r="E6" s="69">
        <v>1215</v>
      </c>
      <c r="F6" s="70">
        <v>10</v>
      </c>
      <c r="G6" s="69">
        <v>16188</v>
      </c>
      <c r="H6" s="70">
        <v>619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0">
        <v>740</v>
      </c>
      <c r="D7" s="69">
        <v>15429</v>
      </c>
      <c r="E7" s="70">
        <v>58</v>
      </c>
      <c r="F7" s="70">
        <v>1</v>
      </c>
      <c r="G7" s="70">
        <v>669</v>
      </c>
      <c r="H7" s="70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0">
        <v>513</v>
      </c>
      <c r="D8" s="69">
        <v>21161</v>
      </c>
      <c r="E8" s="70">
        <v>26</v>
      </c>
      <c r="F8" s="70">
        <v>1</v>
      </c>
      <c r="G8" s="70">
        <v>458</v>
      </c>
      <c r="H8" s="70">
        <v>29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69">
        <v>3461</v>
      </c>
      <c r="D9" s="69">
        <v>49205</v>
      </c>
      <c r="E9" s="70">
        <v>169</v>
      </c>
      <c r="F9" s="70">
        <v>7</v>
      </c>
      <c r="G9" s="69">
        <v>3270</v>
      </c>
      <c r="H9" s="70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0">
        <v>269</v>
      </c>
      <c r="D10" s="69">
        <v>6756</v>
      </c>
      <c r="E10" s="70">
        <v>37</v>
      </c>
      <c r="F10" s="70">
        <v>0</v>
      </c>
      <c r="G10" s="70">
        <v>228</v>
      </c>
      <c r="H10" s="70">
        <v>4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0">
        <v>526</v>
      </c>
      <c r="D11" s="69">
        <v>15770</v>
      </c>
      <c r="E11" s="70">
        <v>58</v>
      </c>
      <c r="F11" s="70">
        <v>1</v>
      </c>
      <c r="G11" s="70">
        <v>455</v>
      </c>
      <c r="H11" s="70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69">
        <v>1775</v>
      </c>
      <c r="D12" s="69">
        <v>91113</v>
      </c>
      <c r="E12" s="70">
        <v>159</v>
      </c>
      <c r="F12" s="70">
        <v>11</v>
      </c>
      <c r="G12" s="69">
        <v>1561</v>
      </c>
      <c r="H12" s="70">
        <v>55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69">
        <v>5092</v>
      </c>
      <c r="D13" s="69">
        <v>23780</v>
      </c>
      <c r="E13" s="70">
        <v>538</v>
      </c>
      <c r="F13" s="70">
        <v>15</v>
      </c>
      <c r="G13" s="69">
        <v>4479</v>
      </c>
      <c r="H13" s="70">
        <v>75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69">
        <v>3871</v>
      </c>
      <c r="D14" s="69">
        <v>112740</v>
      </c>
      <c r="E14" s="70">
        <v>309</v>
      </c>
      <c r="F14" s="70">
        <v>13</v>
      </c>
      <c r="G14" s="69">
        <v>3509</v>
      </c>
      <c r="H14" s="70">
        <v>53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69">
        <v>4092</v>
      </c>
      <c r="D15" s="69">
        <v>78856</v>
      </c>
      <c r="E15" s="70">
        <v>388</v>
      </c>
      <c r="F15" s="70">
        <v>12</v>
      </c>
      <c r="G15" s="69">
        <v>3628</v>
      </c>
      <c r="H15" s="70">
        <v>76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69">
        <v>26524</v>
      </c>
      <c r="D16" s="69">
        <v>476622</v>
      </c>
      <c r="E16" s="69">
        <v>3612</v>
      </c>
      <c r="F16" s="70">
        <v>65</v>
      </c>
      <c r="G16" s="69">
        <v>22509</v>
      </c>
      <c r="H16" s="70">
        <v>403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69">
        <v>23615</v>
      </c>
      <c r="D17" s="69">
        <v>342439</v>
      </c>
      <c r="E17" s="69">
        <v>4417</v>
      </c>
      <c r="F17" s="70">
        <v>43</v>
      </c>
      <c r="G17" s="69">
        <v>18904</v>
      </c>
      <c r="H17" s="70">
        <v>294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69">
        <v>103416</v>
      </c>
      <c r="D18" s="69">
        <v>1372936</v>
      </c>
      <c r="E18" s="69">
        <v>7717</v>
      </c>
      <c r="F18" s="70">
        <v>114</v>
      </c>
      <c r="G18" s="69">
        <v>94682</v>
      </c>
      <c r="H18" s="69">
        <v>1017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69">
        <v>42117</v>
      </c>
      <c r="D19" s="69">
        <v>520223</v>
      </c>
      <c r="E19" s="69">
        <v>2188</v>
      </c>
      <c r="F19" s="70">
        <v>90</v>
      </c>
      <c r="G19" s="69">
        <v>39391</v>
      </c>
      <c r="H19" s="70">
        <v>538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0">
        <v>950</v>
      </c>
      <c r="D20" s="69">
        <v>38132</v>
      </c>
      <c r="E20" s="70">
        <v>96</v>
      </c>
      <c r="F20" s="70">
        <v>2</v>
      </c>
      <c r="G20" s="70">
        <v>842</v>
      </c>
      <c r="H20" s="70">
        <v>12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0">
        <v>880</v>
      </c>
      <c r="D21" s="69">
        <v>32299</v>
      </c>
      <c r="E21" s="70">
        <v>29</v>
      </c>
      <c r="F21" s="70">
        <v>2</v>
      </c>
      <c r="G21" s="70">
        <v>824</v>
      </c>
      <c r="H21" s="7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69">
        <v>1533</v>
      </c>
      <c r="D22" s="69">
        <v>43176</v>
      </c>
      <c r="E22" s="70">
        <v>113</v>
      </c>
      <c r="F22" s="70">
        <v>1</v>
      </c>
      <c r="G22" s="69">
        <v>1376</v>
      </c>
      <c r="H22" s="70">
        <v>59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0">
        <v>521</v>
      </c>
      <c r="D23" s="69">
        <v>27932</v>
      </c>
      <c r="E23" s="70">
        <v>46</v>
      </c>
      <c r="F23" s="70">
        <v>2</v>
      </c>
      <c r="G23" s="70">
        <v>453</v>
      </c>
      <c r="H23" s="70">
        <v>22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0">
        <v>908</v>
      </c>
      <c r="D24" s="69">
        <v>14741</v>
      </c>
      <c r="E24" s="70">
        <v>25</v>
      </c>
      <c r="F24" s="70">
        <v>3</v>
      </c>
      <c r="G24" s="70">
        <v>868</v>
      </c>
      <c r="H24" s="70">
        <v>15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69">
        <v>2329</v>
      </c>
      <c r="D25" s="69">
        <v>86509</v>
      </c>
      <c r="E25" s="70">
        <v>110</v>
      </c>
      <c r="F25" s="70">
        <v>1</v>
      </c>
      <c r="G25" s="69">
        <v>2206</v>
      </c>
      <c r="H25" s="70">
        <v>39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69">
        <v>4409</v>
      </c>
      <c r="D26" s="69">
        <v>111656</v>
      </c>
      <c r="E26" s="70">
        <v>371</v>
      </c>
      <c r="F26" s="70">
        <v>11</v>
      </c>
      <c r="G26" s="69">
        <v>3960</v>
      </c>
      <c r="H26" s="70">
        <v>78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69">
        <v>4732</v>
      </c>
      <c r="D27" s="69">
        <v>154697</v>
      </c>
      <c r="E27" s="70">
        <v>355</v>
      </c>
      <c r="F27" s="70">
        <v>3</v>
      </c>
      <c r="G27" s="69">
        <v>4291</v>
      </c>
      <c r="H27" s="70">
        <v>86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69">
        <v>24503</v>
      </c>
      <c r="D28" s="69">
        <v>333828</v>
      </c>
      <c r="E28" s="69">
        <v>1893</v>
      </c>
      <c r="F28" s="70">
        <v>51</v>
      </c>
      <c r="G28" s="69">
        <v>22174</v>
      </c>
      <c r="H28" s="70">
        <v>436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69">
        <v>2298</v>
      </c>
      <c r="D29" s="69">
        <v>52085</v>
      </c>
      <c r="E29" s="70">
        <v>308</v>
      </c>
      <c r="F29" s="70">
        <v>12</v>
      </c>
      <c r="G29" s="69">
        <v>1957</v>
      </c>
      <c r="H29" s="70">
        <v>33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69">
        <v>2233</v>
      </c>
      <c r="D30" s="69">
        <v>61711</v>
      </c>
      <c r="E30" s="70">
        <v>248</v>
      </c>
      <c r="F30" s="70">
        <v>6</v>
      </c>
      <c r="G30" s="69">
        <v>1952</v>
      </c>
      <c r="H30" s="70">
        <v>33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69">
        <v>8651</v>
      </c>
      <c r="D31" s="69">
        <v>137085</v>
      </c>
      <c r="E31" s="70">
        <v>989</v>
      </c>
      <c r="F31" s="70">
        <v>7</v>
      </c>
      <c r="G31" s="69">
        <v>7610</v>
      </c>
      <c r="H31" s="70">
        <v>127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69">
        <v>44959</v>
      </c>
      <c r="D32" s="69">
        <v>681853</v>
      </c>
      <c r="E32" s="69">
        <v>3464</v>
      </c>
      <c r="F32" s="70">
        <v>147</v>
      </c>
      <c r="G32" s="69">
        <v>40504</v>
      </c>
      <c r="H32" s="70">
        <v>991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69">
        <v>16989</v>
      </c>
      <c r="D33" s="69">
        <v>213425</v>
      </c>
      <c r="E33" s="69">
        <v>1425</v>
      </c>
      <c r="F33" s="70">
        <v>61</v>
      </c>
      <c r="G33" s="69">
        <v>15123</v>
      </c>
      <c r="H33" s="70">
        <v>441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69">
        <v>3185</v>
      </c>
      <c r="D34" s="69">
        <v>72095</v>
      </c>
      <c r="E34" s="70">
        <v>265</v>
      </c>
      <c r="F34" s="70">
        <v>6</v>
      </c>
      <c r="G34" s="69">
        <v>2878</v>
      </c>
      <c r="H34" s="70">
        <v>42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69">
        <v>1106</v>
      </c>
      <c r="D35" s="69">
        <v>22584</v>
      </c>
      <c r="E35" s="70">
        <v>80</v>
      </c>
      <c r="F35" s="70">
        <v>7</v>
      </c>
      <c r="G35" s="70">
        <v>989</v>
      </c>
      <c r="H35" s="70">
        <v>15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0">
        <v>207</v>
      </c>
      <c r="D36" s="69">
        <v>36012</v>
      </c>
      <c r="E36" s="70">
        <v>18</v>
      </c>
      <c r="F36" s="70">
        <v>1</v>
      </c>
      <c r="G36" s="70">
        <v>183</v>
      </c>
      <c r="H36" s="7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0">
        <v>276</v>
      </c>
      <c r="D37" s="69">
        <v>13515</v>
      </c>
      <c r="E37" s="70">
        <v>22</v>
      </c>
      <c r="F37" s="70">
        <v>0</v>
      </c>
      <c r="G37" s="70">
        <v>254</v>
      </c>
      <c r="H37" s="7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69">
        <v>2390</v>
      </c>
      <c r="D38" s="69">
        <v>55878</v>
      </c>
      <c r="E38" s="70">
        <v>143</v>
      </c>
      <c r="F38" s="70">
        <v>5</v>
      </c>
      <c r="G38" s="69">
        <v>2199</v>
      </c>
      <c r="H38" s="70">
        <v>24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69">
        <v>4872</v>
      </c>
      <c r="D39" s="69">
        <v>120841</v>
      </c>
      <c r="E39" s="70">
        <v>208</v>
      </c>
      <c r="F39" s="70">
        <v>8</v>
      </c>
      <c r="G39" s="69">
        <v>4560</v>
      </c>
      <c r="H39" s="70">
        <v>94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69">
        <v>1292</v>
      </c>
      <c r="D40" s="69">
        <v>49814</v>
      </c>
      <c r="E40" s="70">
        <v>194</v>
      </c>
      <c r="F40" s="70">
        <v>0</v>
      </c>
      <c r="G40" s="69">
        <v>1072</v>
      </c>
      <c r="H40" s="70">
        <v>26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0">
        <v>394</v>
      </c>
      <c r="D41" s="69">
        <v>22854</v>
      </c>
      <c r="E41" s="70">
        <v>32</v>
      </c>
      <c r="F41" s="70">
        <v>3</v>
      </c>
      <c r="G41" s="70">
        <v>347</v>
      </c>
      <c r="H41" s="70">
        <v>15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0">
        <v>694</v>
      </c>
      <c r="D42" s="69">
        <v>39824</v>
      </c>
      <c r="E42" s="70">
        <v>103</v>
      </c>
      <c r="F42" s="70">
        <v>1</v>
      </c>
      <c r="G42" s="70">
        <v>575</v>
      </c>
      <c r="H42" s="70">
        <v>16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69">
        <v>1009</v>
      </c>
      <c r="D43" s="69">
        <v>27616</v>
      </c>
      <c r="E43" s="70">
        <v>78</v>
      </c>
      <c r="F43" s="70">
        <v>2</v>
      </c>
      <c r="G43" s="70">
        <v>910</v>
      </c>
      <c r="H43" s="70">
        <v>21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0">
        <v>860</v>
      </c>
      <c r="D44" s="69">
        <v>6958</v>
      </c>
      <c r="E44" s="70">
        <v>24</v>
      </c>
      <c r="F44" s="70">
        <v>1</v>
      </c>
      <c r="G44" s="70">
        <v>819</v>
      </c>
      <c r="H44" s="70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69">
        <v>16434</v>
      </c>
      <c r="D45" s="69">
        <v>388270</v>
      </c>
      <c r="E45" s="69">
        <v>1899</v>
      </c>
      <c r="F45" s="70">
        <v>37</v>
      </c>
      <c r="G45" s="69">
        <v>14310</v>
      </c>
      <c r="H45" s="70">
        <v>200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0">
        <v>976</v>
      </c>
      <c r="D46" s="69">
        <v>24953</v>
      </c>
      <c r="E46" s="70">
        <v>67</v>
      </c>
      <c r="F46" s="70">
        <v>1</v>
      </c>
      <c r="G46" s="70">
        <v>921</v>
      </c>
      <c r="H46" s="70">
        <v>6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69">
        <v>1543</v>
      </c>
      <c r="D47" s="69">
        <v>60154</v>
      </c>
      <c r="E47" s="70">
        <v>210</v>
      </c>
      <c r="F47" s="70">
        <v>3</v>
      </c>
      <c r="G47" s="69">
        <v>1302</v>
      </c>
      <c r="H47" s="70">
        <v>35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69">
        <v>3372</v>
      </c>
      <c r="D48" s="69">
        <v>54767</v>
      </c>
      <c r="E48" s="70">
        <v>173</v>
      </c>
      <c r="F48" s="70">
        <v>15</v>
      </c>
      <c r="G48" s="69">
        <v>3112</v>
      </c>
      <c r="H48" s="70">
        <v>64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69">
        <v>1223</v>
      </c>
      <c r="D49" s="69">
        <v>68859</v>
      </c>
      <c r="E49" s="70">
        <v>135</v>
      </c>
      <c r="F49" s="70">
        <v>1</v>
      </c>
      <c r="G49" s="69">
        <v>1070</v>
      </c>
      <c r="H49" s="70">
        <v>18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69">
        <v>1879</v>
      </c>
      <c r="D50" s="69">
        <v>24027</v>
      </c>
      <c r="E50" s="70">
        <v>141</v>
      </c>
      <c r="F50" s="70">
        <v>4</v>
      </c>
      <c r="G50" s="69">
        <v>1721</v>
      </c>
      <c r="H50" s="70">
        <v>20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69">
        <v>1656</v>
      </c>
      <c r="D51" s="69">
        <v>58619</v>
      </c>
      <c r="E51" s="70">
        <v>111</v>
      </c>
      <c r="F51" s="70">
        <v>3</v>
      </c>
      <c r="G51" s="69">
        <v>1541</v>
      </c>
      <c r="H51" s="70">
        <v>19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69">
        <v>7822</v>
      </c>
      <c r="D52" s="69">
        <v>131729</v>
      </c>
      <c r="E52" s="70">
        <v>610</v>
      </c>
      <c r="F52" s="70">
        <v>5</v>
      </c>
      <c r="G52" s="69">
        <v>7125</v>
      </c>
      <c r="H52" s="70">
        <v>92</v>
      </c>
      <c r="I52" s="25"/>
    </row>
    <row r="53" spans="1:9" ht="12" customHeight="1" x14ac:dyDescent="0.55000000000000004">
      <c r="B53" s="22" t="s">
        <v>276</v>
      </c>
      <c r="C53" s="70">
        <v>149</v>
      </c>
      <c r="D53" s="71" t="s">
        <v>290</v>
      </c>
      <c r="E53" s="70">
        <v>0</v>
      </c>
      <c r="F53" s="71" t="s">
        <v>290</v>
      </c>
      <c r="G53" s="70">
        <v>149</v>
      </c>
      <c r="H53" s="71" t="s">
        <v>290</v>
      </c>
      <c r="I53" s="25"/>
    </row>
    <row r="54" spans="1:9" ht="12" customHeight="1" x14ac:dyDescent="0.55000000000000004">
      <c r="B54" s="21" t="s">
        <v>164</v>
      </c>
      <c r="C54" s="69">
        <v>401256</v>
      </c>
      <c r="D54" s="69">
        <v>6731575</v>
      </c>
      <c r="E54" s="69">
        <v>34876</v>
      </c>
      <c r="F54" s="70">
        <v>795</v>
      </c>
      <c r="G54" s="69">
        <v>360108</v>
      </c>
      <c r="H54" s="69">
        <v>6336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2021-02-07T16:02:51Z</dcterms:modified>
</cp:coreProperties>
</file>