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5CDCB9F-4F9B-4A2A-97CB-E4B7738E955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<sst xmlns="http://schemas.openxmlformats.org/spreadsheetml/2006/main" count="20548" uniqueCount="290">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</sst>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43"/>
  <sheetViews>
    <sheetView topLeftCell="A1031" workbookViewId="0">
      <selection activeCell="A14948" sqref="A14948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47"/>
  <sheetViews>
    <sheetView workbookViewId="0">
      <pane xSplit="1" ySplit="1" topLeftCell="B14939" activePane="bottomRight" state="frozen"/>
      <selection activeCell="A14854" sqref="A14854"/>
      <selection pane="topRight" activeCell="A14854" sqref="A14854"/>
      <selection pane="bottomLeft" activeCell="A14854" sqref="A14854"/>
      <selection pane="bottomRight" activeCell="A14948" sqref="A1494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44226</v>
      </c>
      <c r="B3" s="26" t="s">
        <v>153</v>
      </c>
      <c r="C3" s="26">
        <f>IF(C21="", "", C21)</f>
        <v>380927</v>
      </c>
      <c r="D3" s="26">
        <f>IF(B21="", "", B21)</f>
        <v>6312103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51764</v>
      </c>
      <c r="I3" s="26" t="str">
        <f t="shared" si="1"/>
        <v/>
      </c>
      <c r="J3" s="26">
        <f t="shared" si="1"/>
        <v>974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323518</v>
      </c>
      <c r="N3" s="26">
        <f t="shared" si="2"/>
        <v>5544</v>
      </c>
    </row>
    <row r="4" spans="1:15" x14ac:dyDescent="0.55000000000000004">
      <c r="A4" s="38">
        <f>DATE($C$9, $D$9, $E$9)</f>
        <v>44226</v>
      </c>
      <c r="B4" s="26" t="s">
        <v>154</v>
      </c>
      <c r="C4" s="26">
        <f>IF(C22="", "", C22)</f>
        <v>2141</v>
      </c>
      <c r="D4" s="26">
        <f>IF(B22="", "", B22)</f>
        <v>476999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2059</v>
      </c>
      <c r="N4" s="26">
        <f t="shared" si="2"/>
        <v>2</v>
      </c>
    </row>
    <row r="5" spans="1:15" x14ac:dyDescent="0.55000000000000004">
      <c r="A5" s="38">
        <f>DATE($C$9, $D$9, $E$9)</f>
        <v>44226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B8" s="56" t="s">
        <v>281</v>
      </c>
      <c r="C8" s="56"/>
      <c r="D8" s="56"/>
      <c r="E8" s="56"/>
      <c r="F8" s="56"/>
      <c r="G8" s="56"/>
      <c r="H8" s="56"/>
      <c r="J8" s="51"/>
      <c r="K8" s="51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30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6312103</v>
      </c>
      <c r="F12" s="4">
        <v>380927</v>
      </c>
      <c r="G12" s="4">
        <v>51764</v>
      </c>
      <c r="H12" s="4">
        <v>974</v>
      </c>
      <c r="I12" s="4">
        <v>323518</v>
      </c>
      <c r="J12" s="4">
        <v>5544</v>
      </c>
      <c r="K12" s="3"/>
    </row>
    <row r="13" spans="1:15" x14ac:dyDescent="0.55000000000000004">
      <c r="C13" s="52" t="s">
        <v>167</v>
      </c>
      <c r="D13" s="53"/>
      <c r="E13" s="4">
        <v>476999</v>
      </c>
      <c r="F13" s="4">
        <v>2141</v>
      </c>
      <c r="G13" s="4">
        <v>80</v>
      </c>
      <c r="H13" s="4">
        <v>0</v>
      </c>
      <c r="I13" s="4">
        <v>2059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6789931</v>
      </c>
      <c r="F15" s="29">
        <f t="shared" si="3"/>
        <v>383083</v>
      </c>
      <c r="G15" s="29">
        <f t="shared" si="3"/>
        <v>51844</v>
      </c>
      <c r="H15" s="29">
        <f t="shared" si="3"/>
        <v>974</v>
      </c>
      <c r="I15" s="29">
        <f t="shared" si="3"/>
        <v>325592</v>
      </c>
      <c r="J15" s="29">
        <f t="shared" si="3"/>
        <v>5546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6312103</v>
      </c>
      <c r="C21" s="28">
        <f t="shared" si="4"/>
        <v>380927</v>
      </c>
      <c r="D21" s="3"/>
      <c r="E21" s="3"/>
      <c r="F21" s="3"/>
      <c r="G21" s="3"/>
      <c r="H21" s="28">
        <f>G12</f>
        <v>51764</v>
      </c>
      <c r="I21" s="3"/>
      <c r="J21" s="28">
        <f>H12</f>
        <v>974</v>
      </c>
      <c r="K21" s="3"/>
      <c r="L21" s="3"/>
      <c r="M21" s="16">
        <f>F21</f>
        <v>0</v>
      </c>
      <c r="N21" s="28">
        <f t="shared" ref="N21:O23" si="5">I12</f>
        <v>323518</v>
      </c>
      <c r="O21" s="28">
        <f t="shared" si="5"/>
        <v>5544</v>
      </c>
    </row>
    <row r="22" spans="1:15" x14ac:dyDescent="0.55000000000000004">
      <c r="A22" s="26" t="s">
        <v>167</v>
      </c>
      <c r="B22" s="28">
        <f t="shared" si="4"/>
        <v>476999</v>
      </c>
      <c r="C22" s="28">
        <f t="shared" si="4"/>
        <v>2141</v>
      </c>
      <c r="D22" s="3"/>
      <c r="E22" s="3"/>
      <c r="F22" s="3"/>
      <c r="G22" s="3"/>
      <c r="H22" s="28">
        <f>G13</f>
        <v>80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2059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6789931</v>
      </c>
      <c r="C24" s="26">
        <f t="shared" si="6"/>
        <v>383083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51844</v>
      </c>
      <c r="I24" s="26">
        <f t="shared" si="6"/>
        <v>0</v>
      </c>
      <c r="J24" s="26">
        <f t="shared" si="6"/>
        <v>974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325592</v>
      </c>
      <c r="O24" s="26">
        <f t="shared" si="6"/>
        <v>5546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</sheetData>
  <mergeCells count="19"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29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44225</v>
      </c>
      <c r="C5" s="31" t="s">
        <v>7</v>
      </c>
      <c r="D5" s="41">
        <f>IFERROR(INT(TRIM(SUBSTITUTE(VLOOKUP($A5&amp;"*",各都道府県の状況!$A:$I,D$3,FALSE), "※5", ""))), "")</f>
        <v>17236</v>
      </c>
      <c r="E5" s="41">
        <f>IFERROR(INT(TRIM(SUBSTITUTE(VLOOKUP($A5&amp;"*",各都道府県の状況!$A:$I,E$3,FALSE), "※5", ""))), "")</f>
        <v>313908</v>
      </c>
      <c r="F5" s="41">
        <f>IFERROR(INT(TRIM(SUBSTITUTE(VLOOKUP($A5&amp;"*",各都道府県の状況!$A:$I,F$3,FALSE), "※5", ""))), "")</f>
        <v>15302</v>
      </c>
      <c r="G5" s="41">
        <f>IFERROR(INT(TRIM(SUBSTITUTE(VLOOKUP($A5&amp;"*",各都道府県の状況!$A:$I,G$3,FALSE), "※5", ""))), "")</f>
        <v>591</v>
      </c>
      <c r="H5" s="41">
        <f>IFERROR(INT(TRIM(SUBSTITUTE(VLOOKUP($A5&amp;"*",各都道府県の状況!$A:$I,H$3,FALSE), "※5", ""))), "")</f>
        <v>1334</v>
      </c>
      <c r="I5" s="41">
        <f>IFERROR(INT(TRIM(SUBSTITUTE(VLOOKUP($A5&amp;"*",各都道府県の状況!$A:$I,I$3,FALSE), "※5", ""))), "")</f>
        <v>13</v>
      </c>
      <c r="J5" s="2"/>
    </row>
    <row r="6" spans="1:10" x14ac:dyDescent="0.55000000000000004">
      <c r="A6" s="12" t="s">
        <v>182</v>
      </c>
      <c r="B6" s="13">
        <f t="shared" si="0"/>
        <v>44225</v>
      </c>
      <c r="C6" s="31" t="s">
        <v>11</v>
      </c>
      <c r="D6" s="41">
        <f>IFERROR(INT(TRIM(SUBSTITUTE(VLOOKUP($A6&amp;"*",各都道府県の状況!$A:$I,D$3,FALSE), "※5", ""))), "")</f>
        <v>702</v>
      </c>
      <c r="E6" s="41">
        <f>IFERROR(INT(TRIM(SUBSTITUTE(VLOOKUP($A6&amp;"*",各都道府県の状況!$A:$I,E$3,FALSE), "※5", ""))), "")</f>
        <v>13090</v>
      </c>
      <c r="F6" s="41">
        <f>IFERROR(INT(TRIM(SUBSTITUTE(VLOOKUP($A6&amp;"*",各都道府県の状況!$A:$I,F$3,FALSE), "※5", ""))), "")</f>
        <v>643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46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44225</v>
      </c>
      <c r="C7" s="31" t="s">
        <v>12</v>
      </c>
      <c r="D7" s="41">
        <f>IFERROR(INT(TRIM(SUBSTITUTE(VLOOKUP($A7&amp;"*",各都道府県の状況!$A:$I,D$3,FALSE), "※5", ""))), "")</f>
        <v>495</v>
      </c>
      <c r="E7" s="41">
        <f>IFERROR(INT(TRIM(SUBSTITUTE(VLOOKUP($A7&amp;"*",各都道府県の状況!$A:$I,E$3,FALSE), "※5", ""))), "")</f>
        <v>19796</v>
      </c>
      <c r="F7" s="41">
        <f>IFERROR(INT(TRIM(SUBSTITUTE(VLOOKUP($A7&amp;"*",各都道府県の状況!$A:$I,F$3,FALSE), "※5", ""))), "")</f>
        <v>445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23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44225</v>
      </c>
      <c r="C8" s="31" t="s">
        <v>13</v>
      </c>
      <c r="D8" s="41">
        <f>IFERROR(INT(TRIM(SUBSTITUTE(VLOOKUP($A8&amp;"*",各都道府県の状況!$A:$I,D$3,FALSE), "※5", ""))), "")</f>
        <v>3361</v>
      </c>
      <c r="E8" s="41">
        <f>IFERROR(INT(TRIM(SUBSTITUTE(VLOOKUP($A8&amp;"*",各都道府県の状況!$A:$I,E$3,FALSE), "※5", ""))), "")</f>
        <v>48167</v>
      </c>
      <c r="F8" s="41">
        <f>IFERROR(INT(TRIM(SUBSTITUTE(VLOOKUP($A8&amp;"*",各都道府県の状況!$A:$I,F$3,FALSE), "※5", ""))), "")</f>
        <v>2975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364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44225</v>
      </c>
      <c r="C9" s="31" t="s">
        <v>14</v>
      </c>
      <c r="D9" s="41">
        <f>IFERROR(INT(TRIM(SUBSTITUTE(VLOOKUP($A9&amp;"*",各都道府県の状況!$A:$I,D$3,FALSE), "※5", ""))), "")</f>
        <v>260</v>
      </c>
      <c r="E9" s="41">
        <f>IFERROR(INT(TRIM(SUBSTITUTE(VLOOKUP($A9&amp;"*",各都道府県の状況!$A:$I,E$3,FALSE), "※5", ""))), "")</f>
        <v>6370</v>
      </c>
      <c r="F9" s="41">
        <f>IFERROR(INT(TRIM(SUBSTITUTE(VLOOKUP($A9&amp;"*",各都道府県の状況!$A:$I,F$3,FALSE), "※5", ""))), "")</f>
        <v>207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52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44225</v>
      </c>
      <c r="C10" s="31" t="s">
        <v>15</v>
      </c>
      <c r="D10" s="41">
        <f>IFERROR(INT(TRIM(SUBSTITUTE(VLOOKUP($A10&amp;"*",各都道府県の状況!$A:$I,D$3,FALSE), "※5", ""))), "")</f>
        <v>487</v>
      </c>
      <c r="E10" s="41">
        <f>IFERROR(INT(TRIM(SUBSTITUTE(VLOOKUP($A10&amp;"*",各都道府県の状況!$A:$I,E$3,FALSE), "※5", ""))), "")</f>
        <v>14043</v>
      </c>
      <c r="F10" s="41">
        <f>IFERROR(INT(TRIM(SUBSTITUTE(VLOOKUP($A10&amp;"*",各都道府県の状況!$A:$I,F$3,FALSE), "※5", ""))), "")</f>
        <v>430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44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44225</v>
      </c>
      <c r="C11" s="31" t="s">
        <v>16</v>
      </c>
      <c r="D11" s="41">
        <f>IFERROR(INT(TRIM(SUBSTITUTE(VLOOKUP($A11&amp;"*",各都道府県の状況!$A:$I,D$3,FALSE), "※5", ""))), "")</f>
        <v>1707</v>
      </c>
      <c r="E11" s="41">
        <f>IFERROR(INT(TRIM(SUBSTITUTE(VLOOKUP($A11&amp;"*",各都道府県の状況!$A:$I,E$3,FALSE), "※5", ""))), "")</f>
        <v>83357</v>
      </c>
      <c r="F11" s="41">
        <f>IFERROR(INT(TRIM(SUBSTITUTE(VLOOKUP($A11&amp;"*",各都道府県の状況!$A:$I,F$3,FALSE), "※5", ""))), "")</f>
        <v>1404</v>
      </c>
      <c r="G11" s="41">
        <f>IFERROR(INT(TRIM(SUBSTITUTE(VLOOKUP($A11&amp;"*",各都道府県の状況!$A:$I,G$3,FALSE), "※5", ""))), "")</f>
        <v>43</v>
      </c>
      <c r="H11" s="41">
        <f>IFERROR(INT(TRIM(SUBSTITUTE(VLOOKUP($A11&amp;"*",各都道府県の状況!$A:$I,H$3,FALSE), "※5", ""))), "")</f>
        <v>260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44225</v>
      </c>
      <c r="C12" s="31" t="s">
        <v>17</v>
      </c>
      <c r="D12" s="41">
        <f>IFERROR(INT(TRIM(SUBSTITUTE(VLOOKUP($A12&amp;"*",各都道府県の状況!$A:$I,D$3,FALSE), "※5", ""))), "")</f>
        <v>4686</v>
      </c>
      <c r="E12" s="41">
        <f>IFERROR(INT(TRIM(SUBSTITUTE(VLOOKUP($A12&amp;"*",各都道府県の状況!$A:$I,E$3,FALSE), "※5", ""))), "")</f>
        <v>23081</v>
      </c>
      <c r="F12" s="41">
        <f>IFERROR(INT(TRIM(SUBSTITUTE(VLOOKUP($A12&amp;"*",各都道府県の状況!$A:$I,F$3,FALSE), "※5", ""))), "")</f>
        <v>3872</v>
      </c>
      <c r="G12" s="41">
        <f>IFERROR(INT(TRIM(SUBSTITUTE(VLOOKUP($A12&amp;"*",各都道府県の状況!$A:$I,G$3,FALSE), "※5", ""))), "")</f>
        <v>62</v>
      </c>
      <c r="H12" s="41">
        <f>IFERROR(INT(TRIM(SUBSTITUTE(VLOOKUP($A12&amp;"*",各都道府県の状況!$A:$I,H$3,FALSE), "※5", ""))), "")</f>
        <v>752</v>
      </c>
      <c r="I12" s="41">
        <f>IFERROR(INT(TRIM(SUBSTITUTE(VLOOKUP($A12&amp;"*",各都道府県の状況!$A:$I,I$3,FALSE), "※5", ""))), "")</f>
        <v>17</v>
      </c>
    </row>
    <row r="13" spans="1:10" x14ac:dyDescent="0.55000000000000004">
      <c r="A13" s="12" t="s">
        <v>189</v>
      </c>
      <c r="B13" s="13">
        <f t="shared" si="0"/>
        <v>44225</v>
      </c>
      <c r="C13" s="31" t="s">
        <v>18</v>
      </c>
      <c r="D13" s="41">
        <f>IFERROR(INT(TRIM(SUBSTITUTE(VLOOKUP($A13&amp;"*",各都道府県の状況!$A:$I,D$3,FALSE), "※5", ""))), "")</f>
        <v>3731</v>
      </c>
      <c r="E13" s="41">
        <f>IFERROR(INT(TRIM(SUBSTITUTE(VLOOKUP($A13&amp;"*",各都道府県の状況!$A:$I,E$3,FALSE), "※5", ""))), "")</f>
        <v>103668</v>
      </c>
      <c r="F13" s="41">
        <f>IFERROR(INT(TRIM(SUBSTITUTE(VLOOKUP($A13&amp;"*",各都道府県の状況!$A:$I,F$3,FALSE), "※5", ""))), "")</f>
        <v>3024</v>
      </c>
      <c r="G13" s="41">
        <f>IFERROR(INT(TRIM(SUBSTITUTE(VLOOKUP($A13&amp;"*",各都道府県の状況!$A:$I,G$3,FALSE), "※5", ""))), "")</f>
        <v>42</v>
      </c>
      <c r="H13" s="41">
        <f>IFERROR(INT(TRIM(SUBSTITUTE(VLOOKUP($A13&amp;"*",各都道府県の状況!$A:$I,H$3,FALSE), "※5", ""))), "")</f>
        <v>665</v>
      </c>
      <c r="I13" s="41">
        <f>IFERROR(INT(TRIM(SUBSTITUTE(VLOOKUP($A13&amp;"*",各都道府県の状況!$A:$I,I$3,FALSE), "※5", ""))), "")</f>
        <v>17</v>
      </c>
    </row>
    <row r="14" spans="1:10" x14ac:dyDescent="0.55000000000000004">
      <c r="A14" s="12" t="s">
        <v>190</v>
      </c>
      <c r="B14" s="13">
        <f t="shared" si="0"/>
        <v>44225</v>
      </c>
      <c r="C14" s="31" t="s">
        <v>19</v>
      </c>
      <c r="D14" s="41">
        <f>IFERROR(INT(TRIM(SUBSTITUTE(VLOOKUP($A14&amp;"*",各都道府県の状況!$A:$I,D$3,FALSE), "※5", ""))), "")</f>
        <v>3775</v>
      </c>
      <c r="E14" s="41">
        <f>IFERROR(INT(TRIM(SUBSTITUTE(VLOOKUP($A14&amp;"*",各都道府県の状況!$A:$I,E$3,FALSE), "※5", ""))), "")</f>
        <v>74179</v>
      </c>
      <c r="F14" s="41">
        <f>IFERROR(INT(TRIM(SUBSTITUTE(VLOOKUP($A14&amp;"*",各都道府県の状況!$A:$I,F$3,FALSE), "※5", ""))), "")</f>
        <v>3368</v>
      </c>
      <c r="G14" s="41">
        <f>IFERROR(INT(TRIM(SUBSTITUTE(VLOOKUP($A14&amp;"*",各都道府県の状況!$A:$I,G$3,FALSE), "※5", ""))), "")</f>
        <v>68</v>
      </c>
      <c r="H14" s="41">
        <f>IFERROR(INT(TRIM(SUBSTITUTE(VLOOKUP($A14&amp;"*",各都道府県の状況!$A:$I,H$3,FALSE), "※5", ""))), "")</f>
        <v>339</v>
      </c>
      <c r="I14" s="41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191</v>
      </c>
      <c r="B15" s="13">
        <f t="shared" si="0"/>
        <v>44225</v>
      </c>
      <c r="C15" s="31" t="s">
        <v>20</v>
      </c>
      <c r="D15" s="41">
        <f>IFERROR(INT(TRIM(SUBSTITUTE(VLOOKUP($A15&amp;"*",各都道府県の状況!$A:$I,D$3,FALSE), "※5", ""))), "")</f>
        <v>24642</v>
      </c>
      <c r="E15" s="41">
        <f>IFERROR(INT(TRIM(SUBSTITUTE(VLOOKUP($A15&amp;"*",各都道府県の状況!$A:$I,E$3,FALSE), "※5", ""))), "")</f>
        <v>444971</v>
      </c>
      <c r="F15" s="41">
        <f>IFERROR(INT(TRIM(SUBSTITUTE(VLOOKUP($A15&amp;"*",各都道府県の状況!$A:$I,F$3,FALSE), "※5", ""))), "")</f>
        <v>20013</v>
      </c>
      <c r="G15" s="41">
        <f>IFERROR(INT(TRIM(SUBSTITUTE(VLOOKUP($A15&amp;"*",各都道府県の状況!$A:$I,G$3,FALSE), "※5", ""))), "")</f>
        <v>331</v>
      </c>
      <c r="H15" s="41">
        <f>IFERROR(INT(TRIM(SUBSTITUTE(VLOOKUP($A15&amp;"*",各都道府県の状況!$A:$I,H$3,FALSE), "※5", ""))), "")</f>
        <v>4298</v>
      </c>
      <c r="I15" s="41">
        <f>IFERROR(INT(TRIM(SUBSTITUTE(VLOOKUP($A15&amp;"*",各都道府県の状況!$A:$I,I$3,FALSE), "※5", ""))), "")</f>
        <v>86</v>
      </c>
    </row>
    <row r="16" spans="1:10" x14ac:dyDescent="0.55000000000000004">
      <c r="A16" s="12" t="s">
        <v>192</v>
      </c>
      <c r="B16" s="13">
        <f t="shared" si="0"/>
        <v>44225</v>
      </c>
      <c r="C16" s="31" t="s">
        <v>21</v>
      </c>
      <c r="D16" s="41">
        <f>IFERROR(INT(TRIM(SUBSTITUTE(VLOOKUP($A16&amp;"*",各都道府県の状況!$A:$I,D$3,FALSE), "※5", ""))), "")</f>
        <v>21787</v>
      </c>
      <c r="E16" s="41">
        <f>IFERROR(INT(TRIM(SUBSTITUTE(VLOOKUP($A16&amp;"*",各都道府県の状況!$A:$I,E$3,FALSE), "※5", ""))), "")</f>
        <v>323999</v>
      </c>
      <c r="F16" s="41">
        <f>IFERROR(INT(TRIM(SUBSTITUTE(VLOOKUP($A16&amp;"*",各都道府県の状況!$A:$I,F$3,FALSE), "※5", ""))), "")</f>
        <v>16026</v>
      </c>
      <c r="G16" s="41">
        <f>IFERROR(INT(TRIM(SUBSTITUTE(VLOOKUP($A16&amp;"*",各都道府県の状況!$A:$I,G$3,FALSE), "※5", ""))), "")</f>
        <v>238</v>
      </c>
      <c r="H16" s="41">
        <f>IFERROR(INT(TRIM(SUBSTITUTE(VLOOKUP($A16&amp;"*",各都道府県の状況!$A:$I,H$3,FALSE), "※5", ""))), "")</f>
        <v>5523</v>
      </c>
      <c r="I16" s="41">
        <f>IFERROR(INT(TRIM(SUBSTITUTE(VLOOKUP($A16&amp;"*",各都道府県の状況!$A:$I,I$3,FALSE), "※5", ""))), "")</f>
        <v>52</v>
      </c>
    </row>
    <row r="17" spans="1:9" x14ac:dyDescent="0.55000000000000004">
      <c r="A17" s="12" t="s">
        <v>193</v>
      </c>
      <c r="B17" s="13">
        <f t="shared" si="0"/>
        <v>44225</v>
      </c>
      <c r="C17" s="31" t="s">
        <v>22</v>
      </c>
      <c r="D17" s="41">
        <f>IFERROR(INT(TRIM(SUBSTITUTE(VLOOKUP($A17&amp;"*",各都道府県の状況!$A:$I,D$3,FALSE), "※5", ""))), "")</f>
        <v>98439</v>
      </c>
      <c r="E17" s="41">
        <f>IFERROR(INT(TRIM(SUBSTITUTE(VLOOKUP($A17&amp;"*",各都道府県の状況!$A:$I,E$3,FALSE), "※5", ""))), "")</f>
        <v>1302131</v>
      </c>
      <c r="F17" s="41">
        <f>IFERROR(INT(TRIM(SUBSTITUTE(VLOOKUP($A17&amp;"*",各都道府県の状況!$A:$I,F$3,FALSE), "※5", ""))), "")</f>
        <v>83768</v>
      </c>
      <c r="G17" s="41">
        <f>IFERROR(INT(TRIM(SUBSTITUTE(VLOOKUP($A17&amp;"*",各都道府県の状況!$A:$I,G$3,FALSE), "※5", ""))), "")</f>
        <v>864</v>
      </c>
      <c r="H17" s="41">
        <f>IFERROR(INT(TRIM(SUBSTITUTE(VLOOKUP($A17&amp;"*",各都道府県の状況!$A:$I,H$3,FALSE), "※5", ""))), "")</f>
        <v>13807</v>
      </c>
      <c r="I17" s="41">
        <f>IFERROR(INT(TRIM(SUBSTITUTE(VLOOKUP($A17&amp;"*",各都道府県の状況!$A:$I,I$3,FALSE), "※5", ""))), "")</f>
        <v>147</v>
      </c>
    </row>
    <row r="18" spans="1:9" x14ac:dyDescent="0.55000000000000004">
      <c r="A18" s="12" t="s">
        <v>194</v>
      </c>
      <c r="B18" s="13">
        <f t="shared" si="0"/>
        <v>44225</v>
      </c>
      <c r="C18" s="31" t="s">
        <v>23</v>
      </c>
      <c r="D18" s="41">
        <f>IFERROR(INT(TRIM(SUBSTITUTE(VLOOKUP($A18&amp;"*",各都道府県の状況!$A:$I,D$3,FALSE), "※5", ""))), "")</f>
        <v>39977</v>
      </c>
      <c r="E18" s="41">
        <f>IFERROR(INT(TRIM(SUBSTITUTE(VLOOKUP($A18&amp;"*",各都道府県の状況!$A:$I,E$3,FALSE), "※5", ""))), "")</f>
        <v>491045</v>
      </c>
      <c r="F18" s="41">
        <f>IFERROR(INT(TRIM(SUBSTITUTE(VLOOKUP($A18&amp;"*",各都道府県の状況!$A:$I,F$3,FALSE), "※5", ""))), "")</f>
        <v>36092</v>
      </c>
      <c r="G18" s="41">
        <f>IFERROR(INT(TRIM(SUBSTITUTE(VLOOKUP($A18&amp;"*",各都道府県の状況!$A:$I,G$3,FALSE), "※5", ""))), "")</f>
        <v>443</v>
      </c>
      <c r="H18" s="41">
        <f>IFERROR(INT(TRIM(SUBSTITUTE(VLOOKUP($A18&amp;"*",各都道府県の状況!$A:$I,H$3,FALSE), "※5", ""))), "")</f>
        <v>3442</v>
      </c>
      <c r="I18" s="41">
        <f>IFERROR(INT(TRIM(SUBSTITUTE(VLOOKUP($A18&amp;"*",各都道府県の状況!$A:$I,I$3,FALSE), "※5", ""))), "")</f>
        <v>103</v>
      </c>
    </row>
    <row r="19" spans="1:9" x14ac:dyDescent="0.55000000000000004">
      <c r="A19" s="12" t="s">
        <v>195</v>
      </c>
      <c r="B19" s="13">
        <f t="shared" si="0"/>
        <v>44225</v>
      </c>
      <c r="C19" s="31" t="s">
        <v>24</v>
      </c>
      <c r="D19" s="41">
        <f>IFERROR(INT(TRIM(SUBSTITUTE(VLOOKUP($A19&amp;"*",各都道府県の状況!$A:$I,D$3,FALSE), "※5", ""))), "")</f>
        <v>899</v>
      </c>
      <c r="E19" s="41">
        <f>IFERROR(INT(TRIM(SUBSTITUTE(VLOOKUP($A19&amp;"*",各都道府県の状況!$A:$I,E$3,FALSE), "※5", ""))), "")</f>
        <v>36468</v>
      </c>
      <c r="F19" s="41">
        <f>IFERROR(INT(TRIM(SUBSTITUTE(VLOOKUP($A19&amp;"*",各都道府県の状況!$A:$I,F$3,FALSE), "※5", ""))), "")</f>
        <v>767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123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44225</v>
      </c>
      <c r="C20" s="31" t="s">
        <v>25</v>
      </c>
      <c r="D20" s="41">
        <f>IFERROR(INT(TRIM(SUBSTITUTE(VLOOKUP($A20&amp;"*",各都道府県の状況!$A:$I,D$3,FALSE), "※5", ""))), "")</f>
        <v>863</v>
      </c>
      <c r="E20" s="41">
        <f>IFERROR(INT(TRIM(SUBSTITUTE(VLOOKUP($A20&amp;"*",各都道府県の状況!$A:$I,E$3,FALSE), "※5", ""))), "")</f>
        <v>30685</v>
      </c>
      <c r="F20" s="41">
        <f>IFERROR(INT(TRIM(SUBSTITUTE(VLOOKUP($A20&amp;"*",各都道府県の状況!$A:$I,F$3,FALSE), "※5", ""))), "")</f>
        <v>783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53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44225</v>
      </c>
      <c r="C21" s="31" t="s">
        <v>26</v>
      </c>
      <c r="D21" s="41">
        <f>IFERROR(INT(TRIM(SUBSTITUTE(VLOOKUP($A21&amp;"*",各都道府県の状況!$A:$I,D$3,FALSE), "※5", ""))), "")</f>
        <v>1451</v>
      </c>
      <c r="E21" s="41">
        <f>IFERROR(INT(TRIM(SUBSTITUTE(VLOOKUP($A21&amp;"*",各都道府県の状況!$A:$I,E$3,FALSE), "※5", ""))), "")</f>
        <v>40305</v>
      </c>
      <c r="F21" s="41">
        <f>IFERROR(INT(TRIM(SUBSTITUTE(VLOOKUP($A21&amp;"*",各都道府県の状況!$A:$I,F$3,FALSE), "※5", ""))), "")</f>
        <v>1290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130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44225</v>
      </c>
      <c r="C22" s="31" t="s">
        <v>27</v>
      </c>
      <c r="D22" s="41">
        <f>IFERROR(INT(TRIM(SUBSTITUTE(VLOOKUP($A22&amp;"*",各都道府県の状況!$A:$I,D$3,FALSE), "※5", ""))), "")</f>
        <v>509</v>
      </c>
      <c r="E22" s="41">
        <f>IFERROR(INT(TRIM(SUBSTITUTE(VLOOKUP($A22&amp;"*",各都道府県の状況!$A:$I,E$3,FALSE), "※5", ""))), "")</f>
        <v>26472</v>
      </c>
      <c r="F22" s="41">
        <f>IFERROR(INT(TRIM(SUBSTITUTE(VLOOKUP($A22&amp;"*",各都道府県の状況!$A:$I,F$3,FALSE), "※5", ""))), "")</f>
        <v>419</v>
      </c>
      <c r="G22" s="41">
        <f>IFERROR(INT(TRIM(SUBSTITUTE(VLOOKUP($A22&amp;"*",各都道府県の状況!$A:$I,G$3,FALSE), "※5", ""))), "")</f>
        <v>19</v>
      </c>
      <c r="H22" s="41">
        <f>IFERROR(INT(TRIM(SUBSTITUTE(VLOOKUP($A22&amp;"*",各都道府県の状況!$A:$I,H$3,FALSE), "※5", ""))), "")</f>
        <v>71</v>
      </c>
      <c r="I22" s="41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12" t="s">
        <v>199</v>
      </c>
      <c r="B23" s="13">
        <f t="shared" si="0"/>
        <v>44225</v>
      </c>
      <c r="C23" s="31" t="s">
        <v>28</v>
      </c>
      <c r="D23" s="41">
        <f>IFERROR(INT(TRIM(SUBSTITUTE(VLOOKUP($A23&amp;"*",各都道府県の状況!$A:$I,D$3,FALSE), "※5", ""))), "")</f>
        <v>898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840</v>
      </c>
      <c r="G23" s="41">
        <f>IFERROR(INT(TRIM(SUBSTITUTE(VLOOKUP($A23&amp;"*",各都道府県の状況!$A:$I,G$3,FALSE), "※5", ""))), "")</f>
        <v>13</v>
      </c>
      <c r="H23" s="41">
        <f>IFERROR(INT(TRIM(SUBSTITUTE(VLOOKUP($A23&amp;"*",各都道府県の状況!$A:$I,H$3,FALSE), "※5", ""))), "")</f>
        <v>45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44225</v>
      </c>
      <c r="C24" s="31" t="s">
        <v>29</v>
      </c>
      <c r="D24" s="41">
        <f>IFERROR(INT(TRIM(SUBSTITUTE(VLOOKUP($A24&amp;"*",各都道府県の状況!$A:$I,D$3,FALSE), "※5", ""))), "")</f>
        <v>2268</v>
      </c>
      <c r="E24" s="41">
        <f>IFERROR(INT(TRIM(SUBSTITUTE(VLOOKUP($A24&amp;"*",各都道府県の状況!$A:$I,E$3,FALSE), "※5", ""))), "")</f>
        <v>80987</v>
      </c>
      <c r="F24" s="41">
        <f>IFERROR(INT(TRIM(SUBSTITUTE(VLOOKUP($A24&amp;"*",各都道府県の状況!$A:$I,F$3,FALSE), "※5", ""))), "")</f>
        <v>2036</v>
      </c>
      <c r="G24" s="41">
        <f>IFERROR(INT(TRIM(SUBSTITUTE(VLOOKUP($A24&amp;"*",各都道府県の状況!$A:$I,G$3,FALSE), "※5", ""))), "")</f>
        <v>35</v>
      </c>
      <c r="H24" s="41">
        <f>IFERROR(INT(TRIM(SUBSTITUTE(VLOOKUP($A24&amp;"*",各都道府県の状況!$A:$I,H$3,FALSE), "※5", ""))), "")</f>
        <v>222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201</v>
      </c>
      <c r="B25" s="13">
        <f t="shared" si="0"/>
        <v>44225</v>
      </c>
      <c r="C25" s="31" t="s">
        <v>30</v>
      </c>
      <c r="D25" s="41">
        <f>IFERROR(INT(TRIM(SUBSTITUTE(VLOOKUP($A25&amp;"*",各都道府県の状況!$A:$I,D$3,FALSE), "※5", ""))), "")</f>
        <v>4169</v>
      </c>
      <c r="E25" s="41">
        <f>IFERROR(INT(TRIM(SUBSTITUTE(VLOOKUP($A25&amp;"*",各都道府県の状況!$A:$I,E$3,FALSE), "※5", ""))), "")</f>
        <v>103126</v>
      </c>
      <c r="F25" s="41">
        <f>IFERROR(INT(TRIM(SUBSTITUTE(VLOOKUP($A25&amp;"*",各都道府県の状況!$A:$I,F$3,FALSE), "※5", ""))), "")</f>
        <v>3614</v>
      </c>
      <c r="G25" s="41">
        <f>IFERROR(INT(TRIM(SUBSTITUTE(VLOOKUP($A25&amp;"*",各都道府県の状況!$A:$I,G$3,FALSE), "※5", ""))), "")</f>
        <v>67</v>
      </c>
      <c r="H25" s="41">
        <f>IFERROR(INT(TRIM(SUBSTITUTE(VLOOKUP($A25&amp;"*",各都道府県の状況!$A:$I,H$3,FALSE), "※5", ""))), "")</f>
        <v>488</v>
      </c>
      <c r="I25" s="41">
        <f>IFERROR(INT(TRIM(SUBSTITUTE(VLOOKUP($A25&amp;"*",各都道府県の状況!$A:$I,I$3,FALSE), "※5", ""))), "")</f>
        <v>15</v>
      </c>
    </row>
    <row r="26" spans="1:9" x14ac:dyDescent="0.55000000000000004">
      <c r="A26" s="12" t="s">
        <v>202</v>
      </c>
      <c r="B26" s="13">
        <f t="shared" si="0"/>
        <v>44225</v>
      </c>
      <c r="C26" s="31" t="s">
        <v>31</v>
      </c>
      <c r="D26" s="41">
        <f>IFERROR(INT(TRIM(SUBSTITUTE(VLOOKUP($A26&amp;"*",各都道府県の状況!$A:$I,D$3,FALSE), "※5", ""))), "")</f>
        <v>4512</v>
      </c>
      <c r="E26" s="41">
        <f>IFERROR(INT(TRIM(SUBSTITUTE(VLOOKUP($A26&amp;"*",各都道府県の状況!$A:$I,E$3,FALSE), "※5", ""))), "")</f>
        <v>139252</v>
      </c>
      <c r="F26" s="41">
        <f>IFERROR(INT(TRIM(SUBSTITUTE(VLOOKUP($A26&amp;"*",各都道府県の状況!$A:$I,F$3,FALSE), "※5", ""))), "")</f>
        <v>3725</v>
      </c>
      <c r="G26" s="41">
        <f>IFERROR(INT(TRIM(SUBSTITUTE(VLOOKUP($A26&amp;"*",各都道府県の状況!$A:$I,G$3,FALSE), "※5", ""))), "")</f>
        <v>76</v>
      </c>
      <c r="H26" s="41">
        <f>IFERROR(INT(TRIM(SUBSTITUTE(VLOOKUP($A26&amp;"*",各都道府県の状況!$A:$I,H$3,FALSE), "※5", ""))), "")</f>
        <v>711</v>
      </c>
      <c r="I26" s="41">
        <f>IFERROR(INT(TRIM(SUBSTITUTE(VLOOKUP($A26&amp;"*",各都道府県の状況!$A:$I,I$3,FALSE), "※5", ""))), "")</f>
        <v>10</v>
      </c>
    </row>
    <row r="27" spans="1:9" x14ac:dyDescent="0.55000000000000004">
      <c r="A27" s="12" t="s">
        <v>203</v>
      </c>
      <c r="B27" s="13">
        <f t="shared" si="0"/>
        <v>44225</v>
      </c>
      <c r="C27" s="31" t="s">
        <v>32</v>
      </c>
      <c r="D27" s="41">
        <f>IFERROR(INT(TRIM(SUBSTITUTE(VLOOKUP($A27&amp;"*",各都道府県の状況!$A:$I,D$3,FALSE), "※5", ""))), "")</f>
        <v>23612</v>
      </c>
      <c r="E27" s="41">
        <f>IFERROR(INT(TRIM(SUBSTITUTE(VLOOKUP($A27&amp;"*",各都道府県の状況!$A:$I,E$3,FALSE), "※5", ""))), "")</f>
        <v>309425</v>
      </c>
      <c r="F27" s="41">
        <f>IFERROR(INT(TRIM(SUBSTITUTE(VLOOKUP($A27&amp;"*",各都道府県の状況!$A:$I,F$3,FALSE), "※5", ""))), "")</f>
        <v>20476</v>
      </c>
      <c r="G27" s="41">
        <f>IFERROR(INT(TRIM(SUBSTITUTE(VLOOKUP($A27&amp;"*",各都道府県の状況!$A:$I,G$3,FALSE), "※5", ""))), "")</f>
        <v>388</v>
      </c>
      <c r="H27" s="41">
        <f>IFERROR(INT(TRIM(SUBSTITUTE(VLOOKUP($A27&amp;"*",各都道府県の状況!$A:$I,H$3,FALSE), "※5", ""))), "")</f>
        <v>2748</v>
      </c>
      <c r="I27" s="41">
        <f>IFERROR(INT(TRIM(SUBSTITUTE(VLOOKUP($A27&amp;"*",各都道府県の状況!$A:$I,I$3,FALSE), "※5", ""))), "")</f>
        <v>63</v>
      </c>
    </row>
    <row r="28" spans="1:9" x14ac:dyDescent="0.55000000000000004">
      <c r="A28" s="12" t="s">
        <v>204</v>
      </c>
      <c r="B28" s="13">
        <f t="shared" si="0"/>
        <v>44225</v>
      </c>
      <c r="C28" s="31" t="s">
        <v>33</v>
      </c>
      <c r="D28" s="41">
        <f>IFERROR(INT(TRIM(SUBSTITUTE(VLOOKUP($A28&amp;"*",各都道府県の状況!$A:$I,D$3,FALSE), "※5", ""))), "")</f>
        <v>2146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1744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373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44225</v>
      </c>
      <c r="C29" s="31" t="s">
        <v>34</v>
      </c>
      <c r="D29" s="41">
        <f>IFERROR(INT(TRIM(SUBSTITUTE(VLOOKUP($A29&amp;"*",各都道府県の状況!$A:$I,D$3,FALSE), "※5", ""))), "")</f>
        <v>2097</v>
      </c>
      <c r="E29" s="41">
        <f>IFERROR(INT(TRIM(SUBSTITUTE(VLOOKUP($A29&amp;"*",各都道府県の状況!$A:$I,E$3,FALSE), "※5", ""))), "")</f>
        <v>55114</v>
      </c>
      <c r="F29" s="41">
        <f>IFERROR(INT(TRIM(SUBSTITUTE(VLOOKUP($A29&amp;"*",各都道府県の状況!$A:$I,F$3,FALSE), "※5", ""))), "")</f>
        <v>1680</v>
      </c>
      <c r="G29" s="41">
        <f>IFERROR(INT(TRIM(SUBSTITUTE(VLOOKUP($A29&amp;"*",各都道府県の状況!$A:$I,G$3,FALSE), "※5", ""))), "")</f>
        <v>29</v>
      </c>
      <c r="H29" s="41">
        <f>IFERROR(INT(TRIM(SUBSTITUTE(VLOOKUP($A29&amp;"*",各都道府県の状況!$A:$I,H$3,FALSE), "※5", ""))), "")</f>
        <v>388</v>
      </c>
      <c r="I29" s="41">
        <f>IFERROR(INT(TRIM(SUBSTITUTE(VLOOKUP($A29&amp;"*",各都道府県の状況!$A:$I,I$3,FALSE), "※5", ""))), "")</f>
        <v>11</v>
      </c>
    </row>
    <row r="30" spans="1:9" x14ac:dyDescent="0.55000000000000004">
      <c r="A30" s="12" t="s">
        <v>206</v>
      </c>
      <c r="B30" s="13">
        <f t="shared" si="0"/>
        <v>44225</v>
      </c>
      <c r="C30" s="31" t="s">
        <v>35</v>
      </c>
      <c r="D30" s="41">
        <f>IFERROR(INT(TRIM(SUBSTITUTE(VLOOKUP($A30&amp;"*",各都道府県の状況!$A:$I,D$3,FALSE), "※5", ""))), "")</f>
        <v>8200</v>
      </c>
      <c r="E30" s="41">
        <f>IFERROR(INT(TRIM(SUBSTITUTE(VLOOKUP($A30&amp;"*",各都道府県の状況!$A:$I,E$3,FALSE), "※5", ""))), "")</f>
        <v>127431</v>
      </c>
      <c r="F30" s="41">
        <f>IFERROR(INT(TRIM(SUBSTITUTE(VLOOKUP($A30&amp;"*",各都道府県の状況!$A:$I,F$3,FALSE), "※5", ""))), "")</f>
        <v>6792</v>
      </c>
      <c r="G30" s="41">
        <f>IFERROR(INT(TRIM(SUBSTITUTE(VLOOKUP($A30&amp;"*",各都道府県の状況!$A:$I,G$3,FALSE), "※5", ""))), "")</f>
        <v>112</v>
      </c>
      <c r="H30" s="41">
        <f>IFERROR(INT(TRIM(SUBSTITUTE(VLOOKUP($A30&amp;"*",各都道府県の状況!$A:$I,H$3,FALSE), "※5", ""))), "")</f>
        <v>1368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44225</v>
      </c>
      <c r="C31" s="31" t="s">
        <v>36</v>
      </c>
      <c r="D31" s="41">
        <f>IFERROR(INT(TRIM(SUBSTITUTE(VLOOKUP($A31&amp;"*",各都道府県の状況!$A:$I,D$3,FALSE), "※5", ""))), "")</f>
        <v>43170</v>
      </c>
      <c r="E31" s="41">
        <f>IFERROR(INT(TRIM(SUBSTITUTE(VLOOKUP($A31&amp;"*",各都道府県の状況!$A:$I,E$3,FALSE), "※5", ""))), "")</f>
        <v>640347</v>
      </c>
      <c r="F31" s="41">
        <f>IFERROR(INT(TRIM(SUBSTITUTE(VLOOKUP($A31&amp;"*",各都道府県の状況!$A:$I,F$3,FALSE), "※5", ""))), "")</f>
        <v>36956</v>
      </c>
      <c r="G31" s="41">
        <f>IFERROR(INT(TRIM(SUBSTITUTE(VLOOKUP($A31&amp;"*",各都道府県の状況!$A:$I,G$3,FALSE), "※5", ""))), "")</f>
        <v>905</v>
      </c>
      <c r="H31" s="41">
        <f>IFERROR(INT(TRIM(SUBSTITUTE(VLOOKUP($A31&amp;"*",各都道府県の状況!$A:$I,H$3,FALSE), "※5", ""))), "")</f>
        <v>5309</v>
      </c>
      <c r="I31" s="41">
        <f>IFERROR(INT(TRIM(SUBSTITUTE(VLOOKUP($A31&amp;"*",各都道府県の状況!$A:$I,I$3,FALSE), "※5", ""))), "")</f>
        <v>174</v>
      </c>
    </row>
    <row r="32" spans="1:9" x14ac:dyDescent="0.55000000000000004">
      <c r="A32" s="12" t="s">
        <v>208</v>
      </c>
      <c r="B32" s="13">
        <f t="shared" si="0"/>
        <v>44225</v>
      </c>
      <c r="C32" s="31" t="s">
        <v>37</v>
      </c>
      <c r="D32" s="41">
        <f>IFERROR(INT(TRIM(SUBSTITUTE(VLOOKUP($A32&amp;"*",各都道府県の状況!$A:$I,D$3,FALSE), "※5", ""))), "")</f>
        <v>16059</v>
      </c>
      <c r="E32" s="41">
        <f>IFERROR(INT(TRIM(SUBSTITUTE(VLOOKUP($A32&amp;"*",各都道府県の状況!$A:$I,E$3,FALSE), "※5", ""))), "")</f>
        <v>197765</v>
      </c>
      <c r="F32" s="41">
        <f>IFERROR(INT(TRIM(SUBSTITUTE(VLOOKUP($A32&amp;"*",各都道府県の状況!$A:$I,F$3,FALSE), "※5", ""))), "")</f>
        <v>13609</v>
      </c>
      <c r="G32" s="41">
        <f>IFERROR(INT(TRIM(SUBSTITUTE(VLOOKUP($A32&amp;"*",各都道府県の状況!$A:$I,G$3,FALSE), "※5", ""))), "")</f>
        <v>381</v>
      </c>
      <c r="H32" s="41">
        <f>IFERROR(INT(TRIM(SUBSTITUTE(VLOOKUP($A32&amp;"*",各都道府県の状況!$A:$I,H$3,FALSE), "※5", ""))), "")</f>
        <v>2069</v>
      </c>
      <c r="I32" s="41">
        <f>IFERROR(INT(TRIM(SUBSTITUTE(VLOOKUP($A32&amp;"*",各都道府県の状況!$A:$I,I$3,FALSE), "※5", ""))), "")</f>
        <v>65</v>
      </c>
    </row>
    <row r="33" spans="1:9" x14ac:dyDescent="0.55000000000000004">
      <c r="A33" s="12" t="s">
        <v>209</v>
      </c>
      <c r="B33" s="13">
        <f t="shared" si="0"/>
        <v>44225</v>
      </c>
      <c r="C33" s="31" t="s">
        <v>38</v>
      </c>
      <c r="D33" s="41">
        <f>IFERROR(INT(TRIM(SUBSTITUTE(VLOOKUP($A33&amp;"*",各都道府県の状況!$A:$I,D$3,FALSE), "※5", ""))), "")</f>
        <v>2988</v>
      </c>
      <c r="E33" s="41">
        <f>IFERROR(INT(TRIM(SUBSTITUTE(VLOOKUP($A33&amp;"*",各都道府県の状況!$A:$I,E$3,FALSE), "※5", ""))), "")</f>
        <v>67562</v>
      </c>
      <c r="F33" s="41">
        <f>IFERROR(INT(TRIM(SUBSTITUTE(VLOOKUP($A33&amp;"*",各都道府県の状況!$A:$I,F$3,FALSE), "※5", ""))), "")</f>
        <v>2641</v>
      </c>
      <c r="G33" s="41">
        <f>IFERROR(INT(TRIM(SUBSTITUTE(VLOOKUP($A33&amp;"*",各都道府県の状況!$A:$I,G$3,FALSE), "※5", ""))), "")</f>
        <v>36</v>
      </c>
      <c r="H33" s="41">
        <f>IFERROR(INT(TRIM(SUBSTITUTE(VLOOKUP($A33&amp;"*",各都道府県の状況!$A:$I,H$3,FALSE), "※5", ""))), "")</f>
        <v>311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44225</v>
      </c>
      <c r="C34" s="31" t="s">
        <v>39</v>
      </c>
      <c r="D34" s="41">
        <f>IFERROR(INT(TRIM(SUBSTITUTE(VLOOKUP($A34&amp;"*",各都道府県の状況!$A:$I,D$3,FALSE), "※5", ""))), "")</f>
        <v>1047</v>
      </c>
      <c r="E34" s="41">
        <f>IFERROR(INT(TRIM(SUBSTITUTE(VLOOKUP($A34&amp;"*",各都道府県の状況!$A:$I,E$3,FALSE), "※5", ""))), "")</f>
        <v>21234</v>
      </c>
      <c r="F34" s="41">
        <f>IFERROR(INT(TRIM(SUBSTITUTE(VLOOKUP($A34&amp;"*",各都道府県の状況!$A:$I,F$3,FALSE), "※5", ""))), "")</f>
        <v>902</v>
      </c>
      <c r="G34" s="41">
        <f>IFERROR(INT(TRIM(SUBSTITUTE(VLOOKUP($A34&amp;"*",各都道府県の状況!$A:$I,G$3,FALSE), "※5", ""))), "")</f>
        <v>13</v>
      </c>
      <c r="H34" s="41">
        <f>IFERROR(INT(TRIM(SUBSTITUTE(VLOOKUP($A34&amp;"*",各都道府県の状況!$A:$I,H$3,FALSE), "※5", ""))), "")</f>
        <v>113</v>
      </c>
      <c r="I34" s="41">
        <f>IFERROR(INT(TRIM(SUBSTITUTE(VLOOKUP($A34&amp;"*",各都道府県の状況!$A:$I,I$3,FALSE), "※5", ""))), "")</f>
        <v>14</v>
      </c>
    </row>
    <row r="35" spans="1:9" x14ac:dyDescent="0.55000000000000004">
      <c r="A35" s="12" t="s">
        <v>211</v>
      </c>
      <c r="B35" s="13">
        <f t="shared" si="0"/>
        <v>44225</v>
      </c>
      <c r="C35" s="31" t="s">
        <v>40</v>
      </c>
      <c r="D35" s="41">
        <f>IFERROR(INT(TRIM(SUBSTITUTE(VLOOKUP($A35&amp;"*",各都道府県の状況!$A:$I,D$3,FALSE), "※5", ""))), "")</f>
        <v>198</v>
      </c>
      <c r="E35" s="41">
        <f>IFERROR(INT(TRIM(SUBSTITUTE(VLOOKUP($A35&amp;"*",各都道府県の状況!$A:$I,E$3,FALSE), "※5", ""))), "")</f>
        <v>33635</v>
      </c>
      <c r="F35" s="41">
        <f>IFERROR(INT(TRIM(SUBSTITUTE(VLOOKUP($A35&amp;"*",各都道府県の状況!$A:$I,F$3,FALSE), "※5", ""))), "")</f>
        <v>161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32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44225</v>
      </c>
      <c r="C36" s="31" t="s">
        <v>41</v>
      </c>
      <c r="D36" s="41">
        <f>IFERROR(INT(TRIM(SUBSTITUTE(VLOOKUP($A36&amp;"*",各都道府県の状況!$A:$I,D$3,FALSE), "※5", ""))), "")</f>
        <v>264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248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44225</v>
      </c>
      <c r="C37" s="31" t="s">
        <v>42</v>
      </c>
      <c r="D37" s="41">
        <f>IFERROR(INT(TRIM(SUBSTITUTE(VLOOKUP($A37&amp;"*",各都道府県の状況!$A:$I,D$3,FALSE), "※5", ""))), "")</f>
        <v>2315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44225</v>
      </c>
      <c r="C38" s="31" t="s">
        <v>43</v>
      </c>
      <c r="D38" s="41">
        <f>IFERROR(INT(TRIM(SUBSTITUTE(VLOOKUP($A38&amp;"*",各都道府県の状況!$A:$I,D$3,FALSE), "※5", ""))), "")</f>
        <v>4726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4286</v>
      </c>
      <c r="G38" s="41">
        <f>IFERROR(INT(TRIM(SUBSTITUTE(VLOOKUP($A38&amp;"*",各都道府県の状況!$A:$I,G$3,FALSE), "※5", ""))), "")</f>
        <v>91</v>
      </c>
      <c r="H38" s="41">
        <f>IFERROR(INT(TRIM(SUBSTITUTE(VLOOKUP($A38&amp;"*",各都道府県の状況!$A:$I,H$3,FALSE), "※5", ""))), "")</f>
        <v>315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215</v>
      </c>
      <c r="B39" s="13">
        <f t="shared" si="0"/>
        <v>44225</v>
      </c>
      <c r="C39" s="31" t="s">
        <v>44</v>
      </c>
      <c r="D39" s="41">
        <f>IFERROR(INT(TRIM(SUBSTITUTE(VLOOKUP($A39&amp;"*",各都道府県の状況!$A:$I,D$3,FALSE), "※5", ""))), "")</f>
        <v>1204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837</v>
      </c>
      <c r="G39" s="41">
        <f>IFERROR(INT(TRIM(SUBSTITUTE(VLOOKUP($A39&amp;"*",各都道府県の状況!$A:$I,G$3,FALSE), "※5", ""))), "")</f>
        <v>16</v>
      </c>
      <c r="H39" s="41">
        <f>IFERROR(INT(TRIM(SUBSTITUTE(VLOOKUP($A39&amp;"*",各都道府県の状況!$A:$I,H$3,FALSE), "※5", ""))), "")</f>
        <v>351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44225</v>
      </c>
      <c r="C40" s="31" t="s">
        <v>45</v>
      </c>
      <c r="D40" s="41">
        <f>IFERROR(INT(TRIM(SUBSTITUTE(VLOOKUP($A40&amp;"*",各都道府県の状況!$A:$I,D$3,FALSE), "※5", ""))), "")</f>
        <v>383</v>
      </c>
      <c r="E40" s="41">
        <f>IFERROR(INT(TRIM(SUBSTITUTE(VLOOKUP($A40&amp;"*",各都道府県の状況!$A:$I,E$3,FALSE), "※5", ""))), "")</f>
        <v>21315</v>
      </c>
      <c r="F40" s="41">
        <f>IFERROR(INT(TRIM(SUBSTITUTE(VLOOKUP($A40&amp;"*",各都道府県の状況!$A:$I,F$3,FALSE), "※5", ""))), "")</f>
        <v>291</v>
      </c>
      <c r="G40" s="41">
        <f>IFERROR(INT(TRIM(SUBSTITUTE(VLOOKUP($A40&amp;"*",各都道府県の状況!$A:$I,G$3,FALSE), "※5", ""))), "")</f>
        <v>14</v>
      </c>
      <c r="H40" s="41">
        <f>IFERROR(INT(TRIM(SUBSTITUTE(VLOOKUP($A40&amp;"*",各都道府県の状況!$A:$I,H$3,FALSE), "※5", ""))), "")</f>
        <v>78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44225</v>
      </c>
      <c r="C41" s="31" t="s">
        <v>46</v>
      </c>
      <c r="D41" s="41">
        <f>IFERROR(INT(TRIM(SUBSTITUTE(VLOOKUP($A41&amp;"*",各都道府県の状況!$A:$I,D$3,FALSE), "※5", ""))), "")</f>
        <v>626</v>
      </c>
      <c r="E41" s="41">
        <f>IFERROR(INT(TRIM(SUBSTITUTE(VLOOKUP($A41&amp;"*",各都道府県の状況!$A:$I,E$3,FALSE), "※5", ""))), "")</f>
        <v>36953</v>
      </c>
      <c r="F41" s="41">
        <f>IFERROR(INT(TRIM(SUBSTITUTE(VLOOKUP($A41&amp;"*",各都道府県の状況!$A:$I,F$3,FALSE), "※5", ""))), "")</f>
        <v>457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154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44225</v>
      </c>
      <c r="C42" s="31" t="s">
        <v>47</v>
      </c>
      <c r="D42" s="41">
        <f>IFERROR(INT(TRIM(SUBSTITUTE(VLOOKUP($A42&amp;"*",各都道府県の状況!$A:$I,D$3,FALSE), "※5", ""))), "")</f>
        <v>977</v>
      </c>
      <c r="E42" s="41">
        <f>IFERROR(INT(TRIM(SUBSTITUTE(VLOOKUP($A42&amp;"*",各都道府県の状況!$A:$I,E$3,FALSE), "※5", ""))), "")</f>
        <v>25397</v>
      </c>
      <c r="F42" s="41">
        <f>IFERROR(INT(TRIM(SUBSTITUTE(VLOOKUP($A42&amp;"*",各都道府県の状況!$A:$I,F$3,FALSE), "※5", ""))), "")</f>
        <v>826</v>
      </c>
      <c r="G42" s="41">
        <f>IFERROR(INT(TRIM(SUBSTITUTE(VLOOKUP($A42&amp;"*",各都道府県の状況!$A:$I,G$3,FALSE), "※5", ""))), "")</f>
        <v>18</v>
      </c>
      <c r="H42" s="41">
        <f>IFERROR(INT(TRIM(SUBSTITUTE(VLOOKUP($A42&amp;"*",各都道府県の状況!$A:$I,H$3,FALSE), "※5", ""))), "")</f>
        <v>133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44225</v>
      </c>
      <c r="C43" s="31" t="s">
        <v>48</v>
      </c>
      <c r="D43" s="41">
        <f>IFERROR(INT(TRIM(SUBSTITUTE(VLOOKUP($A43&amp;"*",各都道府県の状況!$A:$I,D$3,FALSE), "※5", ""))), "")</f>
        <v>841</v>
      </c>
      <c r="E43" s="41">
        <f>IFERROR(INT(TRIM(SUBSTITUTE(VLOOKUP($A43&amp;"*",各都道府県の状況!$A:$I,E$3,FALSE), "※5", ""))), "")</f>
        <v>6833</v>
      </c>
      <c r="F43" s="41">
        <f>IFERROR(INT(TRIM(SUBSTITUTE(VLOOKUP($A43&amp;"*",各都道府県の状況!$A:$I,F$3,FALSE), "※5", ""))), "")</f>
        <v>792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35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44225</v>
      </c>
      <c r="C44" s="31" t="s">
        <v>49</v>
      </c>
      <c r="D44" s="41">
        <f>IFERROR(INT(TRIM(SUBSTITUTE(VLOOKUP($A44&amp;"*",各都道府県の状況!$A:$I,D$3,FALSE), "※5", ""))), "")</f>
        <v>15367</v>
      </c>
      <c r="E44" s="41">
        <f>IFERROR(INT(TRIM(SUBSTITUTE(VLOOKUP($A44&amp;"*",各都道府県の状況!$A:$I,E$3,FALSE), "※5", ""))), "")</f>
        <v>363935</v>
      </c>
      <c r="F44" s="41">
        <f>IFERROR(INT(TRIM(SUBSTITUTE(VLOOKUP($A44&amp;"*",各都道府県の状況!$A:$I,F$3,FALSE), "※5", ""))), "")</f>
        <v>12358</v>
      </c>
      <c r="G44" s="41">
        <f>IFERROR(INT(TRIM(SUBSTITUTE(VLOOKUP($A44&amp;"*",各都道府県の状況!$A:$I,G$3,FALSE), "※5", ""))), "")</f>
        <v>170</v>
      </c>
      <c r="H44" s="41">
        <f>IFERROR(INT(TRIM(SUBSTITUTE(VLOOKUP($A44&amp;"*",各都道府県の状況!$A:$I,H$3,FALSE), "※5", ""))), "")</f>
        <v>2839</v>
      </c>
      <c r="I44" s="41">
        <f>IFERROR(INT(TRIM(SUBSTITUTE(VLOOKUP($A44&amp;"*",各都道府県の状況!$A:$I,I$3,FALSE), "※5", ""))), "")</f>
        <v>35</v>
      </c>
    </row>
    <row r="45" spans="1:9" x14ac:dyDescent="0.55000000000000004">
      <c r="A45" s="12" t="s">
        <v>221</v>
      </c>
      <c r="B45" s="13">
        <f t="shared" si="0"/>
        <v>44225</v>
      </c>
      <c r="C45" s="31" t="s">
        <v>50</v>
      </c>
      <c r="D45" s="41">
        <f>IFERROR(INT(TRIM(SUBSTITUTE(VLOOKUP($A45&amp;"*",各都道府県の状況!$A:$I,D$3,FALSE), "※5", ""))), "")</f>
        <v>940</v>
      </c>
      <c r="E45" s="41">
        <f>IFERROR(INT(TRIM(SUBSTITUTE(VLOOKUP($A45&amp;"*",各都道府県の状況!$A:$I,E$3,FALSE), "※5", ""))), "")</f>
        <v>23699</v>
      </c>
      <c r="F45" s="41">
        <f>IFERROR(INT(TRIM(SUBSTITUTE(VLOOKUP($A45&amp;"*",各都道府県の状況!$A:$I,F$3,FALSE), "※5", ""))), "")</f>
        <v>801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146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44225</v>
      </c>
      <c r="C46" s="31" t="s">
        <v>51</v>
      </c>
      <c r="D46" s="41">
        <f>IFERROR(INT(TRIM(SUBSTITUTE(VLOOKUP($A46&amp;"*",各都道府県の状況!$A:$I,D$3,FALSE), "※5", ""))), "")</f>
        <v>1474</v>
      </c>
      <c r="E46" s="41">
        <f>IFERROR(INT(TRIM(SUBSTITUTE(VLOOKUP($A46&amp;"*",各都道府県の状況!$A:$I,E$3,FALSE), "※5", ""))), "")</f>
        <v>55861</v>
      </c>
      <c r="F46" s="41">
        <f>IFERROR(INT(TRIM(SUBSTITUTE(VLOOKUP($A46&amp;"*",各都道府県の状況!$A:$I,F$3,FALSE), "※5", ""))), "")</f>
        <v>1199</v>
      </c>
      <c r="G46" s="41">
        <f>IFERROR(INT(TRIM(SUBSTITUTE(VLOOKUP($A46&amp;"*",各都道府県の状況!$A:$I,G$3,FALSE), "※5", ""))), "")</f>
        <v>25</v>
      </c>
      <c r="H46" s="41">
        <f>IFERROR(INT(TRIM(SUBSTITUTE(VLOOKUP($A46&amp;"*",各都道府県の状況!$A:$I,H$3,FALSE), "※5", ""))), "")</f>
        <v>268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44225</v>
      </c>
      <c r="C47" s="31" t="s">
        <v>52</v>
      </c>
      <c r="D47" s="41">
        <f>IFERROR(INT(TRIM(SUBSTITUTE(VLOOKUP($A47&amp;"*",各都道府県の状況!$A:$I,D$3,FALSE), "※5", ""))), "")</f>
        <v>3318</v>
      </c>
      <c r="E47" s="41">
        <f>IFERROR(INT(TRIM(SUBSTITUTE(VLOOKUP($A47&amp;"*",各都道府県の状況!$A:$I,E$3,FALSE), "※5", ""))), "")</f>
        <v>51425</v>
      </c>
      <c r="F47" s="41">
        <f>IFERROR(INT(TRIM(SUBSTITUTE(VLOOKUP($A47&amp;"*",各都道府県の状況!$A:$I,F$3,FALSE), "※5", ""))), "")</f>
        <v>2815</v>
      </c>
      <c r="G47" s="41">
        <f>IFERROR(INT(TRIM(SUBSTITUTE(VLOOKUP($A47&amp;"*",各都道府県の状況!$A:$I,G$3,FALSE), "※5", ""))), "")</f>
        <v>59</v>
      </c>
      <c r="H47" s="41">
        <f>IFERROR(INT(TRIM(SUBSTITUTE(VLOOKUP($A47&amp;"*",各都道府県の状況!$A:$I,H$3,FALSE), "※5", ""))), "")</f>
        <v>252</v>
      </c>
      <c r="I47" s="41">
        <f>IFERROR(INT(TRIM(SUBSTITUTE(VLOOKUP($A47&amp;"*",各都道府県の状況!$A:$I,I$3,FALSE), "※5", ""))), "")</f>
        <v>22</v>
      </c>
    </row>
    <row r="48" spans="1:9" x14ac:dyDescent="0.55000000000000004">
      <c r="A48" s="12" t="s">
        <v>224</v>
      </c>
      <c r="B48" s="13">
        <f t="shared" si="0"/>
        <v>44225</v>
      </c>
      <c r="C48" s="31" t="s">
        <v>53</v>
      </c>
      <c r="D48" s="41">
        <f>IFERROR(INT(TRIM(SUBSTITUTE(VLOOKUP($A48&amp;"*",各都道府県の状況!$A:$I,D$3,FALSE), "※5", ""))), "")</f>
        <v>1135</v>
      </c>
      <c r="E48" s="41">
        <f>IFERROR(INT(TRIM(SUBSTITUTE(VLOOKUP($A48&amp;"*",各都道府県の状況!$A:$I,E$3,FALSE), "※5", ""))), "")</f>
        <v>62168</v>
      </c>
      <c r="F48" s="41">
        <f>IFERROR(INT(TRIM(SUBSTITUTE(VLOOKUP($A48&amp;"*",各都道府県の状況!$A:$I,F$3,FALSE), "※5", ""))), "")</f>
        <v>931</v>
      </c>
      <c r="G48" s="41">
        <f>IFERROR(INT(TRIM(SUBSTITUTE(VLOOKUP($A48&amp;"*",各都道府県の状況!$A:$I,G$3,FALSE), "※5", ""))), "")</f>
        <v>16</v>
      </c>
      <c r="H48" s="41">
        <f>IFERROR(INT(TRIM(SUBSTITUTE(VLOOKUP($A48&amp;"*",各都道府県の状況!$A:$I,H$3,FALSE), "※5", ""))), "")</f>
        <v>188</v>
      </c>
      <c r="I48" s="41">
        <f>IFERROR(INT(TRIM(SUBSTITUTE(VLOOKUP($A48&amp;"*",各都道府県の状況!$A:$I,I$3,FALSE), "※5", ""))), "")</f>
        <v>3</v>
      </c>
    </row>
    <row r="49" spans="1:9" x14ac:dyDescent="0.55000000000000004">
      <c r="A49" s="12" t="s">
        <v>225</v>
      </c>
      <c r="B49" s="13">
        <f t="shared" si="0"/>
        <v>44225</v>
      </c>
      <c r="C49" s="31" t="s">
        <v>54</v>
      </c>
      <c r="D49" s="41">
        <f>IFERROR(INT(TRIM(SUBSTITUTE(VLOOKUP($A49&amp;"*",各都道府県の状況!$A:$I,D$3,FALSE), "※5", ""))), "")</f>
        <v>1808</v>
      </c>
      <c r="E49" s="41">
        <f>IFERROR(INT(TRIM(SUBSTITUTE(VLOOKUP($A49&amp;"*",各都道府県の状況!$A:$I,E$3,FALSE), "※5", ""))), "")</f>
        <v>22673</v>
      </c>
      <c r="F49" s="41">
        <f>IFERROR(INT(TRIM(SUBSTITUTE(VLOOKUP($A49&amp;"*",各都道府県の状況!$A:$I,F$3,FALSE), "※5", ""))), "")</f>
        <v>1571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230</v>
      </c>
      <c r="I49" s="41">
        <f>IFERROR(INT(TRIM(SUBSTITUTE(VLOOKUP($A49&amp;"*",各都道府県の状況!$A:$I,I$3,FALSE), "※5", ""))), "")</f>
        <v>7</v>
      </c>
    </row>
    <row r="50" spans="1:9" x14ac:dyDescent="0.55000000000000004">
      <c r="A50" s="12" t="s">
        <v>226</v>
      </c>
      <c r="B50" s="13">
        <f t="shared" si="0"/>
        <v>44225</v>
      </c>
      <c r="C50" s="31" t="s">
        <v>55</v>
      </c>
      <c r="D50" s="41">
        <f>IFERROR(INT(TRIM(SUBSTITUTE(VLOOKUP($A50&amp;"*",各都道府県の状況!$A:$I,D$3,FALSE), "※5", ""))), "")</f>
        <v>1598</v>
      </c>
      <c r="E50" s="41">
        <f>IFERROR(INT(TRIM(SUBSTITUTE(VLOOKUP($A50&amp;"*",各都道府県の状況!$A:$I,E$3,FALSE), "※5", ""))), "")</f>
        <v>54720</v>
      </c>
      <c r="F50" s="41">
        <f>IFERROR(INT(TRIM(SUBSTITUTE(VLOOKUP($A50&amp;"*",各都道府県の状況!$A:$I,F$3,FALSE), "※5", ""))), "")</f>
        <v>1394</v>
      </c>
      <c r="G50" s="41">
        <f>IFERROR(INT(TRIM(SUBSTITUTE(VLOOKUP($A50&amp;"*",各都道府県の状況!$A:$I,G$3,FALSE), "※5", ""))), "")</f>
        <v>18</v>
      </c>
      <c r="H50" s="41">
        <f>IFERROR(INT(TRIM(SUBSTITUTE(VLOOKUP($A50&amp;"*",各都道府県の状況!$A:$I,H$3,FALSE), "※5", ""))), "")</f>
        <v>204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44225</v>
      </c>
      <c r="C51" s="31" t="s">
        <v>56</v>
      </c>
      <c r="D51" s="41">
        <f>IFERROR(INT(TRIM(SUBSTITUTE(VLOOKUP($A51&amp;"*",各都道府県の状況!$A:$I,D$3,FALSE), "※5", ""))), "")</f>
        <v>7431</v>
      </c>
      <c r="E51" s="41">
        <f>IFERROR(INT(TRIM(SUBSTITUTE(VLOOKUP($A51&amp;"*",各都道府県の状況!$A:$I,E$3,FALSE), "※5", ""))), "")</f>
        <v>123677</v>
      </c>
      <c r="F51" s="41">
        <f>IFERROR(INT(TRIM(SUBSTITUTE(VLOOKUP($A51&amp;"*",各都道府県の状況!$A:$I,F$3,FALSE), "※5", ""))), "")</f>
        <v>6546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800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282</v>
      </c>
      <c r="D4" s="66" t="s">
        <v>283</v>
      </c>
      <c r="E4" s="68" t="s">
        <v>284</v>
      </c>
      <c r="F4" s="69"/>
      <c r="G4" s="70" t="s">
        <v>285</v>
      </c>
      <c r="H4" s="70" t="s">
        <v>286</v>
      </c>
      <c r="I4" s="19"/>
    </row>
    <row r="5" spans="1:9" ht="13.25" customHeight="1" x14ac:dyDescent="0.55000000000000004">
      <c r="B5" s="63"/>
      <c r="C5" s="65"/>
      <c r="D5" s="67"/>
      <c r="E5" s="46" t="s">
        <v>287</v>
      </c>
      <c r="F5" s="47" t="s">
        <v>288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17236</v>
      </c>
      <c r="D6" s="48">
        <v>313908</v>
      </c>
      <c r="E6" s="48">
        <v>1334</v>
      </c>
      <c r="F6" s="49">
        <v>13</v>
      </c>
      <c r="G6" s="48">
        <v>15302</v>
      </c>
      <c r="H6" s="49">
        <v>591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702</v>
      </c>
      <c r="D7" s="48">
        <v>13090</v>
      </c>
      <c r="E7" s="49">
        <v>46</v>
      </c>
      <c r="F7" s="49">
        <v>2</v>
      </c>
      <c r="G7" s="49">
        <v>643</v>
      </c>
      <c r="H7" s="49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495</v>
      </c>
      <c r="D8" s="48">
        <v>19796</v>
      </c>
      <c r="E8" s="49">
        <v>23</v>
      </c>
      <c r="F8" s="49">
        <v>2</v>
      </c>
      <c r="G8" s="49">
        <v>445</v>
      </c>
      <c r="H8" s="49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3361</v>
      </c>
      <c r="D9" s="48">
        <v>48167</v>
      </c>
      <c r="E9" s="49">
        <v>364</v>
      </c>
      <c r="F9" s="49">
        <v>7</v>
      </c>
      <c r="G9" s="48">
        <v>2975</v>
      </c>
      <c r="H9" s="49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260</v>
      </c>
      <c r="D10" s="48">
        <v>6370</v>
      </c>
      <c r="E10" s="49">
        <v>52</v>
      </c>
      <c r="F10" s="49">
        <v>0</v>
      </c>
      <c r="G10" s="49">
        <v>207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487</v>
      </c>
      <c r="D11" s="48">
        <v>14043</v>
      </c>
      <c r="E11" s="49">
        <v>44</v>
      </c>
      <c r="F11" s="49">
        <v>2</v>
      </c>
      <c r="G11" s="49">
        <v>430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1707</v>
      </c>
      <c r="D12" s="48">
        <v>83357</v>
      </c>
      <c r="E12" s="49">
        <v>260</v>
      </c>
      <c r="F12" s="49">
        <v>11</v>
      </c>
      <c r="G12" s="48">
        <v>1404</v>
      </c>
      <c r="H12" s="49">
        <v>43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4686</v>
      </c>
      <c r="D13" s="48">
        <v>23081</v>
      </c>
      <c r="E13" s="49">
        <v>752</v>
      </c>
      <c r="F13" s="49">
        <v>17</v>
      </c>
      <c r="G13" s="48">
        <v>3872</v>
      </c>
      <c r="H13" s="49">
        <v>62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3731</v>
      </c>
      <c r="D14" s="48">
        <v>103668</v>
      </c>
      <c r="E14" s="49">
        <v>665</v>
      </c>
      <c r="F14" s="49">
        <v>17</v>
      </c>
      <c r="G14" s="48">
        <v>3024</v>
      </c>
      <c r="H14" s="49">
        <v>42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3775</v>
      </c>
      <c r="D15" s="48">
        <v>74179</v>
      </c>
      <c r="E15" s="49">
        <v>339</v>
      </c>
      <c r="F15" s="49">
        <v>9</v>
      </c>
      <c r="G15" s="48">
        <v>3368</v>
      </c>
      <c r="H15" s="49">
        <v>68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24642</v>
      </c>
      <c r="D16" s="48">
        <v>444971</v>
      </c>
      <c r="E16" s="48">
        <v>4298</v>
      </c>
      <c r="F16" s="49">
        <v>86</v>
      </c>
      <c r="G16" s="48">
        <v>20013</v>
      </c>
      <c r="H16" s="49">
        <v>331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21787</v>
      </c>
      <c r="D17" s="48">
        <v>323999</v>
      </c>
      <c r="E17" s="48">
        <v>5523</v>
      </c>
      <c r="F17" s="49">
        <v>52</v>
      </c>
      <c r="G17" s="48">
        <v>16026</v>
      </c>
      <c r="H17" s="49">
        <v>238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98439</v>
      </c>
      <c r="D18" s="48">
        <v>1302131</v>
      </c>
      <c r="E18" s="48">
        <v>13807</v>
      </c>
      <c r="F18" s="49">
        <v>147</v>
      </c>
      <c r="G18" s="48">
        <v>83768</v>
      </c>
      <c r="H18" s="49">
        <v>864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39977</v>
      </c>
      <c r="D19" s="48">
        <v>491045</v>
      </c>
      <c r="E19" s="48">
        <v>3442</v>
      </c>
      <c r="F19" s="49">
        <v>103</v>
      </c>
      <c r="G19" s="48">
        <v>36092</v>
      </c>
      <c r="H19" s="49">
        <v>443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899</v>
      </c>
      <c r="D20" s="48">
        <v>36468</v>
      </c>
      <c r="E20" s="49">
        <v>123</v>
      </c>
      <c r="F20" s="49">
        <v>1</v>
      </c>
      <c r="G20" s="49">
        <v>767</v>
      </c>
      <c r="H20" s="49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863</v>
      </c>
      <c r="D21" s="48">
        <v>30685</v>
      </c>
      <c r="E21" s="49">
        <v>53</v>
      </c>
      <c r="F21" s="49">
        <v>2</v>
      </c>
      <c r="G21" s="49">
        <v>783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1451</v>
      </c>
      <c r="D22" s="48">
        <v>40305</v>
      </c>
      <c r="E22" s="49">
        <v>130</v>
      </c>
      <c r="F22" s="49">
        <v>2</v>
      </c>
      <c r="G22" s="48">
        <v>1290</v>
      </c>
      <c r="H22" s="49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509</v>
      </c>
      <c r="D23" s="48">
        <v>26472</v>
      </c>
      <c r="E23" s="49">
        <v>71</v>
      </c>
      <c r="F23" s="49">
        <v>3</v>
      </c>
      <c r="G23" s="49">
        <v>419</v>
      </c>
      <c r="H23" s="49">
        <v>19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898</v>
      </c>
      <c r="D24" s="48">
        <v>14741</v>
      </c>
      <c r="E24" s="49">
        <v>45</v>
      </c>
      <c r="F24" s="49">
        <v>4</v>
      </c>
      <c r="G24" s="49">
        <v>840</v>
      </c>
      <c r="H24" s="49">
        <v>13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2268</v>
      </c>
      <c r="D25" s="48">
        <v>80987</v>
      </c>
      <c r="E25" s="49">
        <v>222</v>
      </c>
      <c r="F25" s="49">
        <v>2</v>
      </c>
      <c r="G25" s="48">
        <v>2036</v>
      </c>
      <c r="H25" s="49">
        <v>35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4169</v>
      </c>
      <c r="D26" s="48">
        <v>103126</v>
      </c>
      <c r="E26" s="49">
        <v>488</v>
      </c>
      <c r="F26" s="49">
        <v>15</v>
      </c>
      <c r="G26" s="48">
        <v>3614</v>
      </c>
      <c r="H26" s="49">
        <v>67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4512</v>
      </c>
      <c r="D27" s="48">
        <v>139252</v>
      </c>
      <c r="E27" s="49">
        <v>711</v>
      </c>
      <c r="F27" s="49">
        <v>10</v>
      </c>
      <c r="G27" s="48">
        <v>3725</v>
      </c>
      <c r="H27" s="49">
        <v>76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23612</v>
      </c>
      <c r="D28" s="48">
        <v>309425</v>
      </c>
      <c r="E28" s="48">
        <v>2748</v>
      </c>
      <c r="F28" s="49">
        <v>63</v>
      </c>
      <c r="G28" s="48">
        <v>20476</v>
      </c>
      <c r="H28" s="49">
        <v>388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2146</v>
      </c>
      <c r="D29" s="48">
        <v>46585</v>
      </c>
      <c r="E29" s="49">
        <v>373</v>
      </c>
      <c r="F29" s="49">
        <v>6</v>
      </c>
      <c r="G29" s="48">
        <v>1744</v>
      </c>
      <c r="H29" s="49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2097</v>
      </c>
      <c r="D30" s="48">
        <v>55114</v>
      </c>
      <c r="E30" s="49">
        <v>388</v>
      </c>
      <c r="F30" s="49">
        <v>11</v>
      </c>
      <c r="G30" s="48">
        <v>1680</v>
      </c>
      <c r="H30" s="49">
        <v>29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8200</v>
      </c>
      <c r="D31" s="48">
        <v>127431</v>
      </c>
      <c r="E31" s="48">
        <v>1368</v>
      </c>
      <c r="F31" s="49">
        <v>16</v>
      </c>
      <c r="G31" s="48">
        <v>6792</v>
      </c>
      <c r="H31" s="49">
        <v>112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43170</v>
      </c>
      <c r="D32" s="48">
        <v>640347</v>
      </c>
      <c r="E32" s="48">
        <v>5309</v>
      </c>
      <c r="F32" s="49">
        <v>174</v>
      </c>
      <c r="G32" s="48">
        <v>36956</v>
      </c>
      <c r="H32" s="49">
        <v>905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16059</v>
      </c>
      <c r="D33" s="48">
        <v>197765</v>
      </c>
      <c r="E33" s="48">
        <v>2069</v>
      </c>
      <c r="F33" s="49">
        <v>65</v>
      </c>
      <c r="G33" s="48">
        <v>13609</v>
      </c>
      <c r="H33" s="49">
        <v>381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2988</v>
      </c>
      <c r="D34" s="48">
        <v>67562</v>
      </c>
      <c r="E34" s="49">
        <v>311</v>
      </c>
      <c r="F34" s="49">
        <v>6</v>
      </c>
      <c r="G34" s="48">
        <v>2641</v>
      </c>
      <c r="H34" s="49">
        <v>36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1047</v>
      </c>
      <c r="D35" s="48">
        <v>21234</v>
      </c>
      <c r="E35" s="49">
        <v>113</v>
      </c>
      <c r="F35" s="49">
        <v>14</v>
      </c>
      <c r="G35" s="49">
        <v>902</v>
      </c>
      <c r="H35" s="49">
        <v>13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198</v>
      </c>
      <c r="D36" s="48">
        <v>33635</v>
      </c>
      <c r="E36" s="49">
        <v>32</v>
      </c>
      <c r="F36" s="49">
        <v>0</v>
      </c>
      <c r="G36" s="49">
        <v>161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264</v>
      </c>
      <c r="D37" s="48">
        <v>12166</v>
      </c>
      <c r="E37" s="49">
        <v>16</v>
      </c>
      <c r="F37" s="49">
        <v>0</v>
      </c>
      <c r="G37" s="49">
        <v>248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2315</v>
      </c>
      <c r="D38" s="48">
        <v>51686</v>
      </c>
      <c r="E38" s="49">
        <v>252</v>
      </c>
      <c r="F38" s="49">
        <v>10</v>
      </c>
      <c r="G38" s="48">
        <v>2013</v>
      </c>
      <c r="H38" s="49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4726</v>
      </c>
      <c r="D39" s="48">
        <v>120841</v>
      </c>
      <c r="E39" s="49">
        <v>315</v>
      </c>
      <c r="F39" s="49">
        <v>12</v>
      </c>
      <c r="G39" s="48">
        <v>4286</v>
      </c>
      <c r="H39" s="49">
        <v>91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1204</v>
      </c>
      <c r="D40" s="48">
        <v>45815</v>
      </c>
      <c r="E40" s="49">
        <v>351</v>
      </c>
      <c r="F40" s="49">
        <v>2</v>
      </c>
      <c r="G40" s="49">
        <v>837</v>
      </c>
      <c r="H40" s="49">
        <v>16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383</v>
      </c>
      <c r="D41" s="48">
        <v>21315</v>
      </c>
      <c r="E41" s="49">
        <v>78</v>
      </c>
      <c r="F41" s="49">
        <v>2</v>
      </c>
      <c r="G41" s="49">
        <v>291</v>
      </c>
      <c r="H41" s="49">
        <v>14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626</v>
      </c>
      <c r="D42" s="48">
        <v>36953</v>
      </c>
      <c r="E42" s="49">
        <v>154</v>
      </c>
      <c r="F42" s="49">
        <v>1</v>
      </c>
      <c r="G42" s="49">
        <v>457</v>
      </c>
      <c r="H42" s="49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977</v>
      </c>
      <c r="D43" s="48">
        <v>25397</v>
      </c>
      <c r="E43" s="49">
        <v>133</v>
      </c>
      <c r="F43" s="49">
        <v>3</v>
      </c>
      <c r="G43" s="49">
        <v>826</v>
      </c>
      <c r="H43" s="49">
        <v>18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841</v>
      </c>
      <c r="D44" s="48">
        <v>6833</v>
      </c>
      <c r="E44" s="49">
        <v>35</v>
      </c>
      <c r="F44" s="49">
        <v>4</v>
      </c>
      <c r="G44" s="49">
        <v>792</v>
      </c>
      <c r="H44" s="49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15367</v>
      </c>
      <c r="D45" s="48">
        <v>363935</v>
      </c>
      <c r="E45" s="48">
        <v>2839</v>
      </c>
      <c r="F45" s="49">
        <v>35</v>
      </c>
      <c r="G45" s="48">
        <v>12358</v>
      </c>
      <c r="H45" s="49">
        <v>170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940</v>
      </c>
      <c r="D46" s="48">
        <v>23699</v>
      </c>
      <c r="E46" s="49">
        <v>146</v>
      </c>
      <c r="F46" s="49">
        <v>2</v>
      </c>
      <c r="G46" s="49">
        <v>801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1474</v>
      </c>
      <c r="D47" s="48">
        <v>55861</v>
      </c>
      <c r="E47" s="49">
        <v>268</v>
      </c>
      <c r="F47" s="49">
        <v>2</v>
      </c>
      <c r="G47" s="48">
        <v>1199</v>
      </c>
      <c r="H47" s="49">
        <v>25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3318</v>
      </c>
      <c r="D48" s="48">
        <v>51425</v>
      </c>
      <c r="E48" s="49">
        <v>252</v>
      </c>
      <c r="F48" s="49">
        <v>22</v>
      </c>
      <c r="G48" s="48">
        <v>2815</v>
      </c>
      <c r="H48" s="49">
        <v>59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1135</v>
      </c>
      <c r="D49" s="48">
        <v>62168</v>
      </c>
      <c r="E49" s="49">
        <v>188</v>
      </c>
      <c r="F49" s="49">
        <v>3</v>
      </c>
      <c r="G49" s="49">
        <v>931</v>
      </c>
      <c r="H49" s="49">
        <v>16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1808</v>
      </c>
      <c r="D50" s="48">
        <v>22673</v>
      </c>
      <c r="E50" s="49">
        <v>230</v>
      </c>
      <c r="F50" s="49">
        <v>7</v>
      </c>
      <c r="G50" s="48">
        <v>1571</v>
      </c>
      <c r="H50" s="49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1598</v>
      </c>
      <c r="D51" s="48">
        <v>54720</v>
      </c>
      <c r="E51" s="49">
        <v>204</v>
      </c>
      <c r="F51" s="49">
        <v>2</v>
      </c>
      <c r="G51" s="48">
        <v>1394</v>
      </c>
      <c r="H51" s="49">
        <v>18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7431</v>
      </c>
      <c r="D52" s="48">
        <v>123677</v>
      </c>
      <c r="E52" s="49">
        <v>800</v>
      </c>
      <c r="F52" s="49">
        <v>5</v>
      </c>
      <c r="G52" s="48">
        <v>6546</v>
      </c>
      <c r="H52" s="49">
        <v>90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380927</v>
      </c>
      <c r="D54" s="48">
        <v>6312103</v>
      </c>
      <c r="E54" s="48">
        <v>51764</v>
      </c>
      <c r="F54" s="49">
        <v>974</v>
      </c>
      <c r="G54" s="48">
        <v>323518</v>
      </c>
      <c r="H54" s="48">
        <v>5544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2021-01-30T12:28:36Z</dcterms:modified>
</cp:coreProperties>
</file>