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21955EE-25FE-4AF2-A3CC-BBC5555539A3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<sst xmlns="http://schemas.openxmlformats.org/spreadsheetml/2006/main" count="19275" uniqueCount="290">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</sst>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86"/>
  <sheetViews>
    <sheetView topLeftCell="A977" workbookViewId="0">
      <selection activeCell="A14055" sqref="A14055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054"/>
  <sheetViews>
    <sheetView workbookViewId="0">
      <pane xSplit="1" ySplit="1" topLeftCell="B14044" activePane="bottomRight" state="frozen"/>
      <selection activeCell="A933" sqref="A933"/>
      <selection pane="topRight" activeCell="A933" sqref="A933"/>
      <selection pane="bottomLeft" activeCell="A933" sqref="A933"/>
      <selection pane="bottomRight" activeCell="A14055" sqref="A1405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44207</v>
      </c>
      <c r="B3" s="26" t="s">
        <v>153</v>
      </c>
      <c r="C3" s="26">
        <f>IF(C21="", "", C21)</f>
        <v>284728</v>
      </c>
      <c r="D3" s="26">
        <f>IF(B21="", "", B21)</f>
        <v>4992724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58622</v>
      </c>
      <c r="I3" s="26" t="str">
        <f t="shared" si="1"/>
        <v/>
      </c>
      <c r="J3" s="26">
        <f t="shared" si="1"/>
        <v>864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221087</v>
      </c>
      <c r="N3" s="26">
        <f t="shared" si="2"/>
        <v>4043</v>
      </c>
    </row>
    <row r="4" spans="1:15" x14ac:dyDescent="0.55000000000000004">
      <c r="A4" s="38">
        <f>DATE($C$9, $D$9, $E$9)</f>
        <v>44207</v>
      </c>
      <c r="B4" s="26" t="s">
        <v>154</v>
      </c>
      <c r="C4" s="26">
        <f>IF(C22="", "", C22)</f>
        <v>2009</v>
      </c>
      <c r="D4" s="26">
        <f>IF(B22="", "", B22)</f>
        <v>425533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1861</v>
      </c>
      <c r="N4" s="26">
        <f t="shared" si="2"/>
        <v>1</v>
      </c>
    </row>
    <row r="5" spans="1:15" x14ac:dyDescent="0.55000000000000004">
      <c r="A5" s="38">
        <f>DATE($C$9, $D$9, $E$9)</f>
        <v>44207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0" t="s">
        <v>156</v>
      </c>
      <c r="C7" s="50"/>
      <c r="D7" s="50"/>
      <c r="E7" s="50"/>
      <c r="F7" s="50"/>
      <c r="G7" s="50"/>
      <c r="H7" s="50"/>
      <c r="J7" s="27"/>
      <c r="K7" s="27"/>
      <c r="L7" s="27"/>
      <c r="M7" s="27"/>
      <c r="N7" s="27"/>
      <c r="O7" s="27"/>
    </row>
    <row r="8" spans="1:15" x14ac:dyDescent="0.55000000000000004">
      <c r="B8" s="54" t="s">
        <v>288</v>
      </c>
      <c r="C8" s="54"/>
      <c r="D8" s="54"/>
      <c r="E8" s="54"/>
      <c r="F8" s="54"/>
      <c r="G8" s="54"/>
      <c r="H8" s="54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11</v>
      </c>
    </row>
    <row r="10" spans="1:15" x14ac:dyDescent="0.55000000000000004">
      <c r="E10" s="50" t="s">
        <v>157</v>
      </c>
      <c r="F10" s="51"/>
      <c r="G10" s="50" t="s">
        <v>158</v>
      </c>
      <c r="H10" s="51"/>
      <c r="I10" s="50" t="s">
        <v>159</v>
      </c>
      <c r="J10" s="50" t="s">
        <v>160</v>
      </c>
      <c r="K10" s="50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1"/>
      <c r="J11" s="51"/>
      <c r="K11" s="51"/>
    </row>
    <row r="12" spans="1:15" x14ac:dyDescent="0.55000000000000004">
      <c r="C12" s="50" t="s">
        <v>166</v>
      </c>
      <c r="D12" s="51"/>
      <c r="E12" s="4">
        <v>4992724</v>
      </c>
      <c r="F12" s="4">
        <v>284728</v>
      </c>
      <c r="G12" s="4">
        <v>58622</v>
      </c>
      <c r="H12" s="4">
        <v>864</v>
      </c>
      <c r="I12" s="4">
        <v>221087</v>
      </c>
      <c r="J12" s="4">
        <v>4043</v>
      </c>
      <c r="K12" s="3"/>
    </row>
    <row r="13" spans="1:15" x14ac:dyDescent="0.55000000000000004">
      <c r="C13" s="50" t="s">
        <v>167</v>
      </c>
      <c r="D13" s="51"/>
      <c r="E13" s="4">
        <v>425533</v>
      </c>
      <c r="F13" s="4">
        <v>2009</v>
      </c>
      <c r="G13" s="4">
        <v>147</v>
      </c>
      <c r="H13" s="4">
        <v>0</v>
      </c>
      <c r="I13" s="4">
        <v>1861</v>
      </c>
      <c r="J13" s="4">
        <v>1</v>
      </c>
      <c r="K13" s="3"/>
    </row>
    <row r="14" spans="1:15" x14ac:dyDescent="0.55000000000000004">
      <c r="C14" s="50" t="s">
        <v>168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2" t="s">
        <v>164</v>
      </c>
      <c r="D15" s="53"/>
      <c r="E15" s="29">
        <f t="shared" ref="E15:J15" si="3">SUM(E12:E14)</f>
        <v>5419086</v>
      </c>
      <c r="F15" s="29">
        <f t="shared" si="3"/>
        <v>286752</v>
      </c>
      <c r="G15" s="29">
        <f t="shared" si="3"/>
        <v>58769</v>
      </c>
      <c r="H15" s="29">
        <f t="shared" si="3"/>
        <v>864</v>
      </c>
      <c r="I15" s="29">
        <f t="shared" si="3"/>
        <v>222963</v>
      </c>
      <c r="J15" s="29">
        <f t="shared" si="3"/>
        <v>4044</v>
      </c>
      <c r="K15" s="30"/>
    </row>
    <row r="18" spans="1:15" x14ac:dyDescent="0.55000000000000004">
      <c r="B18" s="50" t="s">
        <v>157</v>
      </c>
      <c r="C18" s="51"/>
      <c r="D18" s="50" t="s">
        <v>169</v>
      </c>
      <c r="E18" s="51"/>
      <c r="F18" s="51"/>
      <c r="G18" s="50" t="s">
        <v>170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158</v>
      </c>
      <c r="H19" s="51"/>
      <c r="I19" s="51"/>
      <c r="J19" s="51"/>
      <c r="K19" s="51"/>
      <c r="L19" s="51"/>
      <c r="M19" s="51"/>
      <c r="N19" s="50" t="s">
        <v>159</v>
      </c>
      <c r="O19" s="50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1"/>
      <c r="O20" s="51"/>
    </row>
    <row r="21" spans="1:15" x14ac:dyDescent="0.55000000000000004">
      <c r="A21" s="26" t="s">
        <v>166</v>
      </c>
      <c r="B21" s="28">
        <f t="shared" ref="B21:C23" si="4">E12</f>
        <v>4992724</v>
      </c>
      <c r="C21" s="28">
        <f t="shared" si="4"/>
        <v>284728</v>
      </c>
      <c r="D21" s="3"/>
      <c r="E21" s="3"/>
      <c r="F21" s="3"/>
      <c r="G21" s="3"/>
      <c r="H21" s="28">
        <f>G12</f>
        <v>58622</v>
      </c>
      <c r="I21" s="3"/>
      <c r="J21" s="28">
        <f>H12</f>
        <v>864</v>
      </c>
      <c r="K21" s="3"/>
      <c r="L21" s="3"/>
      <c r="M21" s="16">
        <f>F21</f>
        <v>0</v>
      </c>
      <c r="N21" s="28">
        <f t="shared" ref="N21:O23" si="5">I12</f>
        <v>221087</v>
      </c>
      <c r="O21" s="28">
        <f t="shared" si="5"/>
        <v>4043</v>
      </c>
    </row>
    <row r="22" spans="1:15" x14ac:dyDescent="0.55000000000000004">
      <c r="A22" s="26" t="s">
        <v>167</v>
      </c>
      <c r="B22" s="28">
        <f t="shared" si="4"/>
        <v>425533</v>
      </c>
      <c r="C22" s="28">
        <f t="shared" si="4"/>
        <v>2009</v>
      </c>
      <c r="D22" s="3"/>
      <c r="E22" s="3"/>
      <c r="F22" s="3"/>
      <c r="G22" s="3"/>
      <c r="H22" s="28">
        <f>G13</f>
        <v>147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1861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5419086</v>
      </c>
      <c r="C24" s="26">
        <f t="shared" si="6"/>
        <v>286752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58769</v>
      </c>
      <c r="I24" s="26">
        <f t="shared" si="6"/>
        <v>0</v>
      </c>
      <c r="J24" s="26">
        <f t="shared" si="6"/>
        <v>864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222963</v>
      </c>
      <c r="O24" s="26">
        <f t="shared" si="6"/>
        <v>4044</v>
      </c>
    </row>
    <row r="26" spans="1:15" x14ac:dyDescent="0.55000000000000004">
      <c r="E26" s="50" t="s">
        <v>279</v>
      </c>
      <c r="F26" s="51"/>
      <c r="G26" s="51"/>
      <c r="H26" s="51"/>
      <c r="I26" s="51"/>
      <c r="J26" s="51"/>
    </row>
  </sheetData>
  <mergeCells count="19"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177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10</v>
      </c>
      <c r="D2" s="55" t="s">
        <v>178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44206</v>
      </c>
      <c r="C5" s="31" t="s">
        <v>7</v>
      </c>
      <c r="D5" s="41">
        <f>IFERROR(INT(TRIM(SUBSTITUTE(VLOOKUP($A5&amp;"*",各都道府県の状況!$A:$I,D$3,FALSE), "※5", ""))), "")</f>
        <v>14717</v>
      </c>
      <c r="E5" s="41">
        <f>IFERROR(INT(TRIM(SUBSTITUTE(VLOOKUP($A5&amp;"*",各都道府県の状況!$A:$I,E$3,FALSE), "※5", ""))), "")</f>
        <v>260605</v>
      </c>
      <c r="F5" s="41">
        <f>IFERROR(INT(TRIM(SUBSTITUTE(VLOOKUP($A5&amp;"*",各都道府県の状況!$A:$I,F$3,FALSE), "※5", ""))), "")</f>
        <v>12692</v>
      </c>
      <c r="G5" s="41">
        <f>IFERROR(INT(TRIM(SUBSTITUTE(VLOOKUP($A5&amp;"*",各都道府県の状況!$A:$I,G$3,FALSE), "※5", ""))), "")</f>
        <v>506</v>
      </c>
      <c r="H5" s="41">
        <f>IFERROR(INT(TRIM(SUBSTITUTE(VLOOKUP($A5&amp;"*",各都道府県の状況!$A:$I,H$3,FALSE), "※5", ""))), "")</f>
        <v>1456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44206</v>
      </c>
      <c r="C6" s="31" t="s">
        <v>11</v>
      </c>
      <c r="D6" s="41">
        <f>IFERROR(INT(TRIM(SUBSTITUTE(VLOOKUP($A6&amp;"*",各都道府県の状況!$A:$I,D$3,FALSE), "※5", ""))), "")</f>
        <v>561</v>
      </c>
      <c r="E6" s="41">
        <f>IFERROR(INT(TRIM(SUBSTITUTE(VLOOKUP($A6&amp;"*",各都道府県の状況!$A:$I,E$3,FALSE), "※5", ""))), "")</f>
        <v>11166</v>
      </c>
      <c r="F6" s="41">
        <f>IFERROR(INT(TRIM(SUBSTITUTE(VLOOKUP($A6&amp;"*",各都道府県の状況!$A:$I,F$3,FALSE), "※5", ""))), "")</f>
        <v>473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80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44206</v>
      </c>
      <c r="C7" s="31" t="s">
        <v>12</v>
      </c>
      <c r="D7" s="41">
        <f>IFERROR(INT(TRIM(SUBSTITUTE(VLOOKUP($A7&amp;"*",各都道府県の状況!$A:$I,D$3,FALSE), "※5", ""))), "")</f>
        <v>429</v>
      </c>
      <c r="E7" s="41">
        <f>IFERROR(INT(TRIM(SUBSTITUTE(VLOOKUP($A7&amp;"*",各都道府県の状況!$A:$I,E$3,FALSE), "※5", ""))), "")</f>
        <v>15628</v>
      </c>
      <c r="F7" s="41">
        <f>IFERROR(INT(TRIM(SUBSTITUTE(VLOOKUP($A7&amp;"*",各都道府県の状況!$A:$I,F$3,FALSE), "※5", ""))), "")</f>
        <v>342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62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44206</v>
      </c>
      <c r="C8" s="31" t="s">
        <v>13</v>
      </c>
      <c r="D8" s="41">
        <f>IFERROR(INT(TRIM(SUBSTITUTE(VLOOKUP($A8&amp;"*",各都道府県の状況!$A:$I,D$3,FALSE), "※5", ""))), "")</f>
        <v>2582</v>
      </c>
      <c r="E8" s="41">
        <f>IFERROR(INT(TRIM(SUBSTITUTE(VLOOKUP($A8&amp;"*",各都道府県の状況!$A:$I,E$3,FALSE), "※5", ""))), "")</f>
        <v>26359</v>
      </c>
      <c r="F8" s="41">
        <f>IFERROR(INT(TRIM(SUBSTITUTE(VLOOKUP($A8&amp;"*",各都道府県の状況!$A:$I,F$3,FALSE), "※5", ""))), "")</f>
        <v>2126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439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44206</v>
      </c>
      <c r="C9" s="31" t="s">
        <v>14</v>
      </c>
      <c r="D9" s="41">
        <f>IFERROR(INT(TRIM(SUBSTITUTE(VLOOKUP($A9&amp;"*",各都道府県の状況!$A:$I,D$3,FALSE), "※5", ""))), "")</f>
        <v>173</v>
      </c>
      <c r="E9" s="41">
        <f>IFERROR(INT(TRIM(SUBSTITUTE(VLOOKUP($A9&amp;"*",各都道府県の状況!$A:$I,E$3,FALSE), "※5", ""))), "")</f>
        <v>4891</v>
      </c>
      <c r="F9" s="41">
        <f>IFERROR(INT(TRIM(SUBSTITUTE(VLOOKUP($A9&amp;"*",各都道府県の状況!$A:$I,F$3,FALSE), "※5", ""))), "")</f>
        <v>135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44206</v>
      </c>
      <c r="C10" s="31" t="s">
        <v>15</v>
      </c>
      <c r="D10" s="41">
        <f>IFERROR(INT(TRIM(SUBSTITUTE(VLOOKUP($A10&amp;"*",各都道府県の状況!$A:$I,D$3,FALSE), "※5", ""))), "")</f>
        <v>433</v>
      </c>
      <c r="E10" s="41">
        <f>IFERROR(INT(TRIM(SUBSTITUTE(VLOOKUP($A10&amp;"*",各都道府県の状況!$A:$I,E$3,FALSE), "※5", ""))), "")</f>
        <v>11075</v>
      </c>
      <c r="F10" s="41">
        <f>IFERROR(INT(TRIM(SUBSTITUTE(VLOOKUP($A10&amp;"*",各都道府県の状況!$A:$I,F$3,FALSE), "※5", ""))), "")</f>
        <v>361</v>
      </c>
      <c r="G10" s="41">
        <f>IFERROR(INT(TRIM(SUBSTITUTE(VLOOKUP($A10&amp;"*",各都道府県の状況!$A:$I,G$3,FALSE), "※5", ""))), "")</f>
        <v>10</v>
      </c>
      <c r="H10" s="41">
        <f>IFERROR(INT(TRIM(SUBSTITUTE(VLOOKUP($A10&amp;"*",各都道府県の状況!$A:$I,H$3,FALSE), "※5", ""))), "")</f>
        <v>62</v>
      </c>
      <c r="I10" s="41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44206</v>
      </c>
      <c r="C11" s="31" t="s">
        <v>16</v>
      </c>
      <c r="D11" s="41">
        <f>IFERROR(INT(TRIM(SUBSTITUTE(VLOOKUP($A11&amp;"*",各都道府県の状況!$A:$I,D$3,FALSE), "※5", ""))), "")</f>
        <v>1225</v>
      </c>
      <c r="E11" s="41">
        <f>IFERROR(INT(TRIM(SUBSTITUTE(VLOOKUP($A11&amp;"*",各都道府県の状況!$A:$I,E$3,FALSE), "※5", ""))), "")</f>
        <v>64642</v>
      </c>
      <c r="F11" s="41">
        <f>IFERROR(INT(TRIM(SUBSTITUTE(VLOOKUP($A11&amp;"*",各都道府県の状況!$A:$I,F$3,FALSE), "※5", ""))), "")</f>
        <v>868</v>
      </c>
      <c r="G11" s="41">
        <f>IFERROR(INT(TRIM(SUBSTITUTE(VLOOKUP($A11&amp;"*",各都道府県の状況!$A:$I,G$3,FALSE), "※5", ""))), "")</f>
        <v>28</v>
      </c>
      <c r="H11" s="41">
        <f>IFERROR(INT(TRIM(SUBSTITUTE(VLOOKUP($A11&amp;"*",各都道府県の状況!$A:$I,H$3,FALSE), "※5", ""))), "")</f>
        <v>329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44206</v>
      </c>
      <c r="C12" s="31" t="s">
        <v>17</v>
      </c>
      <c r="D12" s="41">
        <f>IFERROR(INT(TRIM(SUBSTITUTE(VLOOKUP($A12&amp;"*",各都道府県の状況!$A:$I,D$3,FALSE), "※5", ""))), "")</f>
        <v>3140</v>
      </c>
      <c r="E12" s="41">
        <f>IFERROR(INT(TRIM(SUBSTITUTE(VLOOKUP($A12&amp;"*",各都道府県の状況!$A:$I,E$3,FALSE), "※5", ""))), "")</f>
        <v>19492</v>
      </c>
      <c r="F12" s="41">
        <f>IFERROR(INT(TRIM(SUBSTITUTE(VLOOKUP($A12&amp;"*",各都道府県の状況!$A:$I,F$3,FALSE), "※5", ""))), "")</f>
        <v>2409</v>
      </c>
      <c r="G12" s="41">
        <f>IFERROR(INT(TRIM(SUBSTITUTE(VLOOKUP($A12&amp;"*",各都道府県の状況!$A:$I,G$3,FALSE), "※5", ""))), "")</f>
        <v>40</v>
      </c>
      <c r="H12" s="41">
        <f>IFERROR(INT(TRIM(SUBSTITUTE(VLOOKUP($A12&amp;"*",各都道府県の状況!$A:$I,H$3,FALSE), "※5", ""))), "")</f>
        <v>691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44206</v>
      </c>
      <c r="C13" s="31" t="s">
        <v>18</v>
      </c>
      <c r="D13" s="41">
        <f>IFERROR(INT(TRIM(SUBSTITUTE(VLOOKUP($A13&amp;"*",各都道府県の状況!$A:$I,D$3,FALSE), "※5", ""))), "")</f>
        <v>2510</v>
      </c>
      <c r="E13" s="41">
        <f>IFERROR(INT(TRIM(SUBSTITUTE(VLOOKUP($A13&amp;"*",各都道府県の状況!$A:$I,E$3,FALSE), "※5", ""))), "")</f>
        <v>82123</v>
      </c>
      <c r="F13" s="41">
        <f>IFERROR(INT(TRIM(SUBSTITUTE(VLOOKUP($A13&amp;"*",各都道府県の状況!$A:$I,F$3,FALSE), "※5", ""))), "")</f>
        <v>1344</v>
      </c>
      <c r="G13" s="41">
        <f>IFERROR(INT(TRIM(SUBSTITUTE(VLOOKUP($A13&amp;"*",各都道府県の状況!$A:$I,G$3,FALSE), "※5", ""))), "")</f>
        <v>10</v>
      </c>
      <c r="H13" s="41">
        <f>IFERROR(INT(TRIM(SUBSTITUTE(VLOOKUP($A13&amp;"*",各都道府県の状況!$A:$I,H$3,FALSE), "※5", ""))), "")</f>
        <v>1166</v>
      </c>
      <c r="I13" s="41">
        <f>IFERROR(INT(TRIM(SUBSTITUTE(VLOOKUP($A13&amp;"*",各都道府県の状況!$A:$I,I$3,FALSE), "※5", ""))), "")</f>
        <v>15</v>
      </c>
    </row>
    <row r="14" spans="1:10" x14ac:dyDescent="0.55000000000000004">
      <c r="A14" s="12" t="s">
        <v>190</v>
      </c>
      <c r="B14" s="13">
        <f t="shared" si="0"/>
        <v>44206</v>
      </c>
      <c r="C14" s="31" t="s">
        <v>19</v>
      </c>
      <c r="D14" s="41">
        <f>IFERROR(INT(TRIM(SUBSTITUTE(VLOOKUP($A14&amp;"*",各都道府県の状況!$A:$I,D$3,FALSE), "※5", ""))), "")</f>
        <v>2872</v>
      </c>
      <c r="E14" s="41">
        <f>IFERROR(INT(TRIM(SUBSTITUTE(VLOOKUP($A14&amp;"*",各都道府県の状況!$A:$I,E$3,FALSE), "※5", ""))), "")</f>
        <v>58301</v>
      </c>
      <c r="F14" s="41">
        <f>IFERROR(INT(TRIM(SUBSTITUTE(VLOOKUP($A14&amp;"*",各都道府県の状況!$A:$I,F$3,FALSE), "※5", ""))), "")</f>
        <v>2267</v>
      </c>
      <c r="G14" s="41">
        <f>IFERROR(INT(TRIM(SUBSTITUTE(VLOOKUP($A14&amp;"*",各都道府県の状況!$A:$I,G$3,FALSE), "※5", ""))), "")</f>
        <v>49</v>
      </c>
      <c r="H14" s="41">
        <f>IFERROR(INT(TRIM(SUBSTITUTE(VLOOKUP($A14&amp;"*",各都道府県の状況!$A:$I,H$3,FALSE), "※5", ""))), "")</f>
        <v>556</v>
      </c>
      <c r="I14" s="41">
        <f>IFERROR(INT(TRIM(SUBSTITUTE(VLOOKUP($A14&amp;"*",各都道府県の状況!$A:$I,I$3,FALSE), "※5", ""))), "")</f>
        <v>15</v>
      </c>
    </row>
    <row r="15" spans="1:10" x14ac:dyDescent="0.55000000000000004">
      <c r="A15" s="12" t="s">
        <v>191</v>
      </c>
      <c r="B15" s="13">
        <f t="shared" si="0"/>
        <v>44206</v>
      </c>
      <c r="C15" s="31" t="s">
        <v>20</v>
      </c>
      <c r="D15" s="41">
        <f>IFERROR(INT(TRIM(SUBSTITUTE(VLOOKUP($A15&amp;"*",各都道府県の状況!$A:$I,D$3,FALSE), "※5", ""))), "")</f>
        <v>17827</v>
      </c>
      <c r="E15" s="41">
        <f>IFERROR(INT(TRIM(SUBSTITUTE(VLOOKUP($A15&amp;"*",各都道府県の状況!$A:$I,E$3,FALSE), "※5", ""))), "")</f>
        <v>355634</v>
      </c>
      <c r="F15" s="41">
        <f>IFERROR(INT(TRIM(SUBSTITUTE(VLOOKUP($A15&amp;"*",各都道府県の状況!$A:$I,F$3,FALSE), "※5", ""))), "")</f>
        <v>12553</v>
      </c>
      <c r="G15" s="41">
        <f>IFERROR(INT(TRIM(SUBSTITUTE(VLOOKUP($A15&amp;"*",各都道府県の状況!$A:$I,G$3,FALSE), "※5", ""))), "")</f>
        <v>244</v>
      </c>
      <c r="H15" s="41">
        <f>IFERROR(INT(TRIM(SUBSTITUTE(VLOOKUP($A15&amp;"*",各都道府県の状況!$A:$I,H$3,FALSE), "※5", ""))), "")</f>
        <v>5030</v>
      </c>
      <c r="I15" s="41">
        <f>IFERROR(INT(TRIM(SUBSTITUTE(VLOOKUP($A15&amp;"*",各都道府県の状況!$A:$I,I$3,FALSE), "※5", ""))), "")</f>
        <v>66</v>
      </c>
    </row>
    <row r="16" spans="1:10" x14ac:dyDescent="0.55000000000000004">
      <c r="A16" s="12" t="s">
        <v>192</v>
      </c>
      <c r="B16" s="13">
        <f t="shared" si="0"/>
        <v>44206</v>
      </c>
      <c r="C16" s="31" t="s">
        <v>21</v>
      </c>
      <c r="D16" s="41">
        <f>IFERROR(INT(TRIM(SUBSTITUTE(VLOOKUP($A16&amp;"*",各都道府県の状況!$A:$I,D$3,FALSE), "※5", ""))), "")</f>
        <v>14218</v>
      </c>
      <c r="E16" s="41">
        <f>IFERROR(INT(TRIM(SUBSTITUTE(VLOOKUP($A16&amp;"*",各都道府県の状況!$A:$I,E$3,FALSE), "※5", ""))), "")</f>
        <v>246224</v>
      </c>
      <c r="F16" s="41">
        <f>IFERROR(INT(TRIM(SUBSTITUTE(VLOOKUP($A16&amp;"*",各都道府県の状況!$A:$I,F$3,FALSE), "※5", ""))), "")</f>
        <v>9935</v>
      </c>
      <c r="G16" s="41">
        <f>IFERROR(INT(TRIM(SUBSTITUTE(VLOOKUP($A16&amp;"*",各都道府県の状況!$A:$I,G$3,FALSE), "※5", ""))), "")</f>
        <v>139</v>
      </c>
      <c r="H16" s="41">
        <f>IFERROR(INT(TRIM(SUBSTITUTE(VLOOKUP($A16&amp;"*",各都道府県の状況!$A:$I,H$3,FALSE), "※5", ""))), "")</f>
        <v>4144</v>
      </c>
      <c r="I16" s="41">
        <f>IFERROR(INT(TRIM(SUBSTITUTE(VLOOKUP($A16&amp;"*",各都道府県の状況!$A:$I,I$3,FALSE), "※5", ""))), "")</f>
        <v>31</v>
      </c>
    </row>
    <row r="17" spans="1:9" x14ac:dyDescent="0.55000000000000004">
      <c r="A17" s="12" t="s">
        <v>193</v>
      </c>
      <c r="B17" s="13">
        <f t="shared" si="0"/>
        <v>44206</v>
      </c>
      <c r="C17" s="31" t="s">
        <v>22</v>
      </c>
      <c r="D17" s="41">
        <f>IFERROR(INT(TRIM(SUBSTITUTE(VLOOKUP($A17&amp;"*",各都道府県の状況!$A:$I,D$3,FALSE), "※5", ""))), "")</f>
        <v>74944</v>
      </c>
      <c r="E17" s="41">
        <f>IFERROR(INT(TRIM(SUBSTITUTE(VLOOKUP($A17&amp;"*",各都道府県の状況!$A:$I,E$3,FALSE), "※5", ""))), "")</f>
        <v>1083806</v>
      </c>
      <c r="F17" s="41">
        <f>IFERROR(INT(TRIM(SUBSTITUTE(VLOOKUP($A17&amp;"*",各都道府県の状況!$A:$I,F$3,FALSE), "※5", ""))), "")</f>
        <v>56046</v>
      </c>
      <c r="G17" s="41">
        <f>IFERROR(INT(TRIM(SUBSTITUTE(VLOOKUP($A17&amp;"*",各都道府県の状況!$A:$I,G$3,FALSE), "※5", ""))), "")</f>
        <v>685</v>
      </c>
      <c r="H17" s="41">
        <f>IFERROR(INT(TRIM(SUBSTITUTE(VLOOKUP($A17&amp;"*",各都道府県の状況!$A:$I,H$3,FALSE), "※5", ""))), "")</f>
        <v>18213</v>
      </c>
      <c r="I17" s="41">
        <f>IFERROR(INT(TRIM(SUBSTITUTE(VLOOKUP($A17&amp;"*",各都道府県の状況!$A:$I,I$3,FALSE), "※5", ""))), "")</f>
        <v>128</v>
      </c>
    </row>
    <row r="18" spans="1:9" x14ac:dyDescent="0.55000000000000004">
      <c r="A18" s="12" t="s">
        <v>194</v>
      </c>
      <c r="B18" s="13">
        <f t="shared" si="0"/>
        <v>44206</v>
      </c>
      <c r="C18" s="31" t="s">
        <v>23</v>
      </c>
      <c r="D18" s="41">
        <f>IFERROR(INT(TRIM(SUBSTITUTE(VLOOKUP($A18&amp;"*",各都道府県の状況!$A:$I,D$3,FALSE), "※5", ""))), "")</f>
        <v>27344</v>
      </c>
      <c r="E18" s="41">
        <f>IFERROR(INT(TRIM(SUBSTITUTE(VLOOKUP($A18&amp;"*",各都道府県の状況!$A:$I,E$3,FALSE), "※5", ""))), "")</f>
        <v>381811</v>
      </c>
      <c r="F18" s="41">
        <f>IFERROR(INT(TRIM(SUBSTITUTE(VLOOKUP($A18&amp;"*",各都道府県の状況!$A:$I,F$3,FALSE), "※5", ""))), "")</f>
        <v>21854</v>
      </c>
      <c r="G18" s="41">
        <f>IFERROR(INT(TRIM(SUBSTITUTE(VLOOKUP($A18&amp;"*",各都道府県の状況!$A:$I,G$3,FALSE), "※5", ""))), "")</f>
        <v>315</v>
      </c>
      <c r="H18" s="41">
        <f>IFERROR(INT(TRIM(SUBSTITUTE(VLOOKUP($A18&amp;"*",各都道府県の状況!$A:$I,H$3,FALSE), "※5", ""))), "")</f>
        <v>5175</v>
      </c>
      <c r="I18" s="41">
        <f>IFERROR(INT(TRIM(SUBSTITUTE(VLOOKUP($A18&amp;"*",各都道府県の状況!$A:$I,I$3,FALSE), "※5", ""))), "")</f>
        <v>93</v>
      </c>
    </row>
    <row r="19" spans="1:9" x14ac:dyDescent="0.55000000000000004">
      <c r="A19" s="12" t="s">
        <v>195</v>
      </c>
      <c r="B19" s="13">
        <f t="shared" si="0"/>
        <v>44206</v>
      </c>
      <c r="C19" s="31" t="s">
        <v>24</v>
      </c>
      <c r="D19" s="41">
        <f>IFERROR(INT(TRIM(SUBSTITUTE(VLOOKUP($A19&amp;"*",各都道府県の状況!$A:$I,D$3,FALSE), "※5", ""))), "")</f>
        <v>661</v>
      </c>
      <c r="E19" s="41">
        <f>IFERROR(INT(TRIM(SUBSTITUTE(VLOOKUP($A19&amp;"*",各都道府県の状況!$A:$I,E$3,FALSE), "※5", ""))), "")</f>
        <v>30854</v>
      </c>
      <c r="F19" s="41">
        <f>IFERROR(INT(TRIM(SUBSTITUTE(VLOOKUP($A19&amp;"*",各都道府県の状況!$A:$I,F$3,FALSE), "※5", ""))), "")</f>
        <v>505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156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196</v>
      </c>
      <c r="B20" s="13">
        <f t="shared" si="0"/>
        <v>44206</v>
      </c>
      <c r="C20" s="31" t="s">
        <v>25</v>
      </c>
      <c r="D20" s="41">
        <f>IFERROR(INT(TRIM(SUBSTITUTE(VLOOKUP($A20&amp;"*",各都道府県の状況!$A:$I,D$3,FALSE), "※5", ""))), "")</f>
        <v>706</v>
      </c>
      <c r="E20" s="41">
        <f>IFERROR(INT(TRIM(SUBSTITUTE(VLOOKUP($A20&amp;"*",各都道府県の状況!$A:$I,E$3,FALSE), "※5", ""))), "")</f>
        <v>23807</v>
      </c>
      <c r="F20" s="41">
        <f>IFERROR(INT(TRIM(SUBSTITUTE(VLOOKUP($A20&amp;"*",各都道府県の状況!$A:$I,F$3,FALSE), "※5", ""))), "")</f>
        <v>533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147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44206</v>
      </c>
      <c r="C21" s="31" t="s">
        <v>26</v>
      </c>
      <c r="D21" s="41">
        <f>IFERROR(INT(TRIM(SUBSTITUTE(VLOOKUP($A21&amp;"*",各都道府県の状況!$A:$I,D$3,FALSE), "※5", ""))), "")</f>
        <v>1227</v>
      </c>
      <c r="E21" s="41">
        <f>IFERROR(INT(TRIM(SUBSTITUTE(VLOOKUP($A21&amp;"*",各都道府県の状況!$A:$I,E$3,FALSE), "※5", ""))), "")</f>
        <v>33033</v>
      </c>
      <c r="F21" s="41">
        <f>IFERROR(INT(TRIM(SUBSTITUTE(VLOOKUP($A21&amp;"*",各都道府県の状況!$A:$I,F$3,FALSE), "※5", ""))), "")</f>
        <v>1005</v>
      </c>
      <c r="G21" s="41">
        <f>IFERROR(INT(TRIM(SUBSTITUTE(VLOOKUP($A21&amp;"*",各都道府県の状況!$A:$I,G$3,FALSE), "※5", ""))), "")</f>
        <v>52</v>
      </c>
      <c r="H21" s="41">
        <f>IFERROR(INT(TRIM(SUBSTITUTE(VLOOKUP($A21&amp;"*",各都道府県の状況!$A:$I,H$3,FALSE), "※5", ""))), "")</f>
        <v>192</v>
      </c>
      <c r="I21" s="41">
        <f>IFERROR(INT(TRIM(SUBSTITUTE(VLOOKUP($A21&amp;"*",各都道府県の状況!$A:$I,I$3,FALSE), "※5", ""))), "")</f>
        <v>9</v>
      </c>
    </row>
    <row r="22" spans="1:9" x14ac:dyDescent="0.55000000000000004">
      <c r="A22" s="12" t="s">
        <v>198</v>
      </c>
      <c r="B22" s="13">
        <f t="shared" si="0"/>
        <v>44206</v>
      </c>
      <c r="C22" s="31" t="s">
        <v>27</v>
      </c>
      <c r="D22" s="41">
        <f>IFERROR(INT(TRIM(SUBSTITUTE(VLOOKUP($A22&amp;"*",各都道府県の状況!$A:$I,D$3,FALSE), "※5", ""))), "")</f>
        <v>397</v>
      </c>
      <c r="E22" s="41">
        <f>IFERROR(INT(TRIM(SUBSTITUTE(VLOOKUP($A22&amp;"*",各都道府県の状況!$A:$I,E$3,FALSE), "※5", ""))), "")</f>
        <v>21382</v>
      </c>
      <c r="F22" s="41">
        <f>IFERROR(INT(TRIM(SUBSTITUTE(VLOOKUP($A22&amp;"*",各都道府県の状況!$A:$I,F$3,FALSE), "※5", ""))), "")</f>
        <v>344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40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44206</v>
      </c>
      <c r="C23" s="31" t="s">
        <v>28</v>
      </c>
      <c r="D23" s="41">
        <f>IFERROR(INT(TRIM(SUBSTITUTE(VLOOKUP($A23&amp;"*",各都道府県の状況!$A:$I,D$3,FALSE), "※5", ""))), "")</f>
        <v>676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546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44206</v>
      </c>
      <c r="C24" s="31" t="s">
        <v>29</v>
      </c>
      <c r="D24" s="41">
        <f>IFERROR(INT(TRIM(SUBSTITUTE(VLOOKUP($A24&amp;"*",各都道府県の状況!$A:$I,D$3,FALSE), "※5", ""))), "")</f>
        <v>1609</v>
      </c>
      <c r="E24" s="41">
        <f>IFERROR(INT(TRIM(SUBSTITUTE(VLOOKUP($A24&amp;"*",各都道府県の状況!$A:$I,E$3,FALSE), "※5", ""))), "")</f>
        <v>55758</v>
      </c>
      <c r="F24" s="41">
        <f>IFERROR(INT(TRIM(SUBSTITUTE(VLOOKUP($A24&amp;"*",各都道府県の状況!$A:$I,F$3,FALSE), "※5", ""))), "")</f>
        <v>1172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409</v>
      </c>
      <c r="I24" s="41">
        <f>IFERROR(INT(TRIM(SUBSTITUTE(VLOOKUP($A24&amp;"*",各都道府県の状況!$A:$I,I$3,FALSE), "※5", ""))), "")</f>
        <v>9</v>
      </c>
    </row>
    <row r="25" spans="1:9" x14ac:dyDescent="0.55000000000000004">
      <c r="A25" s="12" t="s">
        <v>201</v>
      </c>
      <c r="B25" s="13">
        <f t="shared" si="0"/>
        <v>44206</v>
      </c>
      <c r="C25" s="31" t="s">
        <v>30</v>
      </c>
      <c r="D25" s="41">
        <f>IFERROR(INT(TRIM(SUBSTITUTE(VLOOKUP($A25&amp;"*",各都道府県の状況!$A:$I,D$3,FALSE), "※5", ""))), "")</f>
        <v>3037</v>
      </c>
      <c r="E25" s="41">
        <f>IFERROR(INT(TRIM(SUBSTITUTE(VLOOKUP($A25&amp;"*",各都道府県の状況!$A:$I,E$3,FALSE), "※5", ""))), "")</f>
        <v>76813</v>
      </c>
      <c r="F25" s="41">
        <f>IFERROR(INT(TRIM(SUBSTITUTE(VLOOKUP($A25&amp;"*",各都道府県の状況!$A:$I,F$3,FALSE), "※5", ""))), "")</f>
        <v>2258</v>
      </c>
      <c r="G25" s="41">
        <f>IFERROR(INT(TRIM(SUBSTITUTE(VLOOKUP($A25&amp;"*",各都道府県の状況!$A:$I,G$3,FALSE), "※5", ""))), "")</f>
        <v>46</v>
      </c>
      <c r="H25" s="41">
        <f>IFERROR(INT(TRIM(SUBSTITUTE(VLOOKUP($A25&amp;"*",各都道府県の状況!$A:$I,H$3,FALSE), "※5", ""))), "")</f>
        <v>733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44206</v>
      </c>
      <c r="C26" s="31" t="s">
        <v>31</v>
      </c>
      <c r="D26" s="41">
        <f>IFERROR(INT(TRIM(SUBSTITUTE(VLOOKUP($A26&amp;"*",各都道府県の状況!$A:$I,D$3,FALSE), "※5", ""))), "")</f>
        <v>3292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2460</v>
      </c>
      <c r="G26" s="41">
        <f>IFERROR(INT(TRIM(SUBSTITUTE(VLOOKUP($A26&amp;"*",各都道府県の状況!$A:$I,G$3,FALSE), "※5", ""))), "")</f>
        <v>49</v>
      </c>
      <c r="H26" s="41">
        <f>IFERROR(INT(TRIM(SUBSTITUTE(VLOOKUP($A26&amp;"*",各都道府県の状況!$A:$I,H$3,FALSE), "※5", ""))), "")</f>
        <v>783</v>
      </c>
      <c r="I26" s="41">
        <f>IFERROR(INT(TRIM(SUBSTITUTE(VLOOKUP($A26&amp;"*",各都道府県の状況!$A:$I,I$3,FALSE), "※5", ""))), "")</f>
        <v>6</v>
      </c>
    </row>
    <row r="27" spans="1:9" x14ac:dyDescent="0.55000000000000004">
      <c r="A27" s="12" t="s">
        <v>203</v>
      </c>
      <c r="B27" s="13">
        <f t="shared" si="0"/>
        <v>44206</v>
      </c>
      <c r="C27" s="31" t="s">
        <v>32</v>
      </c>
      <c r="D27" s="41">
        <f>IFERROR(INT(TRIM(SUBSTITUTE(VLOOKUP($A27&amp;"*",各都道府県の状況!$A:$I,D$3,FALSE), "※5", ""))), "")</f>
        <v>19077</v>
      </c>
      <c r="E27" s="41">
        <f>IFERROR(INT(TRIM(SUBSTITUTE(VLOOKUP($A27&amp;"*",各都道府県の状況!$A:$I,E$3,FALSE), "※5", ""))), "")</f>
        <v>231862</v>
      </c>
      <c r="F27" s="41">
        <f>IFERROR(INT(TRIM(SUBSTITUTE(VLOOKUP($A27&amp;"*",各都道府県の状況!$A:$I,F$3,FALSE), "※5", ""))), "")</f>
        <v>15634</v>
      </c>
      <c r="G27" s="41">
        <f>IFERROR(INT(TRIM(SUBSTITUTE(VLOOKUP($A27&amp;"*",各都道府県の状況!$A:$I,G$3,FALSE), "※5", ""))), "")</f>
        <v>266</v>
      </c>
      <c r="H27" s="41">
        <f>IFERROR(INT(TRIM(SUBSTITUTE(VLOOKUP($A27&amp;"*",各都道府県の状況!$A:$I,H$3,FALSE), "※5", ""))), "")</f>
        <v>3177</v>
      </c>
      <c r="I27" s="41">
        <f>IFERROR(INT(TRIM(SUBSTITUTE(VLOOKUP($A27&amp;"*",各都道府県の状況!$A:$I,I$3,FALSE), "※5", ""))), "")</f>
        <v>49</v>
      </c>
    </row>
    <row r="28" spans="1:9" x14ac:dyDescent="0.55000000000000004">
      <c r="A28" s="12" t="s">
        <v>204</v>
      </c>
      <c r="B28" s="13">
        <f t="shared" si="0"/>
        <v>44206</v>
      </c>
      <c r="C28" s="31" t="s">
        <v>33</v>
      </c>
      <c r="D28" s="41">
        <f>IFERROR(INT(TRIM(SUBSTITUTE(VLOOKUP($A28&amp;"*",各都道府県の状況!$A:$I,D$3,FALSE), "※5", ""))), "")</f>
        <v>1563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1242</v>
      </c>
      <c r="G28" s="41">
        <f>IFERROR(INT(TRIM(SUBSTITUTE(VLOOKUP($A28&amp;"*",各都道府県の状況!$A:$I,G$3,FALSE), "※5", ""))), "")</f>
        <v>22</v>
      </c>
      <c r="H28" s="41">
        <f>IFERROR(INT(TRIM(SUBSTITUTE(VLOOKUP($A28&amp;"*",各都道府県の状況!$A:$I,H$3,FALSE), "※5", ""))), "")</f>
        <v>299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205</v>
      </c>
      <c r="B29" s="13">
        <f t="shared" si="0"/>
        <v>44206</v>
      </c>
      <c r="C29" s="31" t="s">
        <v>34</v>
      </c>
      <c r="D29" s="41">
        <f>IFERROR(INT(TRIM(SUBSTITUTE(VLOOKUP($A29&amp;"*",各都道府県の状況!$A:$I,D$3,FALSE), "※5", ""))), "")</f>
        <v>1546</v>
      </c>
      <c r="E29" s="41">
        <f>IFERROR(INT(TRIM(SUBSTITUTE(VLOOKUP($A29&amp;"*",各都道府県の状況!$A:$I,E$3,FALSE), "※5", ""))), "")</f>
        <v>42168</v>
      </c>
      <c r="F29" s="41">
        <f>IFERROR(INT(TRIM(SUBSTITUTE(VLOOKUP($A29&amp;"*",各都道府県の状況!$A:$I,F$3,FALSE), "※5", ""))), "")</f>
        <v>1117</v>
      </c>
      <c r="G29" s="41">
        <f>IFERROR(INT(TRIM(SUBSTITUTE(VLOOKUP($A29&amp;"*",各都道府県の状況!$A:$I,G$3,FALSE), "※5", ""))), "")</f>
        <v>16</v>
      </c>
      <c r="H29" s="41">
        <f>IFERROR(INT(TRIM(SUBSTITUTE(VLOOKUP($A29&amp;"*",各都道府県の状況!$A:$I,H$3,FALSE), "※5", ""))), "")</f>
        <v>413</v>
      </c>
      <c r="I29" s="41">
        <f>IFERROR(INT(TRIM(SUBSTITUTE(VLOOKUP($A29&amp;"*",各都道府県の状況!$A:$I,I$3,FALSE), "※5", ""))), "")</f>
        <v>14</v>
      </c>
    </row>
    <row r="30" spans="1:9" x14ac:dyDescent="0.55000000000000004">
      <c r="A30" s="12" t="s">
        <v>206</v>
      </c>
      <c r="B30" s="13">
        <f t="shared" si="0"/>
        <v>44206</v>
      </c>
      <c r="C30" s="31" t="s">
        <v>35</v>
      </c>
      <c r="D30" s="41">
        <f>IFERROR(INT(TRIM(SUBSTITUTE(VLOOKUP($A30&amp;"*",各都道府県の状況!$A:$I,D$3,FALSE), "※5", ""))), "")</f>
        <v>5518</v>
      </c>
      <c r="E30" s="41">
        <f>IFERROR(INT(TRIM(SUBSTITUTE(VLOOKUP($A30&amp;"*",各都道府県の状況!$A:$I,E$3,FALSE), "※5", ""))), "")</f>
        <v>101733</v>
      </c>
      <c r="F30" s="41">
        <f>IFERROR(INT(TRIM(SUBSTITUTE(VLOOKUP($A30&amp;"*",各都道府県の状況!$A:$I,F$3,FALSE), "※5", ""))), "")</f>
        <v>4368</v>
      </c>
      <c r="G30" s="41">
        <f>IFERROR(INT(TRIM(SUBSTITUTE(VLOOKUP($A30&amp;"*",各都道府県の状況!$A:$I,G$3,FALSE), "※5", ""))), "")</f>
        <v>69</v>
      </c>
      <c r="H30" s="41">
        <f>IFERROR(INT(TRIM(SUBSTITUTE(VLOOKUP($A30&amp;"*",各都道府県の状況!$A:$I,H$3,FALSE), "※5", ""))), "")</f>
        <v>1128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44206</v>
      </c>
      <c r="C31" s="31" t="s">
        <v>36</v>
      </c>
      <c r="D31" s="41">
        <f>IFERROR(INT(TRIM(SUBSTITUTE(VLOOKUP($A31&amp;"*",各都道府県の状況!$A:$I,D$3,FALSE), "※5", ""))), "")</f>
        <v>34452</v>
      </c>
      <c r="E31" s="41">
        <f>IFERROR(INT(TRIM(SUBSTITUTE(VLOOKUP($A31&amp;"*",各都道府県の状況!$A:$I,E$3,FALSE), "※5", ""))), "")</f>
        <v>520494</v>
      </c>
      <c r="F31" s="41">
        <f>IFERROR(INT(TRIM(SUBSTITUTE(VLOOKUP($A31&amp;"*",各都道府県の状況!$A:$I,F$3,FALSE), "※5", ""))), "")</f>
        <v>28376</v>
      </c>
      <c r="G31" s="41">
        <f>IFERROR(INT(TRIM(SUBSTITUTE(VLOOKUP($A31&amp;"*",各都道府県の状況!$A:$I,G$3,FALSE), "※5", ""))), "")</f>
        <v>673</v>
      </c>
      <c r="H31" s="41">
        <f>IFERROR(INT(TRIM(SUBSTITUTE(VLOOKUP($A31&amp;"*",各都道府県の状況!$A:$I,H$3,FALSE), "※5", ""))), "")</f>
        <v>5403</v>
      </c>
      <c r="I31" s="41">
        <f>IFERROR(INT(TRIM(SUBSTITUTE(VLOOKUP($A31&amp;"*",各都道府県の状況!$A:$I,I$3,FALSE), "※5", ""))), "")</f>
        <v>171</v>
      </c>
    </row>
    <row r="32" spans="1:9" x14ac:dyDescent="0.55000000000000004">
      <c r="A32" s="12" t="s">
        <v>208</v>
      </c>
      <c r="B32" s="13">
        <f t="shared" si="0"/>
        <v>44206</v>
      </c>
      <c r="C32" s="31" t="s">
        <v>37</v>
      </c>
      <c r="D32" s="41">
        <f>IFERROR(INT(TRIM(SUBSTITUTE(VLOOKUP($A32&amp;"*",各都道府県の状況!$A:$I,D$3,FALSE), "※5", ""))), "")</f>
        <v>11819</v>
      </c>
      <c r="E32" s="41">
        <f>IFERROR(INT(TRIM(SUBSTITUTE(VLOOKUP($A32&amp;"*",各都道府県の状況!$A:$I,E$3,FALSE), "※5", ""))), "")</f>
        <v>157468</v>
      </c>
      <c r="F32" s="41">
        <f>IFERROR(INT(TRIM(SUBSTITUTE(VLOOKUP($A32&amp;"*",各都道府県の状況!$A:$I,F$3,FALSE), "※5", ""))), "")</f>
        <v>10293</v>
      </c>
      <c r="G32" s="41">
        <f>IFERROR(INT(TRIM(SUBSTITUTE(VLOOKUP($A32&amp;"*",各都道府県の状況!$A:$I,G$3,FALSE), "※5", ""))), "")</f>
        <v>268</v>
      </c>
      <c r="H32" s="41">
        <f>IFERROR(INT(TRIM(SUBSTITUTE(VLOOKUP($A32&amp;"*",各都道府県の状況!$A:$I,H$3,FALSE), "※5", ""))), "")</f>
        <v>1258</v>
      </c>
      <c r="I32" s="41">
        <f>IFERROR(INT(TRIM(SUBSTITUTE(VLOOKUP($A32&amp;"*",各都道府県の状況!$A:$I,I$3,FALSE), "※5", ""))), "")</f>
        <v>65</v>
      </c>
    </row>
    <row r="33" spans="1:9" x14ac:dyDescent="0.55000000000000004">
      <c r="A33" s="12" t="s">
        <v>209</v>
      </c>
      <c r="B33" s="13">
        <f t="shared" si="0"/>
        <v>44206</v>
      </c>
      <c r="C33" s="31" t="s">
        <v>38</v>
      </c>
      <c r="D33" s="41">
        <f>IFERROR(INT(TRIM(SUBSTITUTE(VLOOKUP($A33&amp;"*",各都道府県の状況!$A:$I,D$3,FALSE), "※5", ""))), "")</f>
        <v>2357</v>
      </c>
      <c r="E33" s="41">
        <f>IFERROR(INT(TRIM(SUBSTITUTE(VLOOKUP($A33&amp;"*",各都道府県の状況!$A:$I,E$3,FALSE), "※5", ""))), "")</f>
        <v>53820</v>
      </c>
      <c r="F33" s="41">
        <f>IFERROR(INT(TRIM(SUBSTITUTE(VLOOKUP($A33&amp;"*",各都道府県の状況!$A:$I,F$3,FALSE), "※5", ""))), "")</f>
        <v>1933</v>
      </c>
      <c r="G33" s="41">
        <f>IFERROR(INT(TRIM(SUBSTITUTE(VLOOKUP($A33&amp;"*",各都道府県の状況!$A:$I,G$3,FALSE), "※5", ""))), "")</f>
        <v>26</v>
      </c>
      <c r="H33" s="41">
        <f>IFERROR(INT(TRIM(SUBSTITUTE(VLOOKUP($A33&amp;"*",各都道府県の状況!$A:$I,H$3,FALSE), "※5", ""))), "")</f>
        <v>398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210</v>
      </c>
      <c r="B34" s="13">
        <f t="shared" si="0"/>
        <v>44206</v>
      </c>
      <c r="C34" s="31" t="s">
        <v>39</v>
      </c>
      <c r="D34" s="41">
        <f>IFERROR(INT(TRIM(SUBSTITUTE(VLOOKUP($A34&amp;"*",各都道府県の状況!$A:$I,D$3,FALSE), "※5", ""))), "")</f>
        <v>763</v>
      </c>
      <c r="E34" s="41">
        <f>IFERROR(INT(TRIM(SUBSTITUTE(VLOOKUP($A34&amp;"*",各都道府県の状況!$A:$I,E$3,FALSE), "※5", ""))), "")</f>
        <v>17677</v>
      </c>
      <c r="F34" s="41">
        <f>IFERROR(INT(TRIM(SUBSTITUTE(VLOOKUP($A34&amp;"*",各都道府県の状況!$A:$I,F$3,FALSE), "※5", ""))), "")</f>
        <v>616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128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211</v>
      </c>
      <c r="B35" s="13">
        <f t="shared" si="0"/>
        <v>44206</v>
      </c>
      <c r="C35" s="31" t="s">
        <v>40</v>
      </c>
      <c r="D35" s="41">
        <f>IFERROR(INT(TRIM(SUBSTITUTE(VLOOKUP($A35&amp;"*",各都道府県の状況!$A:$I,D$3,FALSE), "※5", ""))), "")</f>
        <v>165</v>
      </c>
      <c r="E35" s="41">
        <f>IFERROR(INT(TRIM(SUBSTITUTE(VLOOKUP($A35&amp;"*",各都道府県の状況!$A:$I,E$3,FALSE), "※5", ""))), "")</f>
        <v>27458</v>
      </c>
      <c r="F35" s="41">
        <f>IFERROR(INT(TRIM(SUBSTITUTE(VLOOKUP($A35&amp;"*",各都道府県の状況!$A:$I,F$3,FALSE), "※5", ""))), "")</f>
        <v>92</v>
      </c>
      <c r="G35" s="41">
        <f>IFERROR(INT(TRIM(SUBSTITUTE(VLOOKUP($A35&amp;"*",各都道府県の状況!$A:$I,G$3,FALSE), "※5", ""))), "")</f>
        <v>1</v>
      </c>
      <c r="H35" s="41">
        <f>IFERROR(INT(TRIM(SUBSTITUTE(VLOOKUP($A35&amp;"*",各都道府県の状況!$A:$I,H$3,FALSE), "※5", ""))), "")</f>
        <v>69</v>
      </c>
      <c r="I35" s="41">
        <f>IFERROR(INT(TRIM(SUBSTITUTE(VLOOKUP($A35&amp;"*",各都道府県の状況!$A:$I,I$3,FALSE), "※5", ""))), "")</f>
        <v>3</v>
      </c>
    </row>
    <row r="36" spans="1:9" x14ac:dyDescent="0.55000000000000004">
      <c r="A36" s="12" t="s">
        <v>212</v>
      </c>
      <c r="B36" s="13">
        <f t="shared" si="0"/>
        <v>44206</v>
      </c>
      <c r="C36" s="31" t="s">
        <v>41</v>
      </c>
      <c r="D36" s="41">
        <f>IFERROR(INT(TRIM(SUBSTITUTE(VLOOKUP($A36&amp;"*",各都道府県の状況!$A:$I,D$3,FALSE), "※5", ""))), "")</f>
        <v>227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207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44206</v>
      </c>
      <c r="C37" s="31" t="s">
        <v>42</v>
      </c>
      <c r="D37" s="41">
        <f>IFERROR(INT(TRIM(SUBSTITUTE(VLOOKUP($A37&amp;"*",各都道府県の状況!$A:$I,D$3,FALSE), "※5", ""))), "")</f>
        <v>1807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44206</v>
      </c>
      <c r="C38" s="31" t="s">
        <v>43</v>
      </c>
      <c r="D38" s="41">
        <f>IFERROR(INT(TRIM(SUBSTITUTE(VLOOKUP($A38&amp;"*",各都道府県の状況!$A:$I,D$3,FALSE), "※5", ""))), "")</f>
        <v>4012</v>
      </c>
      <c r="E38" s="41">
        <f>IFERROR(INT(TRIM(SUBSTITUTE(VLOOKUP($A38&amp;"*",各都道府県の状況!$A:$I,E$3,FALSE), "※5", ""))), "")</f>
        <v>86026</v>
      </c>
      <c r="F38" s="41">
        <f>IFERROR(INT(TRIM(SUBSTITUTE(VLOOKUP($A38&amp;"*",各都道府県の状況!$A:$I,F$3,FALSE), "※5", ""))), "")</f>
        <v>2986</v>
      </c>
      <c r="G38" s="41">
        <f>IFERROR(INT(TRIM(SUBSTITUTE(VLOOKUP($A38&amp;"*",各都道府県の状況!$A:$I,G$3,FALSE), "※5", ""))), "")</f>
        <v>56</v>
      </c>
      <c r="H38" s="41">
        <f>IFERROR(INT(TRIM(SUBSTITUTE(VLOOKUP($A38&amp;"*",各都道府県の状況!$A:$I,H$3,FALSE), "※5", ""))), "")</f>
        <v>762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44206</v>
      </c>
      <c r="C39" s="31" t="s">
        <v>44</v>
      </c>
      <c r="D39" s="41">
        <f>IFERROR(INT(TRIM(SUBSTITUTE(VLOOKUP($A39&amp;"*",各都道府県の状況!$A:$I,D$3,FALSE), "※5", ""))), "")</f>
        <v>706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556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143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216</v>
      </c>
      <c r="B40" s="13">
        <f t="shared" si="0"/>
        <v>44206</v>
      </c>
      <c r="C40" s="31" t="s">
        <v>45</v>
      </c>
      <c r="D40" s="41">
        <f>IFERROR(INT(TRIM(SUBSTITUTE(VLOOKUP($A40&amp;"*",各都道府県の状況!$A:$I,D$3,FALSE), "※5", ""))), "")</f>
        <v>229</v>
      </c>
      <c r="E40" s="41">
        <f>IFERROR(INT(TRIM(SUBSTITUTE(VLOOKUP($A40&amp;"*",各都道府県の状況!$A:$I,E$3,FALSE), "※5", ""))), "")</f>
        <v>16533</v>
      </c>
      <c r="F40" s="41">
        <f>IFERROR(INT(TRIM(SUBSTITUTE(VLOOKUP($A40&amp;"*",各都道府県の状況!$A:$I,F$3,FALSE), "※5", ""))), "")</f>
        <v>188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32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44206</v>
      </c>
      <c r="C41" s="31" t="s">
        <v>46</v>
      </c>
      <c r="D41" s="41">
        <f>IFERROR(INT(TRIM(SUBSTITUTE(VLOOKUP($A41&amp;"*",各都道府県の状況!$A:$I,D$3,FALSE), "※5", ""))), "")</f>
        <v>427</v>
      </c>
      <c r="E41" s="41">
        <f>IFERROR(INT(TRIM(SUBSTITUTE(VLOOKUP($A41&amp;"*",各都道府県の状況!$A:$I,E$3,FALSE), "※5", ""))), "")</f>
        <v>28909</v>
      </c>
      <c r="F41" s="41">
        <f>IFERROR(INT(TRIM(SUBSTITUTE(VLOOKUP($A41&amp;"*",各都道府県の状況!$A:$I,F$3,FALSE), "※5", ""))), "")</f>
        <v>257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166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44206</v>
      </c>
      <c r="C42" s="31" t="s">
        <v>47</v>
      </c>
      <c r="D42" s="41">
        <f>IFERROR(INT(TRIM(SUBSTITUTE(VLOOKUP($A42&amp;"*",各都道府県の状況!$A:$I,D$3,FALSE), "※5", ""))), "")</f>
        <v>662</v>
      </c>
      <c r="E42" s="41">
        <f>IFERROR(INT(TRIM(SUBSTITUTE(VLOOKUP($A42&amp;"*",各都道府県の状況!$A:$I,E$3,FALSE), "※5", ""))), "")</f>
        <v>15836</v>
      </c>
      <c r="F42" s="41">
        <f>IFERROR(INT(TRIM(SUBSTITUTE(VLOOKUP($A42&amp;"*",各都道府県の状況!$A:$I,F$3,FALSE), "※5", ""))), "")</f>
        <v>434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215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44206</v>
      </c>
      <c r="C43" s="31" t="s">
        <v>48</v>
      </c>
      <c r="D43" s="41">
        <f>IFERROR(INT(TRIM(SUBSTITUTE(VLOOKUP($A43&amp;"*",各都道府県の状況!$A:$I,D$3,FALSE), "※5", ""))), "")</f>
        <v>732</v>
      </c>
      <c r="E43" s="41">
        <f>IFERROR(INT(TRIM(SUBSTITUTE(VLOOKUP($A43&amp;"*",各都道府県の状況!$A:$I,E$3,FALSE), "※5", ""))), "")</f>
        <v>6652</v>
      </c>
      <c r="F43" s="41">
        <f>IFERROR(INT(TRIM(SUBSTITUTE(VLOOKUP($A43&amp;"*",各都道府県の状況!$A:$I,F$3,FALSE), "※5", ""))), "")</f>
        <v>645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75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44206</v>
      </c>
      <c r="C44" s="31" t="s">
        <v>49</v>
      </c>
      <c r="D44" s="41">
        <f>IFERROR(INT(TRIM(SUBSTITUTE(VLOOKUP($A44&amp;"*",各都道府県の状況!$A:$I,D$3,FALSE), "※5", ""))), "")</f>
        <v>10736</v>
      </c>
      <c r="E44" s="41">
        <f>IFERROR(INT(TRIM(SUBSTITUTE(VLOOKUP($A44&amp;"*",各都道府県の状況!$A:$I,E$3,FALSE), "※5", ""))), "")</f>
        <v>285837</v>
      </c>
      <c r="F44" s="41">
        <f>IFERROR(INT(TRIM(SUBSTITUTE(VLOOKUP($A44&amp;"*",各都道府県の状況!$A:$I,F$3,FALSE), "※5", ""))), "")</f>
        <v>8113</v>
      </c>
      <c r="G44" s="41">
        <f>IFERROR(INT(TRIM(SUBSTITUTE(VLOOKUP($A44&amp;"*",各都道府県の状況!$A:$I,G$3,FALSE), "※5", ""))), "")</f>
        <v>128</v>
      </c>
      <c r="H44" s="41">
        <f>IFERROR(INT(TRIM(SUBSTITUTE(VLOOKUP($A44&amp;"*",各都道府県の状況!$A:$I,H$3,FALSE), "※5", ""))), "")</f>
        <v>2495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221</v>
      </c>
      <c r="B45" s="13">
        <f t="shared" si="0"/>
        <v>44206</v>
      </c>
      <c r="C45" s="31" t="s">
        <v>50</v>
      </c>
      <c r="D45" s="41">
        <f>IFERROR(INT(TRIM(SUBSTITUTE(VLOOKUP($A45&amp;"*",各都道府県の状況!$A:$I,D$3,FALSE), "※5", ""))), "")</f>
        <v>601</v>
      </c>
      <c r="E45" s="41">
        <f>IFERROR(INT(TRIM(SUBSTITUTE(VLOOKUP($A45&amp;"*",各都道府県の状況!$A:$I,E$3,FALSE), "※5", ""))), "")</f>
        <v>16572</v>
      </c>
      <c r="F45" s="41">
        <f>IFERROR(INT(TRIM(SUBSTITUTE(VLOOKUP($A45&amp;"*",各都道府県の状況!$A:$I,F$3,FALSE), "※5", ""))), "")</f>
        <v>464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144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44206</v>
      </c>
      <c r="C46" s="31" t="s">
        <v>51</v>
      </c>
      <c r="D46" s="41">
        <f>IFERROR(INT(TRIM(SUBSTITUTE(VLOOKUP($A46&amp;"*",各都道府県の状況!$A:$I,D$3,FALSE), "※5", ""))), "")</f>
        <v>1016</v>
      </c>
      <c r="E46" s="41">
        <f>IFERROR(INT(TRIM(SUBSTITUTE(VLOOKUP($A46&amp;"*",各都道府県の状況!$A:$I,E$3,FALSE), "※5", ""))), "")</f>
        <v>44929</v>
      </c>
      <c r="F46" s="41">
        <f>IFERROR(INT(TRIM(SUBSTITUTE(VLOOKUP($A46&amp;"*",各都道府県の状況!$A:$I,F$3,FALSE), "※5", ""))), "")</f>
        <v>517</v>
      </c>
      <c r="G46" s="41">
        <f>IFERROR(INT(TRIM(SUBSTITUTE(VLOOKUP($A46&amp;"*",各都道府県の状況!$A:$I,G$3,FALSE), "※5", ""))), "")</f>
        <v>8</v>
      </c>
      <c r="H46" s="41">
        <f>IFERROR(INT(TRIM(SUBSTITUTE(VLOOKUP($A46&amp;"*",各都道府県の状況!$A:$I,H$3,FALSE), "※5", ""))), "")</f>
        <v>277</v>
      </c>
      <c r="I46" s="41">
        <f>IFERROR(INT(TRIM(SUBSTITUTE(VLOOKUP($A46&amp;"*",各都道府県の状況!$A:$I,I$3,FALSE), "※5", ""))), "")</f>
        <v>10</v>
      </c>
    </row>
    <row r="47" spans="1:9" x14ac:dyDescent="0.55000000000000004">
      <c r="A47" s="12" t="s">
        <v>223</v>
      </c>
      <c r="B47" s="13">
        <f t="shared" si="0"/>
        <v>44206</v>
      </c>
      <c r="C47" s="31" t="s">
        <v>52</v>
      </c>
      <c r="D47" s="41">
        <f>IFERROR(INT(TRIM(SUBSTITUTE(VLOOKUP($A47&amp;"*",各都道府県の状況!$A:$I,D$3,FALSE), "※5", ""))), "")</f>
        <v>2365</v>
      </c>
      <c r="E47" s="41">
        <f>IFERROR(INT(TRIM(SUBSTITUTE(VLOOKUP($A47&amp;"*",各都道府県の状況!$A:$I,E$3,FALSE), "※5", ""))), "")</f>
        <v>39720</v>
      </c>
      <c r="F47" s="41">
        <f>IFERROR(INT(TRIM(SUBSTITUTE(VLOOKUP($A47&amp;"*",各都道府県の状況!$A:$I,F$3,FALSE), "※5", ""))), "")</f>
        <v>1742</v>
      </c>
      <c r="G47" s="41">
        <f>IFERROR(INT(TRIM(SUBSTITUTE(VLOOKUP($A47&amp;"*",各都道府県の状況!$A:$I,G$3,FALSE), "※5", ""))), "")</f>
        <v>33</v>
      </c>
      <c r="H47" s="41">
        <f>IFERROR(INT(TRIM(SUBSTITUTE(VLOOKUP($A47&amp;"*",各都道府県の状況!$A:$I,H$3,FALSE), "※5", ""))), "")</f>
        <v>231</v>
      </c>
      <c r="I47" s="41">
        <f>IFERROR(INT(TRIM(SUBSTITUTE(VLOOKUP($A47&amp;"*",各都道府県の状況!$A:$I,I$3,FALSE), "※5", ""))), "")</f>
        <v>16</v>
      </c>
    </row>
    <row r="48" spans="1:9" x14ac:dyDescent="0.55000000000000004">
      <c r="A48" s="12" t="s">
        <v>224</v>
      </c>
      <c r="B48" s="13">
        <f t="shared" si="0"/>
        <v>44206</v>
      </c>
      <c r="C48" s="31" t="s">
        <v>53</v>
      </c>
      <c r="D48" s="41">
        <f>IFERROR(INT(TRIM(SUBSTITUTE(VLOOKUP($A48&amp;"*",各都道府県の状況!$A:$I,D$3,FALSE), "※5", ""))), "")</f>
        <v>829</v>
      </c>
      <c r="E48" s="41">
        <f>IFERROR(INT(TRIM(SUBSTITUTE(VLOOKUP($A48&amp;"*",各都道府県の状況!$A:$I,E$3,FALSE), "※5", ""))), "")</f>
        <v>49444</v>
      </c>
      <c r="F48" s="41">
        <f>IFERROR(INT(TRIM(SUBSTITUTE(VLOOKUP($A48&amp;"*",各都道府県の状況!$A:$I,F$3,FALSE), "※5", ""))), "")</f>
        <v>667</v>
      </c>
      <c r="G48" s="41">
        <f>IFERROR(INT(TRIM(SUBSTITUTE(VLOOKUP($A48&amp;"*",各都道府県の状況!$A:$I,G$3,FALSE), "※5", ""))), "")</f>
        <v>8</v>
      </c>
      <c r="H48" s="41">
        <f>IFERROR(INT(TRIM(SUBSTITUTE(VLOOKUP($A48&amp;"*",各都道府県の状況!$A:$I,H$3,FALSE), "※5", ""))), "")</f>
        <v>154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44206</v>
      </c>
      <c r="C49" s="31" t="s">
        <v>54</v>
      </c>
      <c r="D49" s="41">
        <f>IFERROR(INT(TRIM(SUBSTITUTE(VLOOKUP($A49&amp;"*",各都道府県の状況!$A:$I,D$3,FALSE), "※5", ""))), "")</f>
        <v>1298</v>
      </c>
      <c r="E49" s="41">
        <f>IFERROR(INT(TRIM(SUBSTITUTE(VLOOKUP($A49&amp;"*",各都道府県の状況!$A:$I,E$3,FALSE), "※5", ""))), "")</f>
        <v>15272</v>
      </c>
      <c r="F49" s="41">
        <f>IFERROR(INT(TRIM(SUBSTITUTE(VLOOKUP($A49&amp;"*",各都道府県の状況!$A:$I,F$3,FALSE), "※5", ""))), "")</f>
        <v>767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531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226</v>
      </c>
      <c r="B50" s="13">
        <f t="shared" si="0"/>
        <v>44206</v>
      </c>
      <c r="C50" s="31" t="s">
        <v>55</v>
      </c>
      <c r="D50" s="41">
        <f>IFERROR(INT(TRIM(SUBSTITUTE(VLOOKUP($A50&amp;"*",各都道府県の状況!$A:$I,D$3,FALSE), "※5", ""))), "")</f>
        <v>1189</v>
      </c>
      <c r="E50" s="41">
        <f>IFERROR(INT(TRIM(SUBSTITUTE(VLOOKUP($A50&amp;"*",各都道府県の状況!$A:$I,E$3,FALSE), "※5", ""))), "")</f>
        <v>44599</v>
      </c>
      <c r="F50" s="41">
        <f>IFERROR(INT(TRIM(SUBSTITUTE(VLOOKUP($A50&amp;"*",各都道府県の状況!$A:$I,F$3,FALSE), "※5", ""))), "")</f>
        <v>975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214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44206</v>
      </c>
      <c r="C51" s="31" t="s">
        <v>56</v>
      </c>
      <c r="D51" s="41">
        <f>IFERROR(INT(TRIM(SUBSTITUTE(VLOOKUP($A51&amp;"*",各都道府県の状況!$A:$I,D$3,FALSE), "※5", ""))), "")</f>
        <v>5903</v>
      </c>
      <c r="E51" s="41">
        <f>IFERROR(INT(TRIM(SUBSTITUTE(VLOOKUP($A51&amp;"*",各都道府県の状況!$A:$I,E$3,FALSE), "※5", ""))), "")</f>
        <v>94941</v>
      </c>
      <c r="F51" s="41">
        <f>IFERROR(INT(TRIM(SUBSTITUTE(VLOOKUP($A51&amp;"*",各都道府県の状況!$A:$I,F$3,FALSE), "※5", ""))), "")</f>
        <v>5280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544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278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228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180</v>
      </c>
      <c r="C4" s="62" t="s">
        <v>281</v>
      </c>
      <c r="D4" s="64" t="s">
        <v>282</v>
      </c>
      <c r="E4" s="66" t="s">
        <v>283</v>
      </c>
      <c r="F4" s="67"/>
      <c r="G4" s="68" t="s">
        <v>284</v>
      </c>
      <c r="H4" s="68" t="s">
        <v>285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286</v>
      </c>
      <c r="G5" s="69"/>
      <c r="H5" s="69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14717</v>
      </c>
      <c r="D6" s="47">
        <v>260605</v>
      </c>
      <c r="E6" s="47">
        <v>1456</v>
      </c>
      <c r="F6" s="48">
        <v>12</v>
      </c>
      <c r="G6" s="47">
        <v>12692</v>
      </c>
      <c r="H6" s="48">
        <v>506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561</v>
      </c>
      <c r="D7" s="47">
        <v>11166</v>
      </c>
      <c r="E7" s="48">
        <v>80</v>
      </c>
      <c r="F7" s="48">
        <v>2</v>
      </c>
      <c r="G7" s="48">
        <v>473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429</v>
      </c>
      <c r="D8" s="47">
        <v>15628</v>
      </c>
      <c r="E8" s="48">
        <v>62</v>
      </c>
      <c r="F8" s="48">
        <v>2</v>
      </c>
      <c r="G8" s="48">
        <v>342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2582</v>
      </c>
      <c r="D9" s="47">
        <v>26359</v>
      </c>
      <c r="E9" s="48">
        <v>439</v>
      </c>
      <c r="F9" s="48">
        <v>8</v>
      </c>
      <c r="G9" s="47">
        <v>2126</v>
      </c>
      <c r="H9" s="48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173</v>
      </c>
      <c r="D10" s="47">
        <v>4891</v>
      </c>
      <c r="E10" s="48">
        <v>37</v>
      </c>
      <c r="F10" s="48">
        <v>0</v>
      </c>
      <c r="G10" s="48">
        <v>135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433</v>
      </c>
      <c r="D11" s="47">
        <v>11075</v>
      </c>
      <c r="E11" s="48">
        <v>62</v>
      </c>
      <c r="F11" s="48">
        <v>4</v>
      </c>
      <c r="G11" s="48">
        <v>361</v>
      </c>
      <c r="H11" s="48">
        <v>10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1225</v>
      </c>
      <c r="D12" s="47">
        <v>64642</v>
      </c>
      <c r="E12" s="48">
        <v>329</v>
      </c>
      <c r="F12" s="48">
        <v>8</v>
      </c>
      <c r="G12" s="48">
        <v>868</v>
      </c>
      <c r="H12" s="48">
        <v>28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3140</v>
      </c>
      <c r="D13" s="47">
        <v>19492</v>
      </c>
      <c r="E13" s="48">
        <v>691</v>
      </c>
      <c r="F13" s="48">
        <v>8</v>
      </c>
      <c r="G13" s="47">
        <v>2409</v>
      </c>
      <c r="H13" s="48">
        <v>40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2510</v>
      </c>
      <c r="D14" s="47">
        <v>82123</v>
      </c>
      <c r="E14" s="47">
        <v>1166</v>
      </c>
      <c r="F14" s="48">
        <v>15</v>
      </c>
      <c r="G14" s="47">
        <v>1344</v>
      </c>
      <c r="H14" s="48">
        <v>10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2872</v>
      </c>
      <c r="D15" s="47">
        <v>58301</v>
      </c>
      <c r="E15" s="48">
        <v>556</v>
      </c>
      <c r="F15" s="48">
        <v>15</v>
      </c>
      <c r="G15" s="47">
        <v>2267</v>
      </c>
      <c r="H15" s="48">
        <v>49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17827</v>
      </c>
      <c r="D16" s="47">
        <v>355634</v>
      </c>
      <c r="E16" s="47">
        <v>5030</v>
      </c>
      <c r="F16" s="48">
        <v>66</v>
      </c>
      <c r="G16" s="47">
        <v>12553</v>
      </c>
      <c r="H16" s="48">
        <v>244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14218</v>
      </c>
      <c r="D17" s="47">
        <v>246224</v>
      </c>
      <c r="E17" s="47">
        <v>4144</v>
      </c>
      <c r="F17" s="48">
        <v>31</v>
      </c>
      <c r="G17" s="47">
        <v>9935</v>
      </c>
      <c r="H17" s="48">
        <v>139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74944</v>
      </c>
      <c r="D18" s="47">
        <v>1083806</v>
      </c>
      <c r="E18" s="47">
        <v>18213</v>
      </c>
      <c r="F18" s="48">
        <v>128</v>
      </c>
      <c r="G18" s="47">
        <v>56046</v>
      </c>
      <c r="H18" s="48">
        <v>685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27344</v>
      </c>
      <c r="D19" s="47">
        <v>381811</v>
      </c>
      <c r="E19" s="47">
        <v>5175</v>
      </c>
      <c r="F19" s="48">
        <v>93</v>
      </c>
      <c r="G19" s="47">
        <v>21854</v>
      </c>
      <c r="H19" s="48">
        <v>315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661</v>
      </c>
      <c r="D20" s="47">
        <v>30854</v>
      </c>
      <c r="E20" s="48">
        <v>156</v>
      </c>
      <c r="F20" s="48">
        <v>0</v>
      </c>
      <c r="G20" s="48">
        <v>505</v>
      </c>
      <c r="H20" s="48">
        <v>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706</v>
      </c>
      <c r="D21" s="47">
        <v>23807</v>
      </c>
      <c r="E21" s="48">
        <v>147</v>
      </c>
      <c r="F21" s="48">
        <v>2</v>
      </c>
      <c r="G21" s="48">
        <v>533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1227</v>
      </c>
      <c r="D22" s="47">
        <v>33033</v>
      </c>
      <c r="E22" s="48">
        <v>192</v>
      </c>
      <c r="F22" s="48">
        <v>9</v>
      </c>
      <c r="G22" s="47">
        <v>1005</v>
      </c>
      <c r="H22" s="48">
        <v>52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397</v>
      </c>
      <c r="D23" s="47">
        <v>21382</v>
      </c>
      <c r="E23" s="48">
        <v>40</v>
      </c>
      <c r="F23" s="48">
        <v>1</v>
      </c>
      <c r="G23" s="48">
        <v>344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676</v>
      </c>
      <c r="D24" s="47">
        <v>14741</v>
      </c>
      <c r="E24" s="48">
        <v>119</v>
      </c>
      <c r="F24" s="48">
        <v>2</v>
      </c>
      <c r="G24" s="48">
        <v>546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1609</v>
      </c>
      <c r="D25" s="47">
        <v>55758</v>
      </c>
      <c r="E25" s="48">
        <v>409</v>
      </c>
      <c r="F25" s="48">
        <v>9</v>
      </c>
      <c r="G25" s="47">
        <v>1172</v>
      </c>
      <c r="H25" s="48">
        <v>18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3037</v>
      </c>
      <c r="D26" s="47">
        <v>76813</v>
      </c>
      <c r="E26" s="48">
        <v>733</v>
      </c>
      <c r="F26" s="48">
        <v>14</v>
      </c>
      <c r="G26" s="47">
        <v>2258</v>
      </c>
      <c r="H26" s="48">
        <v>46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3292</v>
      </c>
      <c r="D27" s="47">
        <v>106902</v>
      </c>
      <c r="E27" s="48">
        <v>783</v>
      </c>
      <c r="F27" s="48">
        <v>6</v>
      </c>
      <c r="G27" s="47">
        <v>2460</v>
      </c>
      <c r="H27" s="48">
        <v>49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19077</v>
      </c>
      <c r="D28" s="47">
        <v>231862</v>
      </c>
      <c r="E28" s="47">
        <v>3177</v>
      </c>
      <c r="F28" s="48">
        <v>49</v>
      </c>
      <c r="G28" s="47">
        <v>15634</v>
      </c>
      <c r="H28" s="48">
        <v>266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1563</v>
      </c>
      <c r="D29" s="47">
        <v>32398</v>
      </c>
      <c r="E29" s="48">
        <v>299</v>
      </c>
      <c r="F29" s="48">
        <v>5</v>
      </c>
      <c r="G29" s="47">
        <v>1242</v>
      </c>
      <c r="H29" s="48">
        <v>22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1546</v>
      </c>
      <c r="D30" s="47">
        <v>42168</v>
      </c>
      <c r="E30" s="48">
        <v>413</v>
      </c>
      <c r="F30" s="48">
        <v>14</v>
      </c>
      <c r="G30" s="47">
        <v>1117</v>
      </c>
      <c r="H30" s="48">
        <v>16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5518</v>
      </c>
      <c r="D31" s="47">
        <v>101733</v>
      </c>
      <c r="E31" s="47">
        <v>1128</v>
      </c>
      <c r="F31" s="48">
        <v>15</v>
      </c>
      <c r="G31" s="47">
        <v>4368</v>
      </c>
      <c r="H31" s="48">
        <v>69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34452</v>
      </c>
      <c r="D32" s="47">
        <v>520494</v>
      </c>
      <c r="E32" s="47">
        <v>5403</v>
      </c>
      <c r="F32" s="48">
        <v>171</v>
      </c>
      <c r="G32" s="47">
        <v>28376</v>
      </c>
      <c r="H32" s="48">
        <v>673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11819</v>
      </c>
      <c r="D33" s="47">
        <v>157468</v>
      </c>
      <c r="E33" s="47">
        <v>1258</v>
      </c>
      <c r="F33" s="48">
        <v>65</v>
      </c>
      <c r="G33" s="47">
        <v>10293</v>
      </c>
      <c r="H33" s="48">
        <v>268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2357</v>
      </c>
      <c r="D34" s="47">
        <v>53820</v>
      </c>
      <c r="E34" s="48">
        <v>398</v>
      </c>
      <c r="F34" s="48">
        <v>11</v>
      </c>
      <c r="G34" s="47">
        <v>1933</v>
      </c>
      <c r="H34" s="48">
        <v>26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763</v>
      </c>
      <c r="D35" s="47">
        <v>17677</v>
      </c>
      <c r="E35" s="48">
        <v>128</v>
      </c>
      <c r="F35" s="48">
        <v>5</v>
      </c>
      <c r="G35" s="48">
        <v>616</v>
      </c>
      <c r="H35" s="48">
        <v>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165</v>
      </c>
      <c r="D36" s="47">
        <v>27458</v>
      </c>
      <c r="E36" s="48">
        <v>69</v>
      </c>
      <c r="F36" s="48">
        <v>3</v>
      </c>
      <c r="G36" s="48">
        <v>92</v>
      </c>
      <c r="H36" s="48">
        <v>1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227</v>
      </c>
      <c r="D37" s="47">
        <v>9344</v>
      </c>
      <c r="E37" s="48">
        <v>20</v>
      </c>
      <c r="F37" s="48">
        <v>1</v>
      </c>
      <c r="G37" s="48">
        <v>207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1807</v>
      </c>
      <c r="D38" s="47">
        <v>35839</v>
      </c>
      <c r="E38" s="48">
        <v>327</v>
      </c>
      <c r="F38" s="48">
        <v>9</v>
      </c>
      <c r="G38" s="47">
        <v>1241</v>
      </c>
      <c r="H38" s="48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4012</v>
      </c>
      <c r="D39" s="47">
        <v>86026</v>
      </c>
      <c r="E39" s="48">
        <v>762</v>
      </c>
      <c r="F39" s="48">
        <v>13</v>
      </c>
      <c r="G39" s="47">
        <v>2986</v>
      </c>
      <c r="H39" s="48">
        <v>56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706</v>
      </c>
      <c r="D40" s="47">
        <v>32146</v>
      </c>
      <c r="E40" s="48">
        <v>143</v>
      </c>
      <c r="F40" s="48">
        <v>3</v>
      </c>
      <c r="G40" s="48">
        <v>556</v>
      </c>
      <c r="H40" s="48">
        <v>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229</v>
      </c>
      <c r="D41" s="47">
        <v>16533</v>
      </c>
      <c r="E41" s="48">
        <v>32</v>
      </c>
      <c r="F41" s="48">
        <v>0</v>
      </c>
      <c r="G41" s="48">
        <v>188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427</v>
      </c>
      <c r="D42" s="47">
        <v>28909</v>
      </c>
      <c r="E42" s="48">
        <v>166</v>
      </c>
      <c r="F42" s="48">
        <v>1</v>
      </c>
      <c r="G42" s="48">
        <v>257</v>
      </c>
      <c r="H42" s="48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662</v>
      </c>
      <c r="D43" s="47">
        <v>15836</v>
      </c>
      <c r="E43" s="48">
        <v>215</v>
      </c>
      <c r="F43" s="48">
        <v>2</v>
      </c>
      <c r="G43" s="48">
        <v>434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732</v>
      </c>
      <c r="D44" s="47">
        <v>6652</v>
      </c>
      <c r="E44" s="48">
        <v>75</v>
      </c>
      <c r="F44" s="48">
        <v>4</v>
      </c>
      <c r="G44" s="48">
        <v>645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10736</v>
      </c>
      <c r="D45" s="47">
        <v>285837</v>
      </c>
      <c r="E45" s="47">
        <v>2495</v>
      </c>
      <c r="F45" s="48">
        <v>19</v>
      </c>
      <c r="G45" s="47">
        <v>8113</v>
      </c>
      <c r="H45" s="48">
        <v>128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601</v>
      </c>
      <c r="D46" s="47">
        <v>16572</v>
      </c>
      <c r="E46" s="48">
        <v>144</v>
      </c>
      <c r="F46" s="48">
        <v>1</v>
      </c>
      <c r="G46" s="48">
        <v>464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1016</v>
      </c>
      <c r="D47" s="47">
        <v>44929</v>
      </c>
      <c r="E47" s="48">
        <v>277</v>
      </c>
      <c r="F47" s="48">
        <v>10</v>
      </c>
      <c r="G47" s="48">
        <v>517</v>
      </c>
      <c r="H47" s="48">
        <v>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2365</v>
      </c>
      <c r="D48" s="47">
        <v>39720</v>
      </c>
      <c r="E48" s="48">
        <v>231</v>
      </c>
      <c r="F48" s="48">
        <v>16</v>
      </c>
      <c r="G48" s="47">
        <v>1742</v>
      </c>
      <c r="H48" s="48">
        <v>33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829</v>
      </c>
      <c r="D49" s="47">
        <v>49444</v>
      </c>
      <c r="E49" s="48">
        <v>154</v>
      </c>
      <c r="F49" s="48">
        <v>4</v>
      </c>
      <c r="G49" s="48">
        <v>667</v>
      </c>
      <c r="H49" s="48">
        <v>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1298</v>
      </c>
      <c r="D50" s="47">
        <v>15272</v>
      </c>
      <c r="E50" s="48">
        <v>531</v>
      </c>
      <c r="F50" s="48">
        <v>2</v>
      </c>
      <c r="G50" s="48">
        <v>767</v>
      </c>
      <c r="H50" s="48">
        <v>10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1189</v>
      </c>
      <c r="D51" s="47">
        <v>44599</v>
      </c>
      <c r="E51" s="48">
        <v>214</v>
      </c>
      <c r="F51" s="48">
        <v>1</v>
      </c>
      <c r="G51" s="48">
        <v>975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5903</v>
      </c>
      <c r="D52" s="47">
        <v>94941</v>
      </c>
      <c r="E52" s="48">
        <v>544</v>
      </c>
      <c r="F52" s="48">
        <v>5</v>
      </c>
      <c r="G52" s="47">
        <v>5280</v>
      </c>
      <c r="H52" s="48">
        <v>84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284728</v>
      </c>
      <c r="D54" s="47">
        <v>4992724</v>
      </c>
      <c r="E54" s="47">
        <v>58622</v>
      </c>
      <c r="F54" s="48">
        <v>864</v>
      </c>
      <c r="G54" s="47">
        <v>221087</v>
      </c>
      <c r="H54" s="47">
        <v>4043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2021-01-11T12:30:39Z</dcterms:modified>
</cp:coreProperties>
</file>