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A9433D51-9ED5-461B-A9CB-9C4BB0114D5E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<sst xmlns="http://schemas.openxmlformats.org/spreadsheetml/2006/main" count="23976" uniqueCount="299">
  <si>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</si>
  <si>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</si>
  <si>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</si>
  <si>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</si>
  <si>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</si>
  <si>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</si>
  <si>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</si>
  <si>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</si>
  <si>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</si>
  <si>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</si>
  <si>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</si>
  <si>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</si>
  <si>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</si>
  <si>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</si>
  <si>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</si>
  <si>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</si>
  <si>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</si>
  <si>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</si>
  <si>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</si>
  <si>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</si>
  <si>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</si>
  <si>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</si>
  <si>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</si>
  <si>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</si>
  <si>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</si>
  <si>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</si>
  <si>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</si>
  <si>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</si>
  <si>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</si>
  <si>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</si>
  <si>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</si>
  <si>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</si>
  <si>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</si>
  <si>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</si>
  <si>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</si>
  <si>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</si>
  <si>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</si>
  <si>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</si>
  <si>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</si>
  <si>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</si>
  <si>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</si>
  <si>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</si>
  <si>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</si>
  <si>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</si>
  <si>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</si>
  <si>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</si>
  <si>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</si>
  <si>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</si>
  <si>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</si>
  <si>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</si>
  <si>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</si>
  <si>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</si>
  <si>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</si>
  <si>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</si>
  <si>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</si>
  <si>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</si>
  <si>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</si>
  <si>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</si>
  <si>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</si>
  <si>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</si>
  <si>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</si>
  <si>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</si>
  <si>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</si>
  <si>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</si>
  <si>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</si>
  <si>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</si>
  <si>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</si>
  <si>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</si>
  <si>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</si>
  <si>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</si>
  <si>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</si>
  <si>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</si>
  <si>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</si>
  <si>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</si>
  <si>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</si>
  <si>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</si>
  <si>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</si>
  <si>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</si>
  <si>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</si>
  <si>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</si>
  <si>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</si>
  <si>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</si>
  <si>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</si>
  <si>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</si>
  <si>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</si>
  <si>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</si>
  <si>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</si>
  <si>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</si>
  <si>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</si>
  <si>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</si>
  <si>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</si>
  <si>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</si>
  <si>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</si>
  <si>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</si>
  <si>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</si>
  <si>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</si>
  <si>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</si>
  <si>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</si>
  <si>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</si>
  <si>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</si>
  <si>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</si>
  <si>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</si>
  <si>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</si>
  <si>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</si>
  <si>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</si>
  <si>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</si>
  <si>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</si>
  <si>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</si>
  <si>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</si>
  <si>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</si>
  <si>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</si>
  <si>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</si>
  <si>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</si>
  <si>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</si>
  <si>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</si>
  <si>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</si>
  <si>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</si>
  <si>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</si>
  <si>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</si>
  <si>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</si>
  <si>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</si>
  <si>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</si>
  <si>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</si>
  <si>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</si>
  <si>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</si>
  <si>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</si>
  <si>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</si>
  <si>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</si>
  <si>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</si>
  <si>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</si>
  <si>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</si>
  <si>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</si>
  <si>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</si>
  <si>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</si>
  <si>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</si>
  <si>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</si>
  <si>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</si>
  <si>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</si>
  <si>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</si>
  <si>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</si>
  <si>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</si>
  <si>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</si>
  <si>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</si>
  <si>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</si>
  <si>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</si>
  <si>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</si>
  <si>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</si>
  <si>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</si>
  <si>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</si>
  <si>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</si>
  <si>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</si>
  <si>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</si>
  <si>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</si>
  <si>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</si>
  <si>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</si>
  <si>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</si>
  <si>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</si>
  <si>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</si>
  <si>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</si>
  <si>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</si>
  <si>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</si>
  <si>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</si>
  <si>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</si>
  <si>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</si>
  <si>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</si>
  <si>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</si>
  <si>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</si>
  <si>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</si>
  <si>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</si>
  <si>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</si>
  <si>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</si>
  <si>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</si>
  <si>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</si>
  <si>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</si>
  <si>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</si>
  <si>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</si>
  <si>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</si>
  <si>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</si>
  <si>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</si>
  <si>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</si>
  <si>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</si>
  <si>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</si>
  <si>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</si>
  <si>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</si>
  <si>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</si>
  <si>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</si>
  <si>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</si>
  <si>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</si>
  <si>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</si>
  <si>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</si>
  <si>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</si>
  <si>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</si>
  <si>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</si>
  <si>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</si>
  <si>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</si>
  <si>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</si>
  <si>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</si>
  <si>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</si>
  <si>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</si>
  <si>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</si>
  <si>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</si>
  <si>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</si>
  <si>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</si>
  <si>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</si>
  <si>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</si>
  <si>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</si>
  <si>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</si>
  <si>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</si>
  <si>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</si>
  <si>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</si>
  <si>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</si>
  <si>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</si>
  <si>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</si>
  <si>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</si>
  <si>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</si>
  <si>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</si>
  <si>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</si>
  <si>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</si>
  <si>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</si>
  <si>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</si>
  <si>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</si>
  <si>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</si>
  <si>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</si>
  <si>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</si>
  <si>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</si>
  <si>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</si>
  <si>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</si>
  <si>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</si>
  <si>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</si>
  <si>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</si>
  <si>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</si>
  <si>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</si>
  <si>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</si>
  <si>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</si>
  <si>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</si>
  <si>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</si>
  <si>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</si>
  <si>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</si>
  <si>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</si>
  <si>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</si>
  <si>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</si>
  <si>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</si>
  <si>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</si>
  <si>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</si>
  <si>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</si>
  <si>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</si>
  <si>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</si>
  <si>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</si>
  <si>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</si>
  <si>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</si>
  <si>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</si>
  <si>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</si>
  <si>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</si>
  <si>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</si>
  <si>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</si>
  <si>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</si>
  <si>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</si>
  <si>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</si>
  <si>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</si>
  <si>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</si>
  <si>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</si>
  <si>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</si>
  <si>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</si>
  <si>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</si>
  <si>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</si>
  <si>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</si>
  <si>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</si>
  <si>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</si>
  <si>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</si>
  <si>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</si>
  <si>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</si>
  <si>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</si>
  <si>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</si>
  <si>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</si>
  <si>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</si>
  <si>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</si>
  <si>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</si>
  <si>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</si>
  <si>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</si>
  <si>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</si>
  <si>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</si>
  <si>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</si>
  <si>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</si>
  <si>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</si>
  <si>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</si>
  <si>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</si>
  <si>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</si>
  <si>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</si>
  <si>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</si>
  <si>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</si>
  <si>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</si>
  <si>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</si>
  <si>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</si>
  <si>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</si>
  <si>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</si>
  <si>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</si>
  <si>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要する者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</si>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</sst>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2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96"/>
  <sheetViews>
    <sheetView workbookViewId="0">
      <pane ySplit="1" topLeftCell="A1186" activePane="bottomLeft" state="frozen"/>
      <selection activeCell="C4" sqref="C4:H54"/>
      <selection pane="bottomLeft" activeCell="C4" sqref="C4:H54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344"/>
  <sheetViews>
    <sheetView workbookViewId="0">
      <pane xSplit="1" ySplit="1" topLeftCell="B17342" activePane="bottomRight" state="frozen"/>
      <selection activeCell="C4" sqref="C4:H54"/>
      <selection pane="topRight" activeCell="C4" sqref="C4:H54"/>
      <selection pane="bottomLeft" activeCell="C4" sqref="C4:H54"/>
      <selection pane="bottomRight" activeCell="C4" sqref="C4:H54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2" t="s">
        <v>146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44277</v>
      </c>
      <c r="B3" s="26" t="s">
        <v>153</v>
      </c>
      <c r="C3" s="26">
        <f>IF(C21="", "", C21)</f>
        <v>454438</v>
      </c>
      <c r="D3" s="26">
        <f>IF(B21="", "", B21)</f>
        <v>8752383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13271</v>
      </c>
      <c r="I3" s="26" t="str">
        <f t="shared" si="1"/>
        <v/>
      </c>
      <c r="J3" s="26">
        <f t="shared" si="1"/>
        <v>324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432017</v>
      </c>
      <c r="N3" s="26">
        <f t="shared" si="2"/>
        <v>8833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44277</v>
      </c>
      <c r="B4" s="26" t="s">
        <v>154</v>
      </c>
      <c r="C4" s="26">
        <f>IF(C22="", "", C22)</f>
        <v>2328</v>
      </c>
      <c r="D4" s="26">
        <f>IF(B22="", "", B22)</f>
        <v>567416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2242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44277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2" t="s">
        <v>290</v>
      </c>
      <c r="B8" s="52"/>
      <c r="C8" s="52"/>
      <c r="D8" s="52"/>
      <c r="E8" s="52"/>
      <c r="F8" s="52"/>
      <c r="G8" s="52"/>
      <c r="I8" s="54" t="s">
        <v>283</v>
      </c>
      <c r="J8" s="54"/>
      <c r="K8" s="54"/>
      <c r="L8" s="54"/>
      <c r="M8" s="54"/>
      <c r="N8" s="54"/>
      <c r="O8" s="54"/>
      <c r="P8" s="54"/>
      <c r="Q8" s="54"/>
    </row>
    <row r="9" spans="1:17" x14ac:dyDescent="0.55000000000000004">
      <c r="A9" s="4">
        <v>2021</v>
      </c>
      <c r="B9" s="4">
        <v>3</v>
      </c>
      <c r="C9" s="4">
        <v>22</v>
      </c>
      <c r="I9" s="52" t="s">
        <v>284</v>
      </c>
      <c r="J9" s="52"/>
    </row>
    <row r="10" spans="1:17" x14ac:dyDescent="0.55000000000000004">
      <c r="B10" s="52" t="s">
        <v>157</v>
      </c>
      <c r="C10" s="52"/>
      <c r="D10" s="52" t="s">
        <v>158</v>
      </c>
      <c r="E10" s="52"/>
      <c r="F10" s="52" t="s">
        <v>159</v>
      </c>
      <c r="G10" s="52" t="s">
        <v>160</v>
      </c>
      <c r="H10" s="52" t="s">
        <v>161</v>
      </c>
      <c r="I10" s="52" t="s">
        <v>289</v>
      </c>
      <c r="J10" s="52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2"/>
      <c r="G11" s="52"/>
      <c r="H11" s="53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8752383</v>
      </c>
      <c r="C12" s="4">
        <v>454438</v>
      </c>
      <c r="D12" s="4">
        <v>13271</v>
      </c>
      <c r="E12" s="4">
        <v>324</v>
      </c>
      <c r="F12" s="4">
        <v>432017</v>
      </c>
      <c r="G12" s="4">
        <v>8833</v>
      </c>
      <c r="H12" s="3"/>
      <c r="I12" s="4"/>
      <c r="J12" s="4"/>
      <c r="K12" s="55"/>
      <c r="L12" s="55"/>
      <c r="M12" s="55"/>
      <c r="N12" s="27"/>
      <c r="O12" s="27"/>
      <c r="P12" s="27"/>
    </row>
    <row r="13" spans="1:17" x14ac:dyDescent="0.55000000000000004">
      <c r="A13" s="27" t="s">
        <v>167</v>
      </c>
      <c r="B13" s="4">
        <v>567416</v>
      </c>
      <c r="C13" s="4">
        <v>2328</v>
      </c>
      <c r="D13" s="4">
        <v>84</v>
      </c>
      <c r="E13" s="4">
        <v>0</v>
      </c>
      <c r="F13" s="4">
        <v>2242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9320628</v>
      </c>
      <c r="C15" s="29">
        <f t="shared" si="4"/>
        <v>456781</v>
      </c>
      <c r="D15" s="29">
        <f t="shared" si="4"/>
        <v>13355</v>
      </c>
      <c r="E15" s="29">
        <f t="shared" si="4"/>
        <v>324</v>
      </c>
      <c r="F15" s="29">
        <f t="shared" si="4"/>
        <v>434274</v>
      </c>
      <c r="G15" s="29">
        <f t="shared" si="4"/>
        <v>8835</v>
      </c>
      <c r="H15" s="30"/>
    </row>
    <row r="18" spans="1:15" x14ac:dyDescent="0.55000000000000004">
      <c r="B18" s="52" t="s">
        <v>157</v>
      </c>
      <c r="C18" s="53"/>
      <c r="D18" s="52" t="s">
        <v>169</v>
      </c>
      <c r="E18" s="53"/>
      <c r="F18" s="53"/>
      <c r="G18" s="52" t="s">
        <v>170</v>
      </c>
      <c r="H18" s="53"/>
      <c r="I18" s="53"/>
      <c r="J18" s="53"/>
      <c r="K18" s="53"/>
      <c r="L18" s="53"/>
      <c r="M18" s="53"/>
      <c r="N18" s="53"/>
      <c r="O18" s="53"/>
    </row>
    <row r="19" spans="1:15" x14ac:dyDescent="0.55000000000000004">
      <c r="B19" s="53"/>
      <c r="C19" s="53"/>
      <c r="D19" s="53"/>
      <c r="E19" s="53"/>
      <c r="F19" s="53"/>
      <c r="G19" s="52" t="s">
        <v>158</v>
      </c>
      <c r="H19" s="53"/>
      <c r="I19" s="53"/>
      <c r="J19" s="53"/>
      <c r="K19" s="53"/>
      <c r="L19" s="53"/>
      <c r="M19" s="53"/>
      <c r="N19" s="52" t="s">
        <v>159</v>
      </c>
      <c r="O19" s="5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3"/>
      <c r="O20" s="53"/>
    </row>
    <row r="21" spans="1:15" x14ac:dyDescent="0.55000000000000004">
      <c r="A21" s="26" t="s">
        <v>166</v>
      </c>
      <c r="B21" s="28">
        <f t="shared" ref="B21:C23" si="5">B12</f>
        <v>8752383</v>
      </c>
      <c r="C21" s="28">
        <f t="shared" si="5"/>
        <v>454438</v>
      </c>
      <c r="D21" s="3"/>
      <c r="E21" s="3"/>
      <c r="F21" s="3"/>
      <c r="G21" s="3"/>
      <c r="H21" s="28">
        <f>D12</f>
        <v>13271</v>
      </c>
      <c r="I21" s="3"/>
      <c r="J21" s="28">
        <f>E12</f>
        <v>324</v>
      </c>
      <c r="K21" s="3"/>
      <c r="L21" s="3"/>
      <c r="M21" s="16">
        <f>F21</f>
        <v>0</v>
      </c>
      <c r="N21" s="28">
        <f t="shared" ref="N21:O23" si="6">F12</f>
        <v>432017</v>
      </c>
      <c r="O21" s="28">
        <f t="shared" si="6"/>
        <v>8833</v>
      </c>
    </row>
    <row r="22" spans="1:15" x14ac:dyDescent="0.55000000000000004">
      <c r="A22" s="26" t="s">
        <v>167</v>
      </c>
      <c r="B22" s="28">
        <f t="shared" si="5"/>
        <v>567416</v>
      </c>
      <c r="C22" s="28">
        <f t="shared" si="5"/>
        <v>2328</v>
      </c>
      <c r="D22" s="3"/>
      <c r="E22" s="3"/>
      <c r="F22" s="3"/>
      <c r="G22" s="3"/>
      <c r="H22" s="28">
        <f>D13</f>
        <v>84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2242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9320628</v>
      </c>
      <c r="C24" s="26">
        <f t="shared" si="7"/>
        <v>456781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13355</v>
      </c>
      <c r="I24" s="26">
        <f t="shared" si="7"/>
        <v>0</v>
      </c>
      <c r="J24" s="26">
        <f t="shared" si="7"/>
        <v>324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434274</v>
      </c>
      <c r="O24" s="26">
        <f t="shared" si="7"/>
        <v>8835</v>
      </c>
    </row>
    <row r="26" spans="1:15" x14ac:dyDescent="0.55000000000000004">
      <c r="E26" s="52" t="s">
        <v>279</v>
      </c>
      <c r="F26" s="53"/>
      <c r="G26" s="53"/>
      <c r="H26" s="53"/>
      <c r="I26" s="53"/>
      <c r="J26" s="53"/>
    </row>
    <row r="27" spans="1:15" x14ac:dyDescent="0.55000000000000004">
      <c r="E27" s="54" t="s">
        <v>281</v>
      </c>
      <c r="F27" s="54"/>
      <c r="G27" s="54"/>
      <c r="H27" s="54"/>
      <c r="I27" s="54"/>
      <c r="J27" s="54"/>
      <c r="K27" s="54"/>
    </row>
  </sheetData>
  <mergeCells count="19"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2" t="s">
        <v>177</v>
      </c>
      <c r="B1" s="52"/>
      <c r="C1" s="52"/>
      <c r="D1" s="57"/>
      <c r="E1" s="57"/>
      <c r="F1" s="57"/>
      <c r="G1" s="57"/>
      <c r="H1" s="57"/>
      <c r="I1" s="57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21</v>
      </c>
      <c r="D2" s="56" t="s">
        <v>178</v>
      </c>
      <c r="E2" s="57"/>
      <c r="F2" s="57"/>
      <c r="G2" s="57"/>
      <c r="H2" s="57"/>
      <c r="I2" s="57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44276</v>
      </c>
      <c r="C5" s="31" t="s">
        <v>7</v>
      </c>
      <c r="D5" s="41">
        <f>IFERROR(INT(TRIM(SUBSTITUTE(VLOOKUP($A5&amp;"*",各都道府県の状況!$A:$I,D$3,FALSE), "※5", ""))), "")</f>
        <v>20371</v>
      </c>
      <c r="E5" s="41">
        <f>IFERROR(INT(TRIM(SUBSTITUTE(VLOOKUP($A5&amp;"*",各都道府県の状況!$A:$I,E$3,FALSE), "※5", ""))), "")</f>
        <v>426277</v>
      </c>
      <c r="F5" s="41">
        <f>IFERROR(INT(TRIM(SUBSTITUTE(VLOOKUP($A5&amp;"*",各都道府県の状況!$A:$I,F$3,FALSE), "※5", ""))), "")</f>
        <v>18916</v>
      </c>
      <c r="G5" s="41">
        <f>IFERROR(INT(TRIM(SUBSTITUTE(VLOOKUP($A5&amp;"*",各都道府県の状況!$A:$I,G$3,FALSE), "※5", ""))), "")</f>
        <v>731</v>
      </c>
      <c r="H5" s="41">
        <f>IFERROR(INT(TRIM(SUBSTITUTE(VLOOKUP($A5&amp;"*",各都道府県の状況!$A:$I,H$3,FALSE), "※5", ""))), "")</f>
        <v>711</v>
      </c>
      <c r="I5" s="41">
        <f>IFERROR(INT(TRIM(SUBSTITUTE(VLOOKUP($A5&amp;"*",各都道府県の状況!$A:$I,I$3,FALSE), "※5", ""))), "")</f>
        <v>8</v>
      </c>
      <c r="J5" s="2"/>
    </row>
    <row r="6" spans="1:10" x14ac:dyDescent="0.55000000000000004">
      <c r="A6" s="12" t="s">
        <v>182</v>
      </c>
      <c r="B6" s="13">
        <f t="shared" si="0"/>
        <v>44276</v>
      </c>
      <c r="C6" s="31" t="s">
        <v>11</v>
      </c>
      <c r="D6" s="41">
        <f>IFERROR(INT(TRIM(SUBSTITUTE(VLOOKUP($A6&amp;"*",各都道府県の状況!$A:$I,D$3,FALSE), "※5", ""))), "")</f>
        <v>896</v>
      </c>
      <c r="E6" s="41">
        <f>IFERROR(INT(TRIM(SUBSTITUTE(VLOOKUP($A6&amp;"*",各都道府県の状況!$A:$I,E$3,FALSE), "※5", ""))), "")</f>
        <v>22887</v>
      </c>
      <c r="F6" s="41">
        <f>IFERROR(INT(TRIM(SUBSTITUTE(VLOOKUP($A6&amp;"*",各都道府県の状況!$A:$I,F$3,FALSE), "※5", ""))), "")</f>
        <v>809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67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44276</v>
      </c>
      <c r="C7" s="31" t="s">
        <v>12</v>
      </c>
      <c r="D7" s="41">
        <f>IFERROR(INT(TRIM(SUBSTITUTE(VLOOKUP($A7&amp;"*",各都道府県の状況!$A:$I,D$3,FALSE), "※5", ""))), "")</f>
        <v>587</v>
      </c>
      <c r="E7" s="41">
        <f>IFERROR(INT(TRIM(SUBSTITUTE(VLOOKUP($A7&amp;"*",各都道府県の状況!$A:$I,E$3,FALSE), "※5", ""))), "")</f>
        <v>41402</v>
      </c>
      <c r="F7" s="41">
        <f>IFERROR(INT(TRIM(SUBSTITUTE(VLOOKUP($A7&amp;"*",各都道府県の状況!$A:$I,F$3,FALSE), "※5", ""))), "")</f>
        <v>530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27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44276</v>
      </c>
      <c r="C8" s="31" t="s">
        <v>13</v>
      </c>
      <c r="D8" s="41">
        <f>IFERROR(INT(TRIM(SUBSTITUTE(VLOOKUP($A8&amp;"*",各都道府県の状況!$A:$I,D$3,FALSE), "※5", ""))), "")</f>
        <v>4630</v>
      </c>
      <c r="E8" s="41">
        <f>IFERROR(INT(TRIM(SUBSTITUTE(VLOOKUP($A8&amp;"*",各都道府県の状況!$A:$I,E$3,FALSE), "※5", ""))), "")</f>
        <v>79552</v>
      </c>
      <c r="F8" s="41">
        <f>IFERROR(INT(TRIM(SUBSTITUTE(VLOOKUP($A8&amp;"*",各都道府県の状況!$A:$I,F$3,FALSE), "※5", ""))), "")</f>
        <v>3919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684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44276</v>
      </c>
      <c r="C9" s="31" t="s">
        <v>14</v>
      </c>
      <c r="D9" s="41">
        <f>IFERROR(INT(TRIM(SUBSTITUTE(VLOOKUP($A9&amp;"*",各都道府県の状況!$A:$I,D$3,FALSE), "※5", ""))), "")</f>
        <v>277</v>
      </c>
      <c r="E9" s="41">
        <f>IFERROR(INT(TRIM(SUBSTITUTE(VLOOKUP($A9&amp;"*",各都道府県の状況!$A:$I,E$3,FALSE), "※5", ""))), "")</f>
        <v>7258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9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44276</v>
      </c>
      <c r="C10" s="31" t="s">
        <v>15</v>
      </c>
      <c r="D10" s="41">
        <f>IFERROR(INT(TRIM(SUBSTITUTE(VLOOKUP($A10&amp;"*",各都道府県の状況!$A:$I,D$3,FALSE), "※5", ""))), "")</f>
        <v>646</v>
      </c>
      <c r="E10" s="41">
        <f>IFERROR(INT(TRIM(SUBSTITUTE(VLOOKUP($A10&amp;"*",各都道府県の状況!$A:$I,E$3,FALSE), "※5", ""))), "")</f>
        <v>30356</v>
      </c>
      <c r="F10" s="41">
        <f>IFERROR(INT(TRIM(SUBSTITUTE(VLOOKUP($A10&amp;"*",各都道府県の状況!$A:$I,F$3,FALSE), "※5", ""))), "")</f>
        <v>538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92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44276</v>
      </c>
      <c r="C11" s="31" t="s">
        <v>16</v>
      </c>
      <c r="D11" s="41">
        <f>IFERROR(INT(TRIM(SUBSTITUTE(VLOOKUP($A11&amp;"*",各都道府県の状況!$A:$I,D$3,FALSE), "※5", ""))), "")</f>
        <v>2314</v>
      </c>
      <c r="E11" s="41">
        <f>IFERROR(INT(TRIM(SUBSTITUTE(VLOOKUP($A11&amp;"*",各都道府県の状況!$A:$I,E$3,FALSE), "※5", ""))), "")</f>
        <v>134132</v>
      </c>
      <c r="F11" s="41">
        <f>IFERROR(INT(TRIM(SUBSTITUTE(VLOOKUP($A11&amp;"*",各都道府県の状況!$A:$I,F$3,FALSE), "※5", ""))), "")</f>
        <v>1947</v>
      </c>
      <c r="G11" s="41">
        <f>IFERROR(INT(TRIM(SUBSTITUTE(VLOOKUP($A11&amp;"*",各都道府県の状況!$A:$I,G$3,FALSE), "※5", ""))), "")</f>
        <v>104</v>
      </c>
      <c r="H11" s="41">
        <f>IFERROR(INT(TRIM(SUBSTITUTE(VLOOKUP($A11&amp;"*",各都道府県の状況!$A:$I,H$3,FALSE), "※5", ""))), "")</f>
        <v>263</v>
      </c>
      <c r="I11" s="41">
        <f>IFERROR(INT(TRIM(SUBSTITUTE(VLOOKUP($A11&amp;"*",各都道府県の状況!$A:$I,I$3,FALSE), "※5", ""))), "")</f>
        <v>13</v>
      </c>
    </row>
    <row r="12" spans="1:10" x14ac:dyDescent="0.55000000000000004">
      <c r="A12" s="12" t="s">
        <v>188</v>
      </c>
      <c r="B12" s="13">
        <f t="shared" si="0"/>
        <v>44276</v>
      </c>
      <c r="C12" s="31" t="s">
        <v>17</v>
      </c>
      <c r="D12" s="41">
        <f>IFERROR(INT(TRIM(SUBSTITUTE(VLOOKUP($A12&amp;"*",各都道府県の状況!$A:$I,D$3,FALSE), "※5", ""))), "")</f>
        <v>6399</v>
      </c>
      <c r="E12" s="41">
        <f>IFERROR(INT(TRIM(SUBSTITUTE(VLOOKUP($A12&amp;"*",各都道府県の状況!$A:$I,E$3,FALSE), "※5", ""))), "")</f>
        <v>25439</v>
      </c>
      <c r="F12" s="41">
        <f>IFERROR(INT(TRIM(SUBSTITUTE(VLOOKUP($A12&amp;"*",各都道府県の状況!$A:$I,F$3,FALSE), "※5", ""))), "")</f>
        <v>5948</v>
      </c>
      <c r="G12" s="41">
        <f>IFERROR(INT(TRIM(SUBSTITUTE(VLOOKUP($A12&amp;"*",各都道府県の状況!$A:$I,G$3,FALSE), "※5", ""))), "")</f>
        <v>123</v>
      </c>
      <c r="H12" s="41">
        <f>IFERROR(INT(TRIM(SUBSTITUTE(VLOOKUP($A12&amp;"*",各都道府県の状況!$A:$I,H$3,FALSE), "※5", ""))), "")</f>
        <v>328</v>
      </c>
      <c r="I12" s="41">
        <f>IFERROR(INT(TRIM(SUBSTITUTE(VLOOKUP($A12&amp;"*",各都道府県の状況!$A:$I,I$3,FALSE), "※5", ""))), "")</f>
        <v>5</v>
      </c>
    </row>
    <row r="13" spans="1:10" x14ac:dyDescent="0.55000000000000004">
      <c r="A13" s="12" t="s">
        <v>189</v>
      </c>
      <c r="B13" s="13">
        <f t="shared" si="0"/>
        <v>44276</v>
      </c>
      <c r="C13" s="31" t="s">
        <v>18</v>
      </c>
      <c r="D13" s="41">
        <f>IFERROR(INT(TRIM(SUBSTITUTE(VLOOKUP($A13&amp;"*",各都道府県の状況!$A:$I,D$3,FALSE), "※5", ""))), "")</f>
        <v>4422</v>
      </c>
      <c r="E13" s="41">
        <f>IFERROR(INT(TRIM(SUBSTITUTE(VLOOKUP($A13&amp;"*",各都道府県の状況!$A:$I,E$3,FALSE), "※5", ""))), "")</f>
        <v>164216</v>
      </c>
      <c r="F13" s="41">
        <f>IFERROR(INT(TRIM(SUBSTITUTE(VLOOKUP($A13&amp;"*",各都道府県の状況!$A:$I,F$3,FALSE), "※5", ""))), "")</f>
        <v>4186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166</v>
      </c>
      <c r="I13" s="41">
        <f>IFERROR(INT(TRIM(SUBSTITUTE(VLOOKUP($A13&amp;"*",各都道府県の状況!$A:$I,I$3,FALSE), "※5", ""))), "")</f>
        <v>0</v>
      </c>
    </row>
    <row r="14" spans="1:10" x14ac:dyDescent="0.55000000000000004">
      <c r="A14" s="12" t="s">
        <v>190</v>
      </c>
      <c r="B14" s="13">
        <f t="shared" si="0"/>
        <v>44276</v>
      </c>
      <c r="C14" s="31" t="s">
        <v>19</v>
      </c>
      <c r="D14" s="41">
        <f>IFERROR(INT(TRIM(SUBSTITUTE(VLOOKUP($A14&amp;"*",各都道府県の状況!$A:$I,D$3,FALSE), "※5", ""))), "")</f>
        <v>4819</v>
      </c>
      <c r="E14" s="41">
        <f>IFERROR(INT(TRIM(SUBSTITUTE(VLOOKUP($A14&amp;"*",各都道府県の状況!$A:$I,E$3,FALSE), "※5", ""))), "")</f>
        <v>105705</v>
      </c>
      <c r="F14" s="41">
        <f>IFERROR(INT(TRIM(SUBSTITUTE(VLOOKUP($A14&amp;"*",各都道府県の状況!$A:$I,F$3,FALSE), "※5", ""))), "")</f>
        <v>4559</v>
      </c>
      <c r="G14" s="41">
        <f>IFERROR(INT(TRIM(SUBSTITUTE(VLOOKUP($A14&amp;"*",各都道府県の状況!$A:$I,G$3,FALSE), "※5", ""))), "")</f>
        <v>94</v>
      </c>
      <c r="H14" s="41">
        <f>IFERROR(INT(TRIM(SUBSTITUTE(VLOOKUP($A14&amp;"*",各都道府県の状況!$A:$I,H$3,FALSE), "※5", ""))), "")</f>
        <v>166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44276</v>
      </c>
      <c r="C15" s="31" t="s">
        <v>20</v>
      </c>
      <c r="D15" s="41">
        <f>IFERROR(INT(TRIM(SUBSTITUTE(VLOOKUP($A15&amp;"*",各都道府県の状況!$A:$I,D$3,FALSE), "※5", ""))), "")</f>
        <v>31664</v>
      </c>
      <c r="E15" s="41">
        <f>IFERROR(INT(TRIM(SUBSTITUTE(VLOOKUP($A15&amp;"*",各都道府県の状況!$A:$I,E$3,FALSE), "※5", ""))), "")</f>
        <v>610951</v>
      </c>
      <c r="F15" s="41">
        <f>IFERROR(INT(TRIM(SUBSTITUTE(VLOOKUP($A15&amp;"*",各都道府県の状況!$A:$I,F$3,FALSE), "※5", ""))), "")</f>
        <v>29671</v>
      </c>
      <c r="G15" s="41">
        <f>IFERROR(INT(TRIM(SUBSTITUTE(VLOOKUP($A15&amp;"*",各都道府県の状況!$A:$I,G$3,FALSE), "※5", ""))), "")</f>
        <v>689</v>
      </c>
      <c r="H15" s="41">
        <f>IFERROR(INT(TRIM(SUBSTITUTE(VLOOKUP($A15&amp;"*",各都道府県の状況!$A:$I,H$3,FALSE), "※5", ""))), "")</f>
        <v>1304</v>
      </c>
      <c r="I15" s="41">
        <f>IFERROR(INT(TRIM(SUBSTITUTE(VLOOKUP($A15&amp;"*",各都道府県の状況!$A:$I,I$3,FALSE), "※5", ""))), "")</f>
        <v>35</v>
      </c>
    </row>
    <row r="16" spans="1:10" x14ac:dyDescent="0.55000000000000004">
      <c r="A16" s="12" t="s">
        <v>192</v>
      </c>
      <c r="B16" s="13">
        <f t="shared" si="0"/>
        <v>44276</v>
      </c>
      <c r="C16" s="31" t="s">
        <v>21</v>
      </c>
      <c r="D16" s="41">
        <f>IFERROR(INT(TRIM(SUBSTITUTE(VLOOKUP($A16&amp;"*",各都道府県の状況!$A:$I,D$3,FALSE), "※5", ""))), "")</f>
        <v>28639</v>
      </c>
      <c r="E16" s="41">
        <f>IFERROR(INT(TRIM(SUBSTITUTE(VLOOKUP($A16&amp;"*",各都道府県の状況!$A:$I,E$3,FALSE), "※5", ""))), "")</f>
        <v>453485</v>
      </c>
      <c r="F16" s="41">
        <f>IFERROR(INT(TRIM(SUBSTITUTE(VLOOKUP($A16&amp;"*",各都道府県の状況!$A:$I,F$3,FALSE), "※5", ""))), "")</f>
        <v>27019</v>
      </c>
      <c r="G16" s="41">
        <f>IFERROR(INT(TRIM(SUBSTITUTE(VLOOKUP($A16&amp;"*",各都道府県の状況!$A:$I,G$3,FALSE), "※5", ""))), "")</f>
        <v>540</v>
      </c>
      <c r="H16" s="41">
        <f>IFERROR(INT(TRIM(SUBSTITUTE(VLOOKUP($A16&amp;"*",各都道府県の状況!$A:$I,H$3,FALSE), "※5", ""))), "")</f>
        <v>1080</v>
      </c>
      <c r="I16" s="41">
        <f>IFERROR(INT(TRIM(SUBSTITUTE(VLOOKUP($A16&amp;"*",各都道府県の状況!$A:$I,I$3,FALSE), "※5", ""))), "")</f>
        <v>19</v>
      </c>
    </row>
    <row r="17" spans="1:9" x14ac:dyDescent="0.55000000000000004">
      <c r="A17" s="12" t="s">
        <v>193</v>
      </c>
      <c r="B17" s="13">
        <f t="shared" si="0"/>
        <v>44276</v>
      </c>
      <c r="C17" s="31" t="s">
        <v>22</v>
      </c>
      <c r="D17" s="41">
        <f>IFERROR(INT(TRIM(SUBSTITUTE(VLOOKUP($A17&amp;"*",各都道府県の状況!$A:$I,D$3,FALSE), "※5", ""))), "")</f>
        <v>117517</v>
      </c>
      <c r="E17" s="41">
        <f>IFERROR(INT(TRIM(SUBSTITUTE(VLOOKUP($A17&amp;"*",各都道府県の状況!$A:$I,E$3,FALSE), "※5", ""))), "")</f>
        <v>1677725</v>
      </c>
      <c r="F17" s="41">
        <f>IFERROR(INT(TRIM(SUBSTITUTE(VLOOKUP($A17&amp;"*",各都道府県の状況!$A:$I,F$3,FALSE), "※5", ""))), "")</f>
        <v>112903</v>
      </c>
      <c r="G17" s="41">
        <f>IFERROR(INT(TRIM(SUBSTITUTE(VLOOKUP($A17&amp;"*",各都道府県の状況!$A:$I,G$3,FALSE), "※5", ""))), "")</f>
        <v>1636</v>
      </c>
      <c r="H17" s="41">
        <f>IFERROR(INT(TRIM(SUBSTITUTE(VLOOKUP($A17&amp;"*",各都道府県の状況!$A:$I,H$3,FALSE), "※5", ""))), "")</f>
        <v>2978</v>
      </c>
      <c r="I17" s="41">
        <f>IFERROR(INT(TRIM(SUBSTITUTE(VLOOKUP($A17&amp;"*",各都道府県の状況!$A:$I,I$3,FALSE), "※5", ""))), "")</f>
        <v>47</v>
      </c>
    </row>
    <row r="18" spans="1:9" x14ac:dyDescent="0.55000000000000004">
      <c r="A18" s="12" t="s">
        <v>194</v>
      </c>
      <c r="B18" s="13">
        <f t="shared" si="0"/>
        <v>44276</v>
      </c>
      <c r="C18" s="31" t="s">
        <v>23</v>
      </c>
      <c r="D18" s="41">
        <f>IFERROR(INT(TRIM(SUBSTITUTE(VLOOKUP($A18&amp;"*",各都道府県の状況!$A:$I,D$3,FALSE), "※5", ""))), "")</f>
        <v>47085</v>
      </c>
      <c r="E18" s="41">
        <f>IFERROR(INT(TRIM(SUBSTITUTE(VLOOKUP($A18&amp;"*",各都道府県の状況!$A:$I,E$3,FALSE), "※5", ""))), "")</f>
        <v>657502</v>
      </c>
      <c r="F18" s="41">
        <f>IFERROR(INT(TRIM(SUBSTITUTE(VLOOKUP($A18&amp;"*",各都道府県の状況!$A:$I,F$3,FALSE), "※5", ""))), "")</f>
        <v>45338</v>
      </c>
      <c r="G18" s="41">
        <f>IFERROR(INT(TRIM(SUBSTITUTE(VLOOKUP($A18&amp;"*",各都道府県の状況!$A:$I,G$3,FALSE), "※5", ""))), "")</f>
        <v>765</v>
      </c>
      <c r="H18" s="41">
        <f>IFERROR(INT(TRIM(SUBSTITUTE(VLOOKUP($A18&amp;"*",各都道府県の状況!$A:$I,H$3,FALSE), "※5", ""))), "")</f>
        <v>982</v>
      </c>
      <c r="I18" s="41">
        <f>IFERROR(INT(TRIM(SUBSTITUTE(VLOOKUP($A18&amp;"*",各都道府県の状況!$A:$I,I$3,FALSE), "※5", ""))), "")</f>
        <v>19</v>
      </c>
    </row>
    <row r="19" spans="1:9" x14ac:dyDescent="0.55000000000000004">
      <c r="A19" s="12" t="s">
        <v>195</v>
      </c>
      <c r="B19" s="13">
        <f t="shared" si="0"/>
        <v>44276</v>
      </c>
      <c r="C19" s="31" t="s">
        <v>24</v>
      </c>
      <c r="D19" s="41">
        <f>IFERROR(INT(TRIM(SUBSTITUTE(VLOOKUP($A19&amp;"*",各都道府県の状況!$A:$I,D$3,FALSE), "※5", ""))), "")</f>
        <v>1274</v>
      </c>
      <c r="E19" s="41">
        <f>IFERROR(INT(TRIM(SUBSTITUTE(VLOOKUP($A19&amp;"*",各都道府県の状況!$A:$I,E$3,FALSE), "※5", ""))), "")</f>
        <v>75965</v>
      </c>
      <c r="F19" s="41">
        <f>IFERROR(INT(TRIM(SUBSTITUTE(VLOOKUP($A19&amp;"*",各都道府県の状況!$A:$I,F$3,FALSE), "※5", ""))), "")</f>
        <v>1131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127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44276</v>
      </c>
      <c r="C20" s="31" t="s">
        <v>25</v>
      </c>
      <c r="D20" s="41">
        <f>IFERROR(INT(TRIM(SUBSTITUTE(VLOOKUP($A20&amp;"*",各都道府県の状況!$A:$I,D$3,FALSE), "※5", ""))), "")</f>
        <v>921</v>
      </c>
      <c r="E20" s="41">
        <f>IFERROR(INT(TRIM(SUBSTITUTE(VLOOKUP($A20&amp;"*",各都道府県の状況!$A:$I,E$3,FALSE), "※5", ""))), "")</f>
        <v>39826</v>
      </c>
      <c r="F20" s="41">
        <f>IFERROR(INT(TRIM(SUBSTITUTE(VLOOKUP($A20&amp;"*",各都道府県の状況!$A:$I,F$3,FALSE), "※5", ""))), "")</f>
        <v>879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14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44276</v>
      </c>
      <c r="C21" s="31" t="s">
        <v>26</v>
      </c>
      <c r="D21" s="41">
        <f>IFERROR(INT(TRIM(SUBSTITUTE(VLOOKUP($A21&amp;"*",各都道府県の状況!$A:$I,D$3,FALSE), "※5", ""))), "")</f>
        <v>1894</v>
      </c>
      <c r="E21" s="41">
        <f>IFERROR(INT(TRIM(SUBSTITUTE(VLOOKUP($A21&amp;"*",各都道府県の状況!$A:$I,E$3,FALSE), "※5", ""))), "")</f>
        <v>57623</v>
      </c>
      <c r="F21" s="41">
        <f>IFERROR(INT(TRIM(SUBSTITUTE(VLOOKUP($A21&amp;"*",各都道府県の状況!$A:$I,F$3,FALSE), "※5", ""))), "")</f>
        <v>1812</v>
      </c>
      <c r="G21" s="41">
        <f>IFERROR(INT(TRIM(SUBSTITUTE(VLOOKUP($A21&amp;"*",各都道府県の状況!$A:$I,G$3,FALSE), "※5", ""))), "")</f>
        <v>63</v>
      </c>
      <c r="H21" s="41">
        <f>IFERROR(INT(TRIM(SUBSTITUTE(VLOOKUP($A21&amp;"*",各都道府県の状況!$A:$I,H$3,FALSE), "※5", ""))), "")</f>
        <v>17</v>
      </c>
      <c r="I21" s="41">
        <f>IFERROR(INT(TRIM(SUBSTITUTE(VLOOKUP($A21&amp;"*",各都道府県の状況!$A:$I,I$3,FALSE), "※5", ""))), "")</f>
        <v>2</v>
      </c>
    </row>
    <row r="22" spans="1:9" x14ac:dyDescent="0.55000000000000004">
      <c r="A22" s="12" t="s">
        <v>198</v>
      </c>
      <c r="B22" s="13">
        <f t="shared" si="0"/>
        <v>44276</v>
      </c>
      <c r="C22" s="31" t="s">
        <v>27</v>
      </c>
      <c r="D22" s="41">
        <f>IFERROR(INT(TRIM(SUBSTITUTE(VLOOKUP($A22&amp;"*",各都道府県の状況!$A:$I,D$3,FALSE), "※5", ""))), "")</f>
        <v>553</v>
      </c>
      <c r="E22" s="41">
        <f>IFERROR(INT(TRIM(SUBSTITUTE(VLOOKUP($A22&amp;"*",各都道府県の状況!$A:$I,E$3,FALSE), "※5", ""))), "")</f>
        <v>34087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44276</v>
      </c>
      <c r="C23" s="31" t="s">
        <v>28</v>
      </c>
      <c r="D23" s="41">
        <f>IFERROR(INT(TRIM(SUBSTITUTE(VLOOKUP($A23&amp;"*",各都道府県の状況!$A:$I,D$3,FALSE), "※5", ""))), "")</f>
        <v>955</v>
      </c>
      <c r="E23" s="41">
        <f>IFERROR(INT(TRIM(SUBSTITUTE(VLOOKUP($A23&amp;"*",各都道府県の状況!$A:$I,E$3,FALSE), "※5", ""))), "")</f>
        <v>29599</v>
      </c>
      <c r="F23" s="41">
        <f>IFERROR(INT(TRIM(SUBSTITUTE(VLOOKUP($A23&amp;"*",各都道府県の状況!$A:$I,F$3,FALSE), "※5", ""))), "")</f>
        <v>925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12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44276</v>
      </c>
      <c r="C24" s="31" t="s">
        <v>29</v>
      </c>
      <c r="D24" s="41">
        <f>IFERROR(INT(TRIM(SUBSTITUTE(VLOOKUP($A24&amp;"*",各都道府県の状況!$A:$I,D$3,FALSE), "※5", ""))), "")</f>
        <v>2532</v>
      </c>
      <c r="E24" s="41">
        <f>IFERROR(INT(TRIM(SUBSTITUTE(VLOOKUP($A24&amp;"*",各都道府県の状況!$A:$I,E$3,FALSE), "※5", ""))), "")</f>
        <v>107932</v>
      </c>
      <c r="F24" s="41">
        <f>IFERROR(INT(TRIM(SUBSTITUTE(VLOOKUP($A24&amp;"*",各都道府県の状況!$A:$I,F$3,FALSE), "※5", ""))), "")</f>
        <v>2403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113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44276</v>
      </c>
      <c r="C25" s="31" t="s">
        <v>30</v>
      </c>
      <c r="D25" s="41">
        <f>IFERROR(INT(TRIM(SUBSTITUTE(VLOOKUP($A25&amp;"*",各都道府県の状況!$A:$I,D$3,FALSE), "※5", ""))), "")</f>
        <v>4827</v>
      </c>
      <c r="E25" s="41">
        <f>IFERROR(INT(TRIM(SUBSTITUTE(VLOOKUP($A25&amp;"*",各都道府県の状況!$A:$I,E$3,FALSE), "※5", ""))), "")</f>
        <v>150950</v>
      </c>
      <c r="F25" s="41">
        <f>IFERROR(INT(TRIM(SUBSTITUTE(VLOOKUP($A25&amp;"*",各都道府県の状況!$A:$I,F$3,FALSE), "※5", ""))), "")</f>
        <v>4648</v>
      </c>
      <c r="G25" s="41">
        <f>IFERROR(INT(TRIM(SUBSTITUTE(VLOOKUP($A25&amp;"*",各都道府県の状況!$A:$I,G$3,FALSE), "※5", ""))), "")</f>
        <v>121</v>
      </c>
      <c r="H25" s="41">
        <f>IFERROR(INT(TRIM(SUBSTITUTE(VLOOKUP($A25&amp;"*",各都道府県の状況!$A:$I,H$3,FALSE), "※5", ""))), "")</f>
        <v>58</v>
      </c>
      <c r="I25" s="41">
        <f>IFERROR(INT(TRIM(SUBSTITUTE(VLOOKUP($A25&amp;"*",各都道府県の状況!$A:$I,I$3,FALSE), "※5", ""))), "")</f>
        <v>5</v>
      </c>
    </row>
    <row r="26" spans="1:9" x14ac:dyDescent="0.55000000000000004">
      <c r="A26" s="12" t="s">
        <v>202</v>
      </c>
      <c r="B26" s="13">
        <f t="shared" si="0"/>
        <v>44276</v>
      </c>
      <c r="C26" s="31" t="s">
        <v>31</v>
      </c>
      <c r="D26" s="41">
        <f>IFERROR(INT(TRIM(SUBSTITUTE(VLOOKUP($A26&amp;"*",各都道府県の状況!$A:$I,D$3,FALSE), "※5", ""))), "")</f>
        <v>5493</v>
      </c>
      <c r="E26" s="41">
        <f>IFERROR(INT(TRIM(SUBSTITUTE(VLOOKUP($A26&amp;"*",各都道府県の状況!$A:$I,E$3,FALSE), "※5", ""))), "")</f>
        <v>228845</v>
      </c>
      <c r="F26" s="41">
        <f>IFERROR(INT(TRIM(SUBSTITUTE(VLOOKUP($A26&amp;"*",各都道府県の状況!$A:$I,F$3,FALSE), "※5", ""))), "")</f>
        <v>5199</v>
      </c>
      <c r="G26" s="41">
        <f>IFERROR(INT(TRIM(SUBSTITUTE(VLOOKUP($A26&amp;"*",各都道府県の状況!$A:$I,G$3,FALSE), "※5", ""))), "")</f>
        <v>110</v>
      </c>
      <c r="H26" s="41">
        <f>IFERROR(INT(TRIM(SUBSTITUTE(VLOOKUP($A26&amp;"*",各都道府県の状況!$A:$I,H$3,FALSE), "※5", ""))), "")</f>
        <v>184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44276</v>
      </c>
      <c r="C27" s="31" t="s">
        <v>32</v>
      </c>
      <c r="D27" s="41">
        <f>IFERROR(INT(TRIM(SUBSTITUTE(VLOOKUP($A27&amp;"*",各都道府県の状況!$A:$I,D$3,FALSE), "※5", ""))), "")</f>
        <v>26681</v>
      </c>
      <c r="E27" s="41">
        <f>IFERROR(INT(TRIM(SUBSTITUTE(VLOOKUP($A27&amp;"*",各都道府県の状況!$A:$I,E$3,FALSE), "※5", ""))), "")</f>
        <v>436037</v>
      </c>
      <c r="F27" s="41">
        <f>IFERROR(INT(TRIM(SUBSTITUTE(VLOOKUP($A27&amp;"*",各都道府県の状況!$A:$I,F$3,FALSE), "※5", ""))), "")</f>
        <v>25625</v>
      </c>
      <c r="G27" s="41">
        <f>IFERROR(INT(TRIM(SUBSTITUTE(VLOOKUP($A27&amp;"*",各都道府県の状況!$A:$I,G$3,FALSE), "※5", ""))), "")</f>
        <v>570</v>
      </c>
      <c r="H27" s="41">
        <f>IFERROR(INT(TRIM(SUBSTITUTE(VLOOKUP($A27&amp;"*",各都道府県の状況!$A:$I,H$3,FALSE), "※5", ""))), "")</f>
        <v>486</v>
      </c>
      <c r="I27" s="41">
        <f>IFERROR(INT(TRIM(SUBSTITUTE(VLOOKUP($A27&amp;"*",各都道府県の状況!$A:$I,I$3,FALSE), "※5", ""))), "")</f>
        <v>10</v>
      </c>
    </row>
    <row r="28" spans="1:9" x14ac:dyDescent="0.55000000000000004">
      <c r="A28" s="12" t="s">
        <v>204</v>
      </c>
      <c r="B28" s="13">
        <f t="shared" si="0"/>
        <v>44276</v>
      </c>
      <c r="C28" s="31" t="s">
        <v>33</v>
      </c>
      <c r="D28" s="41">
        <f>IFERROR(INT(TRIM(SUBSTITUTE(VLOOKUP($A28&amp;"*",各都道府県の状況!$A:$I,D$3,FALSE), "※5", ""))), "")</f>
        <v>2643</v>
      </c>
      <c r="E28" s="41">
        <f>IFERROR(INT(TRIM(SUBSTITUTE(VLOOKUP($A28&amp;"*",各都道府県の状況!$A:$I,E$3,FALSE), "※5", ""))), "")</f>
        <v>73145</v>
      </c>
      <c r="F28" s="41">
        <f>IFERROR(INT(TRIM(SUBSTITUTE(VLOOKUP($A28&amp;"*",各都道府県の状況!$A:$I,F$3,FALSE), "※5", ""))), "")</f>
        <v>2576</v>
      </c>
      <c r="G28" s="41">
        <f>IFERROR(INT(TRIM(SUBSTITUTE(VLOOKUP($A28&amp;"*",各都道府県の状況!$A:$I,G$3,FALSE), "※5", ""))), "")</f>
        <v>67</v>
      </c>
      <c r="H28" s="41">
        <f>IFERROR(INT(TRIM(SUBSTITUTE(VLOOKUP($A28&amp;"*",各都道府県の状況!$A:$I,H$3,FALSE), "※5", ""))), "")</f>
        <v>79</v>
      </c>
      <c r="I28" s="41">
        <f>IFERROR(INT(TRIM(SUBSTITUTE(VLOOKUP($A28&amp;"*",各都道府県の状況!$A:$I,I$3,FALSE), "※5", ""))), "")</f>
        <v>2</v>
      </c>
    </row>
    <row r="29" spans="1:9" x14ac:dyDescent="0.55000000000000004">
      <c r="A29" s="12" t="s">
        <v>205</v>
      </c>
      <c r="B29" s="13">
        <f t="shared" si="0"/>
        <v>44276</v>
      </c>
      <c r="C29" s="31" t="s">
        <v>34</v>
      </c>
      <c r="D29" s="41">
        <f>IFERROR(INT(TRIM(SUBSTITUTE(VLOOKUP($A29&amp;"*",各都道府県の状況!$A:$I,D$3,FALSE), "※5", ""))), "")</f>
        <v>2693</v>
      </c>
      <c r="E29" s="41">
        <f>IFERROR(INT(TRIM(SUBSTITUTE(VLOOKUP($A29&amp;"*",各都道府県の状況!$A:$I,E$3,FALSE), "※5", ""))), "")</f>
        <v>82402</v>
      </c>
      <c r="F29" s="41">
        <f>IFERROR(INT(TRIM(SUBSTITUTE(VLOOKUP($A29&amp;"*",各都道府県の状況!$A:$I,F$3,FALSE), "※5", ""))), "")</f>
        <v>2538</v>
      </c>
      <c r="G29" s="41">
        <f>IFERROR(INT(TRIM(SUBSTITUTE(VLOOKUP($A29&amp;"*",各都道府県の状況!$A:$I,G$3,FALSE), "※5", ""))), "")</f>
        <v>51</v>
      </c>
      <c r="H29" s="41">
        <f>IFERROR(INT(TRIM(SUBSTITUTE(VLOOKUP($A29&amp;"*",各都道府県の状況!$A:$I,H$3,FALSE), "※5", ""))), "")</f>
        <v>104</v>
      </c>
      <c r="I29" s="41">
        <f>IFERROR(INT(TRIM(SUBSTITUTE(VLOOKUP($A29&amp;"*",各都道府県の状況!$A:$I,I$3,FALSE), "※5", ""))), "")</f>
        <v>5</v>
      </c>
    </row>
    <row r="30" spans="1:9" x14ac:dyDescent="0.55000000000000004">
      <c r="A30" s="12" t="s">
        <v>206</v>
      </c>
      <c r="B30" s="13">
        <f t="shared" si="0"/>
        <v>44276</v>
      </c>
      <c r="C30" s="31" t="s">
        <v>35</v>
      </c>
      <c r="D30" s="41">
        <f>IFERROR(INT(TRIM(SUBSTITUTE(VLOOKUP($A30&amp;"*",各都道府県の状況!$A:$I,D$3,FALSE), "※5", ""))), "")</f>
        <v>9236</v>
      </c>
      <c r="E30" s="41">
        <f>IFERROR(INT(TRIM(SUBSTITUTE(VLOOKUP($A30&amp;"*",各都道府県の状況!$A:$I,E$3,FALSE), "※5", ""))), "")</f>
        <v>168878</v>
      </c>
      <c r="F30" s="41">
        <f>IFERROR(INT(TRIM(SUBSTITUTE(VLOOKUP($A30&amp;"*",各都道府県の状況!$A:$I,F$3,FALSE), "※5", ""))), "")</f>
        <v>8970</v>
      </c>
      <c r="G30" s="41">
        <f>IFERROR(INT(TRIM(SUBSTITUTE(VLOOKUP($A30&amp;"*",各都道府県の状況!$A:$I,G$3,FALSE), "※5", ""))), "")</f>
        <v>165</v>
      </c>
      <c r="H30" s="41">
        <f>IFERROR(INT(TRIM(SUBSTITUTE(VLOOKUP($A30&amp;"*",各都道府県の状況!$A:$I,H$3,FALSE), "※5", ""))), "")</f>
        <v>103</v>
      </c>
      <c r="I30" s="41">
        <f>IFERROR(INT(TRIM(SUBSTITUTE(VLOOKUP($A30&amp;"*",各都道府県の状況!$A:$I,I$3,FALSE), "※5", ""))), "")</f>
        <v>3</v>
      </c>
    </row>
    <row r="31" spans="1:9" x14ac:dyDescent="0.55000000000000004">
      <c r="A31" s="12" t="s">
        <v>207</v>
      </c>
      <c r="B31" s="13">
        <f t="shared" si="0"/>
        <v>44276</v>
      </c>
      <c r="C31" s="31" t="s">
        <v>36</v>
      </c>
      <c r="D31" s="41">
        <f>IFERROR(INT(TRIM(SUBSTITUTE(VLOOKUP($A31&amp;"*",各都道府県の状況!$A:$I,D$3,FALSE), "※5", ""))), "")</f>
        <v>49158</v>
      </c>
      <c r="E31" s="41">
        <f>IFERROR(INT(TRIM(SUBSTITUTE(VLOOKUP($A31&amp;"*",各都道府県の状況!$A:$I,E$3,FALSE), "※5", ""))), "")</f>
        <v>946152</v>
      </c>
      <c r="F31" s="41">
        <f>IFERROR(INT(TRIM(SUBSTITUTE(VLOOKUP($A31&amp;"*",各都道府県の状況!$A:$I,F$3,FALSE), "※5", ""))), "")</f>
        <v>46321</v>
      </c>
      <c r="G31" s="41">
        <f>IFERROR(INT(TRIM(SUBSTITUTE(VLOOKUP($A31&amp;"*",各都道府県の状況!$A:$I,G$3,FALSE), "※5", ""))), "")</f>
        <v>1162</v>
      </c>
      <c r="H31" s="41">
        <f>IFERROR(INT(TRIM(SUBSTITUTE(VLOOKUP($A31&amp;"*",各都道府県の状況!$A:$I,H$3,FALSE), "※5", ""))), "")</f>
        <v>1277</v>
      </c>
      <c r="I31" s="41">
        <f>IFERROR(INT(TRIM(SUBSTITUTE(VLOOKUP($A31&amp;"*",各都道府県の状況!$A:$I,I$3,FALSE), "※5", ""))), "")</f>
        <v>59</v>
      </c>
    </row>
    <row r="32" spans="1:9" x14ac:dyDescent="0.55000000000000004">
      <c r="A32" s="12" t="s">
        <v>208</v>
      </c>
      <c r="B32" s="13">
        <f t="shared" si="0"/>
        <v>44276</v>
      </c>
      <c r="C32" s="31" t="s">
        <v>37</v>
      </c>
      <c r="D32" s="41">
        <f>IFERROR(INT(TRIM(SUBSTITUTE(VLOOKUP($A32&amp;"*",各都道府県の状況!$A:$I,D$3,FALSE), "※5", ""))), "")</f>
        <v>18859</v>
      </c>
      <c r="E32" s="41">
        <f>IFERROR(INT(TRIM(SUBSTITUTE(VLOOKUP($A32&amp;"*",各都道府県の状況!$A:$I,E$3,FALSE), "※5", ""))), "")</f>
        <v>279750</v>
      </c>
      <c r="F32" s="41">
        <f>IFERROR(INT(TRIM(SUBSTITUTE(VLOOKUP($A32&amp;"*",各都道府県の状況!$A:$I,F$3,FALSE), "※5", ""))), "")</f>
        <v>17655</v>
      </c>
      <c r="G32" s="41">
        <f>IFERROR(INT(TRIM(SUBSTITUTE(VLOOKUP($A32&amp;"*",各都道府県の状況!$A:$I,G$3,FALSE), "※5", ""))), "")</f>
        <v>572</v>
      </c>
      <c r="H32" s="41">
        <f>IFERROR(INT(TRIM(SUBSTITUTE(VLOOKUP($A32&amp;"*",各都道府県の状況!$A:$I,H$3,FALSE), "※5", ""))), "")</f>
        <v>632</v>
      </c>
      <c r="I32" s="41">
        <f>IFERROR(INT(TRIM(SUBSTITUTE(VLOOKUP($A32&amp;"*",各都道府県の状況!$A:$I,I$3,FALSE), "※5", ""))), "")</f>
        <v>45</v>
      </c>
    </row>
    <row r="33" spans="1:9" x14ac:dyDescent="0.55000000000000004">
      <c r="A33" s="12" t="s">
        <v>209</v>
      </c>
      <c r="B33" s="13">
        <f t="shared" si="0"/>
        <v>44276</v>
      </c>
      <c r="C33" s="31" t="s">
        <v>38</v>
      </c>
      <c r="D33" s="41">
        <f>IFERROR(INT(TRIM(SUBSTITUTE(VLOOKUP($A33&amp;"*",各都道府県の状況!$A:$I,D$3,FALSE), "※5", ""))), "")</f>
        <v>3511</v>
      </c>
      <c r="E33" s="41">
        <f>IFERROR(INT(TRIM(SUBSTITUTE(VLOOKUP($A33&amp;"*",各都道府県の状況!$A:$I,E$3,FALSE), "※5", ""))), "")</f>
        <v>90358</v>
      </c>
      <c r="F33" s="41">
        <f>IFERROR(INT(TRIM(SUBSTITUTE(VLOOKUP($A33&amp;"*",各都道府県の状況!$A:$I,F$3,FALSE), "※5", ""))), "")</f>
        <v>3379</v>
      </c>
      <c r="G33" s="41">
        <f>IFERROR(INT(TRIM(SUBSTITUTE(VLOOKUP($A33&amp;"*",各都道府県の状況!$A:$I,G$3,FALSE), "※5", ""))), "")</f>
        <v>50</v>
      </c>
      <c r="H33" s="41">
        <f>IFERROR(INT(TRIM(SUBSTITUTE(VLOOKUP($A33&amp;"*",各都道府県の状況!$A:$I,H$3,FALSE), "※5", ""))), "")</f>
        <v>82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44276</v>
      </c>
      <c r="C34" s="31" t="s">
        <v>39</v>
      </c>
      <c r="D34" s="41">
        <f>IFERROR(INT(TRIM(SUBSTITUTE(VLOOKUP($A34&amp;"*",各都道府県の状況!$A:$I,D$3,FALSE), "※5", ""))), "")</f>
        <v>1202</v>
      </c>
      <c r="E34" s="41">
        <f>IFERROR(INT(TRIM(SUBSTITUTE(VLOOKUP($A34&amp;"*",各都道府県の状況!$A:$I,E$3,FALSE), "※5", ""))), "")</f>
        <v>25479</v>
      </c>
      <c r="F34" s="41">
        <f>IFERROR(INT(TRIM(SUBSTITUTE(VLOOKUP($A34&amp;"*",各都道府県の状況!$A:$I,F$3,FALSE), "※5", ""))), "")</f>
        <v>1131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29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44276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44852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0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44276</v>
      </c>
      <c r="C36" s="31" t="s">
        <v>41</v>
      </c>
      <c r="D36" s="41">
        <f>IFERROR(INT(TRIM(SUBSTITUTE(VLOOKUP($A36&amp;"*",各都道府県の状況!$A:$I,D$3,FALSE), "※5", ""))), "")</f>
        <v>285</v>
      </c>
      <c r="E36" s="41">
        <f>IFERROR(INT(TRIM(SUBSTITUTE(VLOOKUP($A36&amp;"*",各都道府県の状況!$A:$I,E$3,FALSE), "※5", ""))), "")</f>
        <v>17152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44276</v>
      </c>
      <c r="C37" s="31" t="s">
        <v>42</v>
      </c>
      <c r="D37" s="41">
        <f>IFERROR(INT(TRIM(SUBSTITUTE(VLOOKUP($A37&amp;"*",各都道府県の状況!$A:$I,D$3,FALSE), "※5", ""))), "")</f>
        <v>2620</v>
      </c>
      <c r="E37" s="41">
        <f>IFERROR(INT(TRIM(SUBSTITUTE(VLOOKUP($A37&amp;"*",各都道府県の状況!$A:$I,E$3,FALSE), "※5", ""))), "")</f>
        <v>75671</v>
      </c>
      <c r="F37" s="41">
        <f>IFERROR(INT(TRIM(SUBSTITUTE(VLOOKUP($A37&amp;"*",各都道府県の状況!$A:$I,F$3,FALSE), "※5", ""))), "")</f>
        <v>2479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6</v>
      </c>
    </row>
    <row r="38" spans="1:9" x14ac:dyDescent="0.55000000000000004">
      <c r="A38" s="12" t="s">
        <v>214</v>
      </c>
      <c r="B38" s="13">
        <f t="shared" si="0"/>
        <v>44276</v>
      </c>
      <c r="C38" s="31" t="s">
        <v>43</v>
      </c>
      <c r="D38" s="41">
        <f>IFERROR(INT(TRIM(SUBSTITUTE(VLOOKUP($A38&amp;"*",各都道府県の状況!$A:$I,D$3,FALSE), "※5", ""))), "")</f>
        <v>5078</v>
      </c>
      <c r="E38" s="41">
        <f>IFERROR(INT(TRIM(SUBSTITUTE(VLOOKUP($A38&amp;"*",各都道府県の状況!$A:$I,E$3,FALSE), "※5", ""))), "")</f>
        <v>173745</v>
      </c>
      <c r="F38" s="41">
        <f>IFERROR(INT(TRIM(SUBSTITUTE(VLOOKUP($A38&amp;"*",各都道府県の状況!$A:$I,F$3,FALSE), "※5", ""))), "")</f>
        <v>4939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33</v>
      </c>
      <c r="I38" s="41">
        <f>IFERROR(INT(TRIM(SUBSTITUTE(VLOOKUP($A38&amp;"*",各都道府県の状況!$A:$I,I$3,FALSE), "※5", ""))), "")</f>
        <v>4</v>
      </c>
    </row>
    <row r="39" spans="1:9" x14ac:dyDescent="0.55000000000000004">
      <c r="A39" s="12" t="s">
        <v>215</v>
      </c>
      <c r="B39" s="13">
        <f t="shared" si="0"/>
        <v>44276</v>
      </c>
      <c r="C39" s="31" t="s">
        <v>44</v>
      </c>
      <c r="D39" s="41">
        <f>IFERROR(INT(TRIM(SUBSTITUTE(VLOOKUP($A39&amp;"*",各都道府県の状況!$A:$I,D$3,FALSE), "※5", ""))), "")</f>
        <v>1397</v>
      </c>
      <c r="E39" s="41">
        <f>IFERROR(INT(TRIM(SUBSTITUTE(VLOOKUP($A39&amp;"*",各都道府県の状況!$A:$I,E$3,FALSE), "※5", ""))), "")</f>
        <v>64978</v>
      </c>
      <c r="F39" s="41">
        <f>IFERROR(INT(TRIM(SUBSTITUTE(VLOOKUP($A39&amp;"*",各都道府県の状況!$A:$I,F$3,FALSE), "※5", ""))), "")</f>
        <v>1336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18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44276</v>
      </c>
      <c r="C40" s="31" t="s">
        <v>45</v>
      </c>
      <c r="D40" s="41">
        <f>IFERROR(INT(TRIM(SUBSTITUTE(VLOOKUP($A40&amp;"*",各都道府県の状況!$A:$I,D$3,FALSE), "※5", ""))), "")</f>
        <v>468</v>
      </c>
      <c r="E40" s="41">
        <f>IFERROR(INT(TRIM(SUBSTITUTE(VLOOKUP($A40&amp;"*",各都道府県の状況!$A:$I,E$3,FALSE), "※5", ""))), "")</f>
        <v>29265</v>
      </c>
      <c r="F40" s="41">
        <f>IFERROR(INT(TRIM(SUBSTITUTE(VLOOKUP($A40&amp;"*",各都道府県の状況!$A:$I,F$3,FALSE), "※5", ""))), "")</f>
        <v>436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14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44276</v>
      </c>
      <c r="C41" s="31" t="s">
        <v>46</v>
      </c>
      <c r="D41" s="41">
        <f>IFERROR(INT(TRIM(SUBSTITUTE(VLOOKUP($A41&amp;"*",各都道府県の状況!$A:$I,D$3,FALSE), "※5", ""))), "")</f>
        <v>779</v>
      </c>
      <c r="E41" s="41">
        <f>IFERROR(INT(TRIM(SUBSTITUTE(VLOOKUP($A41&amp;"*",各都道府県の状況!$A:$I,E$3,FALSE), "※5", ""))), "")</f>
        <v>48698</v>
      </c>
      <c r="F41" s="41">
        <f>IFERROR(INT(TRIM(SUBSTITUTE(VLOOKUP($A41&amp;"*",各都道府県の状況!$A:$I,F$3,FALSE), "※5", ""))), "")</f>
        <v>741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20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44276</v>
      </c>
      <c r="C42" s="31" t="s">
        <v>47</v>
      </c>
      <c r="D42" s="41">
        <f>IFERROR(INT(TRIM(SUBSTITUTE(VLOOKUP($A42&amp;"*",各都道府県の状況!$A:$I,D$3,FALSE), "※5", ""))), "")</f>
        <v>1084</v>
      </c>
      <c r="E42" s="41">
        <f>IFERROR(INT(TRIM(SUBSTITUTE(VLOOKUP($A42&amp;"*",各都道府県の状況!$A:$I,E$3,FALSE), "※5", ""))), "")</f>
        <v>36361</v>
      </c>
      <c r="F42" s="41">
        <f>IFERROR(INT(TRIM(SUBSTITUTE(VLOOKUP($A42&amp;"*",各都道府県の状況!$A:$I,F$3,FALSE), "※5", ""))), "")</f>
        <v>1040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20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44276</v>
      </c>
      <c r="C43" s="31" t="s">
        <v>48</v>
      </c>
      <c r="D43" s="41">
        <f>IFERROR(INT(TRIM(SUBSTITUTE(VLOOKUP($A43&amp;"*",各都道府県の状況!$A:$I,D$3,FALSE), "※5", ""))), "")</f>
        <v>912</v>
      </c>
      <c r="E43" s="41">
        <f>IFERROR(INT(TRIM(SUBSTITUTE(VLOOKUP($A43&amp;"*",各都道府県の状況!$A:$I,E$3,FALSE), "※5", ""))), "")</f>
        <v>7331</v>
      </c>
      <c r="F43" s="41">
        <f>IFERROR(INT(TRIM(SUBSTITUTE(VLOOKUP($A43&amp;"*",各都道府県の状況!$A:$I,F$3,FALSE), "※5", ""))), "")</f>
        <v>883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10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44276</v>
      </c>
      <c r="C44" s="31" t="s">
        <v>49</v>
      </c>
      <c r="D44" s="41">
        <f>IFERROR(INT(TRIM(SUBSTITUTE(VLOOKUP($A44&amp;"*",各都道府県の状況!$A:$I,D$3,FALSE), "※5", ""))), "")</f>
        <v>18716</v>
      </c>
      <c r="E44" s="41">
        <f>IFERROR(INT(TRIM(SUBSTITUTE(VLOOKUP($A44&amp;"*",各都道府県の状況!$A:$I,E$3,FALSE), "※5", ""))), "")</f>
        <v>486963</v>
      </c>
      <c r="F44" s="41">
        <f>IFERROR(INT(TRIM(SUBSTITUTE(VLOOKUP($A44&amp;"*",各都道府県の状況!$A:$I,F$3,FALSE), "※5", ""))), "")</f>
        <v>17972</v>
      </c>
      <c r="G44" s="41">
        <f>IFERROR(INT(TRIM(SUBSTITUTE(VLOOKUP($A44&amp;"*",各都道府県の状況!$A:$I,G$3,FALSE), "※5", ""))), "")</f>
        <v>325</v>
      </c>
      <c r="H44" s="41">
        <f>IFERROR(INT(TRIM(SUBSTITUTE(VLOOKUP($A44&amp;"*",各都道府県の状況!$A:$I,H$3,FALSE), "※5", ""))), "")</f>
        <v>419</v>
      </c>
      <c r="I44" s="41">
        <f>IFERROR(INT(TRIM(SUBSTITUTE(VLOOKUP($A44&amp;"*",各都道府県の状況!$A:$I,I$3,FALSE), "※5", ""))), "")</f>
        <v>10</v>
      </c>
    </row>
    <row r="45" spans="1:9" x14ac:dyDescent="0.55000000000000004">
      <c r="A45" s="12" t="s">
        <v>221</v>
      </c>
      <c r="B45" s="13">
        <f t="shared" si="0"/>
        <v>44276</v>
      </c>
      <c r="C45" s="31" t="s">
        <v>50</v>
      </c>
      <c r="D45" s="41">
        <f>IFERROR(INT(TRIM(SUBSTITUTE(VLOOKUP($A45&amp;"*",各都道府県の状況!$A:$I,D$3,FALSE), "※5", ""))), "")</f>
        <v>1162</v>
      </c>
      <c r="E45" s="41">
        <f>IFERROR(INT(TRIM(SUBSTITUTE(VLOOKUP($A45&amp;"*",各都道府県の状況!$A:$I,E$3,FALSE), "※5", ""))), "")</f>
        <v>30738</v>
      </c>
      <c r="F45" s="41">
        <f>IFERROR(INT(TRIM(SUBSTITUTE(VLOOKUP($A45&amp;"*",各都道府県の状況!$A:$I,F$3,FALSE), "※5", ""))), "")</f>
        <v>1123</v>
      </c>
      <c r="G45" s="41">
        <f>IFERROR(INT(TRIM(SUBSTITUTE(VLOOKUP($A45&amp;"*",各都道府県の状況!$A:$I,G$3,FALSE), "※5", ""))), "")</f>
        <v>11</v>
      </c>
      <c r="H45" s="41">
        <f>IFERROR(INT(TRIM(SUBSTITUTE(VLOOKUP($A45&amp;"*",各都道府県の状況!$A:$I,H$3,FALSE), "※5", ""))), "")</f>
        <v>49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44276</v>
      </c>
      <c r="C46" s="31" t="s">
        <v>51</v>
      </c>
      <c r="D46" s="41">
        <f>IFERROR(INT(TRIM(SUBSTITUTE(VLOOKUP($A46&amp;"*",各都道府県の状況!$A:$I,D$3,FALSE), "※5", ""))), "")</f>
        <v>1616</v>
      </c>
      <c r="E46" s="41">
        <f>IFERROR(INT(TRIM(SUBSTITUTE(VLOOKUP($A46&amp;"*",各都道府県の状況!$A:$I,E$3,FALSE), "※5", ""))), "")</f>
        <v>73577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2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44276</v>
      </c>
      <c r="C47" s="31" t="s">
        <v>52</v>
      </c>
      <c r="D47" s="41">
        <f>IFERROR(INT(TRIM(SUBSTITUTE(VLOOKUP($A47&amp;"*",各都道府県の状況!$A:$I,D$3,FALSE), "※5", ""))), "")</f>
        <v>3485</v>
      </c>
      <c r="E47" s="41">
        <f>IFERROR(INT(TRIM(SUBSTITUTE(VLOOKUP($A47&amp;"*",各都道府県の状況!$A:$I,E$3,FALSE), "※5", ""))), "")</f>
        <v>57577</v>
      </c>
      <c r="F47" s="41">
        <f>IFERROR(INT(TRIM(SUBSTITUTE(VLOOKUP($A47&amp;"*",各都道府県の状況!$A:$I,F$3,FALSE), "※5", ""))), "")</f>
        <v>3392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26</v>
      </c>
      <c r="I47" s="41">
        <f>IFERROR(INT(TRIM(SUBSTITUTE(VLOOKUP($A47&amp;"*",各都道府県の状況!$A:$I,I$3,FALSE), "※5", ""))), "")</f>
        <v>0</v>
      </c>
    </row>
    <row r="48" spans="1:9" x14ac:dyDescent="0.55000000000000004">
      <c r="A48" s="12" t="s">
        <v>224</v>
      </c>
      <c r="B48" s="13">
        <f t="shared" si="0"/>
        <v>44276</v>
      </c>
      <c r="C48" s="31" t="s">
        <v>53</v>
      </c>
      <c r="D48" s="41">
        <f>IFERROR(INT(TRIM(SUBSTITUTE(VLOOKUP($A48&amp;"*",各都道府県の状況!$A:$I,D$3,FALSE), "※5", ""))), "")</f>
        <v>1301</v>
      </c>
      <c r="E48" s="41">
        <f>IFERROR(INT(TRIM(SUBSTITUTE(VLOOKUP($A48&amp;"*",各都道府県の状況!$A:$I,E$3,FALSE), "※5", ""))), "")</f>
        <v>88359</v>
      </c>
      <c r="F48" s="41">
        <f>IFERROR(INT(TRIM(SUBSTITUTE(VLOOKUP($A48&amp;"*",各都道府県の状況!$A:$I,F$3,FALSE), "※5", ""))), "")</f>
        <v>1269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10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44276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44276</v>
      </c>
      <c r="C50" s="31" t="s">
        <v>55</v>
      </c>
      <c r="D50" s="41">
        <f>IFERROR(INT(TRIM(SUBSTITUTE(VLOOKUP($A50&amp;"*",各都道府県の状況!$A:$I,D$3,FALSE), "※5", ""))), "")</f>
        <v>1774</v>
      </c>
      <c r="E50" s="41">
        <f>IFERROR(INT(TRIM(SUBSTITUTE(VLOOKUP($A50&amp;"*",各都道府県の状況!$A:$I,E$3,FALSE), "※5", ""))), "")</f>
        <v>70682</v>
      </c>
      <c r="F50" s="41">
        <f>IFERROR(INT(TRIM(SUBSTITUTE(VLOOKUP($A50&amp;"*",各都道府県の状況!$A:$I,F$3,FALSE), "※5", ""))), "")</f>
        <v>1759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10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44276</v>
      </c>
      <c r="C51" s="31" t="s">
        <v>56</v>
      </c>
      <c r="D51" s="41">
        <f>IFERROR(INT(TRIM(SUBSTITUTE(VLOOKUP($A51&amp;"*",各都道府県の状況!$A:$I,D$3,FALSE), "※5", ""))), "")</f>
        <v>8751</v>
      </c>
      <c r="E51" s="41">
        <f>IFERROR(INT(TRIM(SUBSTITUTE(VLOOKUP($A51&amp;"*",各都道府県の状況!$A:$I,E$3,FALSE), "※5", ""))), "")</f>
        <v>157712</v>
      </c>
      <c r="F51" s="41">
        <f>IFERROR(INT(TRIM(SUBSTITUTE(VLOOKUP($A51&amp;"*",各都道府県の状況!$A:$I,F$3,FALSE), "※5", ""))), "")</f>
        <v>8251</v>
      </c>
      <c r="G51" s="41">
        <f>IFERROR(INT(TRIM(SUBSTITUTE(VLOOKUP($A51&amp;"*",各都道府県の状況!$A:$I,G$3,FALSE), "※5", ""))), "")</f>
        <v>123</v>
      </c>
      <c r="H51" s="41">
        <f>IFERROR(INT(TRIM(SUBSTITUTE(VLOOKUP($A51&amp;"*",各都道府県の状況!$A:$I,H$3,FALSE), "※5", ""))), "")</f>
        <v>383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8" t="s">
        <v>278</v>
      </c>
      <c r="C1" s="59"/>
      <c r="D1" s="59"/>
      <c r="E1" s="59"/>
      <c r="F1" s="59"/>
      <c r="G1" s="59"/>
      <c r="H1" s="59"/>
      <c r="I1" s="59"/>
    </row>
    <row r="2" spans="1:9" ht="28.5" customHeight="1" x14ac:dyDescent="0.55000000000000004">
      <c r="B2" s="60" t="s">
        <v>228</v>
      </c>
      <c r="C2" s="59"/>
      <c r="D2" s="59"/>
      <c r="E2" s="59"/>
      <c r="F2" s="59"/>
      <c r="G2" s="59"/>
      <c r="H2" s="59"/>
      <c r="I2" s="5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1" t="s">
        <v>180</v>
      </c>
      <c r="C4" s="65" t="s">
        <v>291</v>
      </c>
      <c r="D4" s="66" t="s">
        <v>292</v>
      </c>
      <c r="E4" s="67" t="s">
        <v>293</v>
      </c>
      <c r="F4" s="68"/>
      <c r="G4" s="63" t="s">
        <v>294</v>
      </c>
      <c r="H4" s="63" t="s">
        <v>295</v>
      </c>
      <c r="I4" s="19"/>
    </row>
    <row r="5" spans="1:9" ht="13.25" customHeight="1" x14ac:dyDescent="0.55000000000000004">
      <c r="B5" s="62"/>
      <c r="C5" s="69"/>
      <c r="D5" s="70"/>
      <c r="E5" s="71" t="s">
        <v>296</v>
      </c>
      <c r="F5" s="72" t="s">
        <v>297</v>
      </c>
      <c r="G5" s="64"/>
      <c r="H5" s="64"/>
      <c r="I5" s="19"/>
    </row>
    <row r="6" spans="1:9" ht="12" customHeight="1" x14ac:dyDescent="0.55000000000000004">
      <c r="A6" s="15" t="s">
        <v>181</v>
      </c>
      <c r="B6" s="20" t="s">
        <v>229</v>
      </c>
      <c r="C6" s="73">
        <v>20371</v>
      </c>
      <c r="D6" s="73">
        <v>426277</v>
      </c>
      <c r="E6" s="74">
        <v>711</v>
      </c>
      <c r="F6" s="74">
        <v>8</v>
      </c>
      <c r="G6" s="73">
        <v>18916</v>
      </c>
      <c r="H6" s="74">
        <v>731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4">
        <v>896</v>
      </c>
      <c r="D7" s="73">
        <v>22887</v>
      </c>
      <c r="E7" s="74">
        <v>67</v>
      </c>
      <c r="F7" s="74">
        <v>0</v>
      </c>
      <c r="G7" s="74">
        <v>809</v>
      </c>
      <c r="H7" s="7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4">
        <v>587</v>
      </c>
      <c r="D8" s="73">
        <v>41402</v>
      </c>
      <c r="E8" s="74">
        <v>27</v>
      </c>
      <c r="F8" s="74">
        <v>0</v>
      </c>
      <c r="G8" s="74">
        <v>530</v>
      </c>
      <c r="H8" s="7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3">
        <v>4630</v>
      </c>
      <c r="D9" s="73">
        <v>79552</v>
      </c>
      <c r="E9" s="74">
        <v>684</v>
      </c>
      <c r="F9" s="74">
        <v>3</v>
      </c>
      <c r="G9" s="73">
        <v>3919</v>
      </c>
      <c r="H9" s="74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4">
        <v>277</v>
      </c>
      <c r="D10" s="73">
        <v>7258</v>
      </c>
      <c r="E10" s="74">
        <v>9</v>
      </c>
      <c r="F10" s="74">
        <v>0</v>
      </c>
      <c r="G10" s="74">
        <v>262</v>
      </c>
      <c r="H10" s="7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4">
        <v>646</v>
      </c>
      <c r="D11" s="73">
        <v>30356</v>
      </c>
      <c r="E11" s="74">
        <v>92</v>
      </c>
      <c r="F11" s="74">
        <v>0</v>
      </c>
      <c r="G11" s="74">
        <v>538</v>
      </c>
      <c r="H11" s="7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3">
        <v>2314</v>
      </c>
      <c r="D12" s="73">
        <v>134132</v>
      </c>
      <c r="E12" s="74">
        <v>263</v>
      </c>
      <c r="F12" s="74">
        <v>13</v>
      </c>
      <c r="G12" s="73">
        <v>1947</v>
      </c>
      <c r="H12" s="74">
        <v>104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3">
        <v>6399</v>
      </c>
      <c r="D13" s="73">
        <v>25439</v>
      </c>
      <c r="E13" s="74">
        <v>328</v>
      </c>
      <c r="F13" s="74">
        <v>5</v>
      </c>
      <c r="G13" s="73">
        <v>5948</v>
      </c>
      <c r="H13" s="74">
        <v>123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3">
        <v>4422</v>
      </c>
      <c r="D14" s="73">
        <v>164216</v>
      </c>
      <c r="E14" s="74">
        <v>166</v>
      </c>
      <c r="F14" s="74">
        <v>0</v>
      </c>
      <c r="G14" s="73">
        <v>4186</v>
      </c>
      <c r="H14" s="7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3">
        <v>4819</v>
      </c>
      <c r="D15" s="73">
        <v>105705</v>
      </c>
      <c r="E15" s="74">
        <v>166</v>
      </c>
      <c r="F15" s="74">
        <v>3</v>
      </c>
      <c r="G15" s="73">
        <v>4559</v>
      </c>
      <c r="H15" s="74">
        <v>94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3">
        <v>31664</v>
      </c>
      <c r="D16" s="73">
        <v>610951</v>
      </c>
      <c r="E16" s="73">
        <v>1304</v>
      </c>
      <c r="F16" s="74">
        <v>35</v>
      </c>
      <c r="G16" s="73">
        <v>29671</v>
      </c>
      <c r="H16" s="74">
        <v>689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3">
        <v>28639</v>
      </c>
      <c r="D17" s="73">
        <v>453485</v>
      </c>
      <c r="E17" s="73">
        <v>1080</v>
      </c>
      <c r="F17" s="74">
        <v>19</v>
      </c>
      <c r="G17" s="73">
        <v>27019</v>
      </c>
      <c r="H17" s="74">
        <v>540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3">
        <v>117517</v>
      </c>
      <c r="D18" s="73">
        <v>1677725</v>
      </c>
      <c r="E18" s="73">
        <v>2978</v>
      </c>
      <c r="F18" s="74">
        <v>47</v>
      </c>
      <c r="G18" s="73">
        <v>112903</v>
      </c>
      <c r="H18" s="73">
        <v>1636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3">
        <v>47085</v>
      </c>
      <c r="D19" s="73">
        <v>657502</v>
      </c>
      <c r="E19" s="74">
        <v>982</v>
      </c>
      <c r="F19" s="74">
        <v>19</v>
      </c>
      <c r="G19" s="73">
        <v>45338</v>
      </c>
      <c r="H19" s="74">
        <v>765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3">
        <v>1274</v>
      </c>
      <c r="D20" s="73">
        <v>75965</v>
      </c>
      <c r="E20" s="74">
        <v>127</v>
      </c>
      <c r="F20" s="74">
        <v>1</v>
      </c>
      <c r="G20" s="73">
        <v>1131</v>
      </c>
      <c r="H20" s="74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4">
        <v>921</v>
      </c>
      <c r="D21" s="73">
        <v>39826</v>
      </c>
      <c r="E21" s="74">
        <v>14</v>
      </c>
      <c r="F21" s="74">
        <v>2</v>
      </c>
      <c r="G21" s="74">
        <v>879</v>
      </c>
      <c r="H21" s="7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3">
        <v>1894</v>
      </c>
      <c r="D22" s="73">
        <v>57623</v>
      </c>
      <c r="E22" s="74">
        <v>17</v>
      </c>
      <c r="F22" s="74">
        <v>2</v>
      </c>
      <c r="G22" s="73">
        <v>1812</v>
      </c>
      <c r="H22" s="74">
        <v>63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4">
        <v>553</v>
      </c>
      <c r="D23" s="73">
        <v>34087</v>
      </c>
      <c r="E23" s="74">
        <v>7</v>
      </c>
      <c r="F23" s="74">
        <v>0</v>
      </c>
      <c r="G23" s="74">
        <v>521</v>
      </c>
      <c r="H23" s="7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4">
        <v>955</v>
      </c>
      <c r="D24" s="73">
        <v>29599</v>
      </c>
      <c r="E24" s="74">
        <v>12</v>
      </c>
      <c r="F24" s="74">
        <v>0</v>
      </c>
      <c r="G24" s="74">
        <v>925</v>
      </c>
      <c r="H24" s="7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3">
        <v>2532</v>
      </c>
      <c r="D25" s="73">
        <v>107932</v>
      </c>
      <c r="E25" s="74">
        <v>113</v>
      </c>
      <c r="F25" s="74">
        <v>1</v>
      </c>
      <c r="G25" s="73">
        <v>2403</v>
      </c>
      <c r="H25" s="7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3">
        <v>4827</v>
      </c>
      <c r="D26" s="73">
        <v>150950</v>
      </c>
      <c r="E26" s="74">
        <v>58</v>
      </c>
      <c r="F26" s="74">
        <v>5</v>
      </c>
      <c r="G26" s="73">
        <v>4648</v>
      </c>
      <c r="H26" s="74">
        <v>121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3">
        <v>5493</v>
      </c>
      <c r="D27" s="73">
        <v>228845</v>
      </c>
      <c r="E27" s="74">
        <v>184</v>
      </c>
      <c r="F27" s="74">
        <v>0</v>
      </c>
      <c r="G27" s="73">
        <v>5199</v>
      </c>
      <c r="H27" s="74">
        <v>110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3">
        <v>26681</v>
      </c>
      <c r="D28" s="73">
        <v>436037</v>
      </c>
      <c r="E28" s="74">
        <v>486</v>
      </c>
      <c r="F28" s="74">
        <v>10</v>
      </c>
      <c r="G28" s="73">
        <v>25625</v>
      </c>
      <c r="H28" s="74">
        <v>570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3">
        <v>2643</v>
      </c>
      <c r="D29" s="73">
        <v>73145</v>
      </c>
      <c r="E29" s="74">
        <v>79</v>
      </c>
      <c r="F29" s="74">
        <v>2</v>
      </c>
      <c r="G29" s="73">
        <v>2576</v>
      </c>
      <c r="H29" s="74">
        <v>67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3">
        <v>2693</v>
      </c>
      <c r="D30" s="73">
        <v>82402</v>
      </c>
      <c r="E30" s="74">
        <v>104</v>
      </c>
      <c r="F30" s="74">
        <v>5</v>
      </c>
      <c r="G30" s="73">
        <v>2538</v>
      </c>
      <c r="H30" s="74">
        <v>51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3">
        <v>9236</v>
      </c>
      <c r="D31" s="73">
        <v>168878</v>
      </c>
      <c r="E31" s="74">
        <v>103</v>
      </c>
      <c r="F31" s="74">
        <v>3</v>
      </c>
      <c r="G31" s="73">
        <v>8970</v>
      </c>
      <c r="H31" s="74">
        <v>165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3">
        <v>49158</v>
      </c>
      <c r="D32" s="73">
        <v>946152</v>
      </c>
      <c r="E32" s="73">
        <v>1277</v>
      </c>
      <c r="F32" s="74">
        <v>59</v>
      </c>
      <c r="G32" s="73">
        <v>46321</v>
      </c>
      <c r="H32" s="73">
        <v>1162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3">
        <v>18859</v>
      </c>
      <c r="D33" s="73">
        <v>279750</v>
      </c>
      <c r="E33" s="74">
        <v>632</v>
      </c>
      <c r="F33" s="74">
        <v>45</v>
      </c>
      <c r="G33" s="73">
        <v>17655</v>
      </c>
      <c r="H33" s="74">
        <v>572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3">
        <v>3511</v>
      </c>
      <c r="D34" s="73">
        <v>90358</v>
      </c>
      <c r="E34" s="74">
        <v>82</v>
      </c>
      <c r="F34" s="74">
        <v>5</v>
      </c>
      <c r="G34" s="73">
        <v>3379</v>
      </c>
      <c r="H34" s="74">
        <v>50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3">
        <v>1202</v>
      </c>
      <c r="D35" s="73">
        <v>25479</v>
      </c>
      <c r="E35" s="74">
        <v>29</v>
      </c>
      <c r="F35" s="74">
        <v>2</v>
      </c>
      <c r="G35" s="73">
        <v>1131</v>
      </c>
      <c r="H35" s="7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4">
        <v>210</v>
      </c>
      <c r="D36" s="73">
        <v>44852</v>
      </c>
      <c r="E36" s="74">
        <v>0</v>
      </c>
      <c r="F36" s="74">
        <v>0</v>
      </c>
      <c r="G36" s="74">
        <v>205</v>
      </c>
      <c r="H36" s="7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4">
        <v>285</v>
      </c>
      <c r="D37" s="73">
        <v>17152</v>
      </c>
      <c r="E37" s="74">
        <v>0</v>
      </c>
      <c r="F37" s="74">
        <v>0</v>
      </c>
      <c r="G37" s="74">
        <v>285</v>
      </c>
      <c r="H37" s="7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3">
        <v>2620</v>
      </c>
      <c r="D38" s="73">
        <v>75671</v>
      </c>
      <c r="E38" s="74">
        <v>76</v>
      </c>
      <c r="F38" s="74">
        <v>6</v>
      </c>
      <c r="G38" s="73">
        <v>2479</v>
      </c>
      <c r="H38" s="7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3">
        <v>5078</v>
      </c>
      <c r="D39" s="73">
        <v>173745</v>
      </c>
      <c r="E39" s="74">
        <v>33</v>
      </c>
      <c r="F39" s="74">
        <v>4</v>
      </c>
      <c r="G39" s="73">
        <v>4939</v>
      </c>
      <c r="H39" s="7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3">
        <v>1397</v>
      </c>
      <c r="D40" s="73">
        <v>64978</v>
      </c>
      <c r="E40" s="74">
        <v>18</v>
      </c>
      <c r="F40" s="74">
        <v>0</v>
      </c>
      <c r="G40" s="73">
        <v>1336</v>
      </c>
      <c r="H40" s="7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4">
        <v>468</v>
      </c>
      <c r="D41" s="73">
        <v>29265</v>
      </c>
      <c r="E41" s="74">
        <v>14</v>
      </c>
      <c r="F41" s="74">
        <v>2</v>
      </c>
      <c r="G41" s="74">
        <v>436</v>
      </c>
      <c r="H41" s="7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4">
        <v>779</v>
      </c>
      <c r="D42" s="73">
        <v>48698</v>
      </c>
      <c r="E42" s="74">
        <v>20</v>
      </c>
      <c r="F42" s="74">
        <v>0</v>
      </c>
      <c r="G42" s="74">
        <v>741</v>
      </c>
      <c r="H42" s="7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3">
        <v>1084</v>
      </c>
      <c r="D43" s="73">
        <v>36361</v>
      </c>
      <c r="E43" s="74">
        <v>20</v>
      </c>
      <c r="F43" s="74">
        <v>1</v>
      </c>
      <c r="G43" s="73">
        <v>1040</v>
      </c>
      <c r="H43" s="7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4">
        <v>912</v>
      </c>
      <c r="D44" s="73">
        <v>7331</v>
      </c>
      <c r="E44" s="74">
        <v>10</v>
      </c>
      <c r="F44" s="74">
        <v>3</v>
      </c>
      <c r="G44" s="74">
        <v>883</v>
      </c>
      <c r="H44" s="7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3">
        <v>18716</v>
      </c>
      <c r="D45" s="73">
        <v>486963</v>
      </c>
      <c r="E45" s="74">
        <v>419</v>
      </c>
      <c r="F45" s="74">
        <v>10</v>
      </c>
      <c r="G45" s="73">
        <v>17972</v>
      </c>
      <c r="H45" s="74">
        <v>325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3">
        <v>1162</v>
      </c>
      <c r="D46" s="73">
        <v>30738</v>
      </c>
      <c r="E46" s="74">
        <v>49</v>
      </c>
      <c r="F46" s="74">
        <v>2</v>
      </c>
      <c r="G46" s="73">
        <v>1123</v>
      </c>
      <c r="H46" s="74">
        <v>11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3">
        <v>1616</v>
      </c>
      <c r="D47" s="73">
        <v>73577</v>
      </c>
      <c r="E47" s="74">
        <v>2</v>
      </c>
      <c r="F47" s="74">
        <v>0</v>
      </c>
      <c r="G47" s="73">
        <v>1576</v>
      </c>
      <c r="H47" s="7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3">
        <v>3485</v>
      </c>
      <c r="D48" s="73">
        <v>57577</v>
      </c>
      <c r="E48" s="74">
        <v>26</v>
      </c>
      <c r="F48" s="74">
        <v>0</v>
      </c>
      <c r="G48" s="73">
        <v>3392</v>
      </c>
      <c r="H48" s="7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3">
        <v>1301</v>
      </c>
      <c r="D49" s="73">
        <v>88359</v>
      </c>
      <c r="E49" s="74">
        <v>10</v>
      </c>
      <c r="F49" s="74">
        <v>0</v>
      </c>
      <c r="G49" s="73">
        <v>1269</v>
      </c>
      <c r="H49" s="7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3">
        <v>1953</v>
      </c>
      <c r="D50" s="73">
        <v>24807</v>
      </c>
      <c r="E50" s="74">
        <v>0</v>
      </c>
      <c r="F50" s="74">
        <v>0</v>
      </c>
      <c r="G50" s="73">
        <v>1924</v>
      </c>
      <c r="H50" s="7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3">
        <v>1774</v>
      </c>
      <c r="D51" s="73">
        <v>70682</v>
      </c>
      <c r="E51" s="74">
        <v>10</v>
      </c>
      <c r="F51" s="74">
        <v>0</v>
      </c>
      <c r="G51" s="73">
        <v>1759</v>
      </c>
      <c r="H51" s="7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3">
        <v>8751</v>
      </c>
      <c r="D52" s="73">
        <v>157712</v>
      </c>
      <c r="E52" s="74">
        <v>383</v>
      </c>
      <c r="F52" s="74">
        <v>2</v>
      </c>
      <c r="G52" s="73">
        <v>8251</v>
      </c>
      <c r="H52" s="74">
        <v>123</v>
      </c>
      <c r="I52" s="25"/>
    </row>
    <row r="53" spans="1:9" ht="12" customHeight="1" x14ac:dyDescent="0.55000000000000004">
      <c r="B53" s="22" t="s">
        <v>276</v>
      </c>
      <c r="C53" s="74">
        <v>149</v>
      </c>
      <c r="D53" s="75" t="s">
        <v>298</v>
      </c>
      <c r="E53" s="74">
        <v>0</v>
      </c>
      <c r="F53" s="75" t="s">
        <v>298</v>
      </c>
      <c r="G53" s="74">
        <v>149</v>
      </c>
      <c r="H53" s="75" t="s">
        <v>298</v>
      </c>
      <c r="I53" s="25"/>
    </row>
    <row r="54" spans="1:9" ht="12" customHeight="1" x14ac:dyDescent="0.55000000000000004">
      <c r="B54" s="21" t="s">
        <v>164</v>
      </c>
      <c r="C54" s="73">
        <v>454438</v>
      </c>
      <c r="D54" s="73">
        <v>8752383</v>
      </c>
      <c r="E54" s="73">
        <v>13271</v>
      </c>
      <c r="F54" s="74">
        <v>324</v>
      </c>
      <c r="G54" s="73">
        <v>432017</v>
      </c>
      <c r="H54" s="73">
        <v>8833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2021-03-22T15:36:11Z</dcterms:modified>
</cp:coreProperties>
</file>