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901DBC9D-FE5B-4C7A-AB01-7D23FD5CA16B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<sst xmlns="http://schemas.openxmlformats.org/spreadsheetml/2006/main" count="21966" uniqueCount="299">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</sst>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06"/>
  <sheetViews>
    <sheetView topLeftCell="A1094" workbookViewId="0">
      <selection activeCell="A15935" sqref="A15935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53" t="s">
        <v>296</v>
      </c>
      <c r="P1" s="53" t="s">
        <v>297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52">
        <v>125</v>
      </c>
      <c r="P1095" s="52">
        <f>M1104</f>
        <v>395114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52" t="str">
        <f t="shared" ref="O1096:P1097" si="0">L1105</f>
        <v/>
      </c>
      <c r="P1096" s="52">
        <f t="shared" si="0"/>
        <v>2164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52" t="str">
        <f t="shared" si="0"/>
        <v/>
      </c>
      <c r="P1097" s="52">
        <f t="shared" si="0"/>
        <v>15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934"/>
  <sheetViews>
    <sheetView workbookViewId="0">
      <pane xSplit="1" ySplit="1" topLeftCell="B15929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935" sqref="A1593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0.6640625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296</v>
      </c>
      <c r="P2" s="31" t="s">
        <v>297</v>
      </c>
    </row>
    <row r="3" spans="1:17" x14ac:dyDescent="0.55000000000000004">
      <c r="A3" s="38">
        <f>DATE($C$9, $D$9, $E$9)</f>
        <v>44247</v>
      </c>
      <c r="B3" s="26" t="s">
        <v>153</v>
      </c>
      <c r="C3" s="26">
        <f>IF(C21="", "", C21)</f>
        <v>421102</v>
      </c>
      <c r="D3" s="26">
        <f>IF(B21="", "", B21)</f>
        <v>7395088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18336</v>
      </c>
      <c r="I3" s="26" t="str">
        <f t="shared" si="1"/>
        <v/>
      </c>
      <c r="J3" s="26">
        <f t="shared" si="1"/>
        <v>526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395114</v>
      </c>
      <c r="N3" s="26">
        <f t="shared" si="2"/>
        <v>7331</v>
      </c>
      <c r="O3" s="26">
        <f>L12</f>
        <v>0</v>
      </c>
      <c r="P3" s="52">
        <f>M12</f>
        <v>0</v>
      </c>
    </row>
    <row r="4" spans="1:17" x14ac:dyDescent="0.55000000000000004">
      <c r="A4" s="38">
        <f>DATE($C$9, $D$9, $E$9)</f>
        <v>44247</v>
      </c>
      <c r="B4" s="26" t="s">
        <v>154</v>
      </c>
      <c r="C4" s="26">
        <f>IF(C22="", "", C22)</f>
        <v>2194</v>
      </c>
      <c r="D4" s="26">
        <f>IF(B22="", "", B22)</f>
        <v>506005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28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2164</v>
      </c>
      <c r="N4" s="26">
        <f t="shared" si="2"/>
        <v>2</v>
      </c>
      <c r="O4" s="52">
        <f t="shared" ref="O4:P4" si="3">L13</f>
        <v>0</v>
      </c>
      <c r="P4" s="52">
        <f t="shared" si="3"/>
        <v>0</v>
      </c>
    </row>
    <row r="5" spans="1:17" x14ac:dyDescent="0.55000000000000004">
      <c r="A5" s="38">
        <f>DATE($C$9, $D$9, $E$9)</f>
        <v>44247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2">
        <f t="shared" ref="O5:P5" si="4">L14</f>
        <v>0</v>
      </c>
      <c r="P5" s="52">
        <f t="shared" si="4"/>
        <v>0</v>
      </c>
    </row>
    <row r="7" spans="1:17" x14ac:dyDescent="0.55000000000000004">
      <c r="B7" s="56" t="s">
        <v>156</v>
      </c>
      <c r="C7" s="56"/>
      <c r="D7" s="56"/>
      <c r="E7" s="56"/>
      <c r="F7" s="56"/>
      <c r="G7" s="56"/>
      <c r="H7" s="56"/>
      <c r="J7" s="27"/>
      <c r="K7" s="54" t="s">
        <v>291</v>
      </c>
      <c r="L7" s="27"/>
      <c r="M7" s="27"/>
      <c r="N7" s="27"/>
      <c r="O7" s="27"/>
    </row>
    <row r="8" spans="1:17" x14ac:dyDescent="0.55000000000000004">
      <c r="C8" s="56" t="s">
        <v>282</v>
      </c>
      <c r="D8" s="56"/>
      <c r="E8" s="56"/>
      <c r="F8" s="56"/>
      <c r="G8" s="56"/>
      <c r="H8" s="56"/>
      <c r="I8" s="56"/>
      <c r="J8" s="46"/>
      <c r="K8" s="58" t="s">
        <v>292</v>
      </c>
      <c r="L8" s="58"/>
      <c r="M8" s="58"/>
      <c r="N8" s="58"/>
      <c r="O8" s="58"/>
      <c r="P8" s="58"/>
      <c r="Q8" s="58"/>
    </row>
    <row r="9" spans="1:17" x14ac:dyDescent="0.55000000000000004">
      <c r="C9" s="4">
        <v>2021</v>
      </c>
      <c r="D9" s="4">
        <v>2</v>
      </c>
      <c r="E9" s="4">
        <v>20</v>
      </c>
      <c r="L9" s="56" t="s">
        <v>298</v>
      </c>
      <c r="M9" s="56"/>
    </row>
    <row r="10" spans="1:17" x14ac:dyDescent="0.55000000000000004">
      <c r="E10" s="56" t="s">
        <v>157</v>
      </c>
      <c r="F10" s="57"/>
      <c r="G10" s="56" t="s">
        <v>158</v>
      </c>
      <c r="H10" s="57"/>
      <c r="I10" s="56" t="s">
        <v>159</v>
      </c>
      <c r="J10" s="56" t="s">
        <v>160</v>
      </c>
      <c r="K10" s="56" t="s">
        <v>161</v>
      </c>
      <c r="L10" s="56" t="s">
        <v>293</v>
      </c>
      <c r="M10" s="56"/>
    </row>
    <row r="11" spans="1:17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7"/>
      <c r="J11" s="57"/>
      <c r="K11" s="57"/>
      <c r="L11" s="55" t="s">
        <v>294</v>
      </c>
      <c r="M11" s="55" t="s">
        <v>295</v>
      </c>
    </row>
    <row r="12" spans="1:17" x14ac:dyDescent="0.55000000000000004">
      <c r="C12" s="56" t="s">
        <v>166</v>
      </c>
      <c r="D12" s="57"/>
      <c r="E12" s="4">
        <v>7395088</v>
      </c>
      <c r="F12" s="4">
        <v>421102</v>
      </c>
      <c r="G12" s="4">
        <v>18336</v>
      </c>
      <c r="H12" s="4">
        <v>526</v>
      </c>
      <c r="I12" s="4">
        <v>395114</v>
      </c>
      <c r="J12" s="4">
        <v>7331</v>
      </c>
      <c r="K12" s="3"/>
      <c r="L12" s="4">
        <v>0</v>
      </c>
      <c r="M12" s="4">
        <v>0</v>
      </c>
      <c r="N12" s="56"/>
      <c r="O12" s="56"/>
      <c r="P12" s="56"/>
    </row>
    <row r="13" spans="1:17" x14ac:dyDescent="0.55000000000000004">
      <c r="C13" s="56" t="s">
        <v>167</v>
      </c>
      <c r="D13" s="57"/>
      <c r="E13" s="4">
        <v>506005</v>
      </c>
      <c r="F13" s="4">
        <v>2194</v>
      </c>
      <c r="G13" s="4">
        <v>28</v>
      </c>
      <c r="H13" s="4">
        <v>0</v>
      </c>
      <c r="I13" s="4">
        <v>2164</v>
      </c>
      <c r="J13" s="4">
        <v>2</v>
      </c>
      <c r="K13" s="3"/>
    </row>
    <row r="14" spans="1:17" x14ac:dyDescent="0.55000000000000004">
      <c r="C14" s="56" t="s">
        <v>168</v>
      </c>
      <c r="D14" s="5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7" x14ac:dyDescent="0.55000000000000004">
      <c r="C15" s="59" t="s">
        <v>164</v>
      </c>
      <c r="D15" s="60"/>
      <c r="E15" s="29">
        <f t="shared" ref="E15:J15" si="5">SUM(E12:E14)</f>
        <v>7901922</v>
      </c>
      <c r="F15" s="29">
        <f t="shared" si="5"/>
        <v>423311</v>
      </c>
      <c r="G15" s="29">
        <f t="shared" si="5"/>
        <v>18364</v>
      </c>
      <c r="H15" s="29">
        <f t="shared" si="5"/>
        <v>526</v>
      </c>
      <c r="I15" s="29">
        <f t="shared" si="5"/>
        <v>397293</v>
      </c>
      <c r="J15" s="29">
        <f t="shared" si="5"/>
        <v>7333</v>
      </c>
      <c r="K15" s="30"/>
    </row>
    <row r="18" spans="1:15" x14ac:dyDescent="0.55000000000000004">
      <c r="B18" s="56" t="s">
        <v>157</v>
      </c>
      <c r="C18" s="57"/>
      <c r="D18" s="56" t="s">
        <v>169</v>
      </c>
      <c r="E18" s="57"/>
      <c r="F18" s="57"/>
      <c r="G18" s="56" t="s">
        <v>170</v>
      </c>
      <c r="H18" s="57"/>
      <c r="I18" s="57"/>
      <c r="J18" s="57"/>
      <c r="K18" s="57"/>
      <c r="L18" s="57"/>
      <c r="M18" s="57"/>
      <c r="N18" s="57"/>
      <c r="O18" s="57"/>
    </row>
    <row r="19" spans="1:15" x14ac:dyDescent="0.55000000000000004">
      <c r="B19" s="57"/>
      <c r="C19" s="57"/>
      <c r="D19" s="57"/>
      <c r="E19" s="57"/>
      <c r="F19" s="57"/>
      <c r="G19" s="56" t="s">
        <v>158</v>
      </c>
      <c r="H19" s="57"/>
      <c r="I19" s="57"/>
      <c r="J19" s="57"/>
      <c r="K19" s="57"/>
      <c r="L19" s="57"/>
      <c r="M19" s="57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7"/>
      <c r="O20" s="57"/>
    </row>
    <row r="21" spans="1:15" x14ac:dyDescent="0.55000000000000004">
      <c r="A21" s="26" t="s">
        <v>166</v>
      </c>
      <c r="B21" s="28">
        <f t="shared" ref="B21:C23" si="6">E12</f>
        <v>7395088</v>
      </c>
      <c r="C21" s="28">
        <f t="shared" si="6"/>
        <v>421102</v>
      </c>
      <c r="D21" s="3"/>
      <c r="E21" s="3"/>
      <c r="F21" s="3"/>
      <c r="G21" s="3"/>
      <c r="H21" s="28">
        <f>G12</f>
        <v>18336</v>
      </c>
      <c r="I21" s="3"/>
      <c r="J21" s="28">
        <f>H12</f>
        <v>526</v>
      </c>
      <c r="K21" s="3"/>
      <c r="L21" s="3"/>
      <c r="M21" s="16">
        <f>F21</f>
        <v>0</v>
      </c>
      <c r="N21" s="28">
        <f t="shared" ref="N21:O23" si="7">I12</f>
        <v>395114</v>
      </c>
      <c r="O21" s="28">
        <f t="shared" si="7"/>
        <v>7331</v>
      </c>
    </row>
    <row r="22" spans="1:15" x14ac:dyDescent="0.55000000000000004">
      <c r="A22" s="26" t="s">
        <v>167</v>
      </c>
      <c r="B22" s="28">
        <f t="shared" si="6"/>
        <v>506005</v>
      </c>
      <c r="C22" s="28">
        <f t="shared" si="6"/>
        <v>2194</v>
      </c>
      <c r="D22" s="3"/>
      <c r="E22" s="3"/>
      <c r="F22" s="3"/>
      <c r="G22" s="3"/>
      <c r="H22" s="28">
        <f>G13</f>
        <v>28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7"/>
        <v>2164</v>
      </c>
      <c r="O22" s="28">
        <f t="shared" si="7"/>
        <v>2</v>
      </c>
    </row>
    <row r="23" spans="1:15" x14ac:dyDescent="0.55000000000000004">
      <c r="A23" s="26" t="s">
        <v>168</v>
      </c>
      <c r="B23" s="28">
        <f t="shared" si="6"/>
        <v>829</v>
      </c>
      <c r="C23" s="28">
        <f t="shared" si="6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7"/>
        <v>15</v>
      </c>
      <c r="O23" s="28">
        <f t="shared" si="7"/>
        <v>0</v>
      </c>
    </row>
    <row r="24" spans="1:15" x14ac:dyDescent="0.55000000000000004">
      <c r="A24" s="26" t="s">
        <v>164</v>
      </c>
      <c r="B24" s="26">
        <f t="shared" ref="B24:O24" si="8">SUM(B21:B23)</f>
        <v>7901922</v>
      </c>
      <c r="C24" s="26">
        <f t="shared" si="8"/>
        <v>423311</v>
      </c>
      <c r="D24" s="26">
        <f t="shared" si="8"/>
        <v>0</v>
      </c>
      <c r="E24" s="26">
        <f t="shared" si="8"/>
        <v>0</v>
      </c>
      <c r="F24" s="26">
        <f t="shared" si="8"/>
        <v>0</v>
      </c>
      <c r="G24" s="26">
        <f t="shared" si="8"/>
        <v>0</v>
      </c>
      <c r="H24" s="26">
        <f t="shared" si="8"/>
        <v>18364</v>
      </c>
      <c r="I24" s="26">
        <f t="shared" si="8"/>
        <v>0</v>
      </c>
      <c r="J24" s="26">
        <f t="shared" si="8"/>
        <v>526</v>
      </c>
      <c r="K24" s="26">
        <f t="shared" si="8"/>
        <v>0</v>
      </c>
      <c r="L24" s="26">
        <f t="shared" si="8"/>
        <v>0</v>
      </c>
      <c r="M24" s="26">
        <f t="shared" si="8"/>
        <v>0</v>
      </c>
      <c r="N24" s="26">
        <f t="shared" si="8"/>
        <v>397293</v>
      </c>
      <c r="O24" s="26">
        <f t="shared" si="8"/>
        <v>7333</v>
      </c>
    </row>
    <row r="26" spans="1:15" x14ac:dyDescent="0.55000000000000004">
      <c r="E26" s="56" t="s">
        <v>279</v>
      </c>
      <c r="F26" s="57"/>
      <c r="G26" s="57"/>
      <c r="H26" s="57"/>
      <c r="I26" s="57"/>
      <c r="J26" s="57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24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K8:Q8"/>
    <mergeCell ref="L9:M9"/>
    <mergeCell ref="L10:M10"/>
    <mergeCell ref="B7:H7"/>
    <mergeCell ref="E27:K27"/>
    <mergeCell ref="C8:I8"/>
    <mergeCell ref="E26:J26"/>
    <mergeCell ref="N12:P12"/>
    <mergeCell ref="J10:J11"/>
    <mergeCell ref="I10:I11"/>
    <mergeCell ref="G10:H10"/>
    <mergeCell ref="E10:F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  <hyperlink ref="K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19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44246</v>
      </c>
      <c r="C5" s="31" t="s">
        <v>7</v>
      </c>
      <c r="D5" s="41">
        <f>IFERROR(INT(TRIM(SUBSTITUTE(VLOOKUP($A5&amp;"*",各都道府県の状況!$A:$I,D$3,FALSE), "※5", ""))), "")</f>
        <v>18717</v>
      </c>
      <c r="E5" s="41">
        <f>IFERROR(INT(TRIM(SUBSTITUTE(VLOOKUP($A5&amp;"*",各都道府県の状況!$A:$I,E$3,FALSE), "※5", ""))), "")</f>
        <v>364021</v>
      </c>
      <c r="F5" s="41">
        <f>IFERROR(INT(TRIM(SUBSTITUTE(VLOOKUP($A5&amp;"*",各都道府県の状況!$A:$I,F$3,FALSE), "※5", ""))), "")</f>
        <v>17351</v>
      </c>
      <c r="G5" s="41">
        <f>IFERROR(INT(TRIM(SUBSTITUTE(VLOOKUP($A5&amp;"*",各都道府県の状況!$A:$I,G$3,FALSE), "※5", ""))), "")</f>
        <v>650</v>
      </c>
      <c r="H5" s="41">
        <f>IFERROR(INT(TRIM(SUBSTITUTE(VLOOKUP($A5&amp;"*",各都道府県の状況!$A:$I,H$3,FALSE), "※5", ""))), "")</f>
        <v>721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44246</v>
      </c>
      <c r="C6" s="31" t="s">
        <v>11</v>
      </c>
      <c r="D6" s="41">
        <f>IFERROR(INT(TRIM(SUBSTITUTE(VLOOKUP($A6&amp;"*",各都道府県の状況!$A:$I,D$3,FALSE), "※5", ""))), "")</f>
        <v>812</v>
      </c>
      <c r="E6" s="41">
        <f>IFERROR(INT(TRIM(SUBSTITUTE(VLOOKUP($A6&amp;"*",各都道府県の状況!$A:$I,E$3,FALSE), "※5", ""))), "")</f>
        <v>17021</v>
      </c>
      <c r="F6" s="41">
        <f>IFERROR(INT(TRIM(SUBSTITUTE(VLOOKUP($A6&amp;"*",各都道府県の状況!$A:$I,F$3,FALSE), "※5", ""))), "")</f>
        <v>733</v>
      </c>
      <c r="G6" s="41">
        <f>IFERROR(INT(TRIM(SUBSTITUTE(VLOOKUP($A6&amp;"*",各都道府県の状況!$A:$I,G$3,FALSE), "※5", ""))), "")</f>
        <v>19</v>
      </c>
      <c r="H6" s="41">
        <f>IFERROR(INT(TRIM(SUBSTITUTE(VLOOKUP($A6&amp;"*",各都道府県の状況!$A:$I,H$3,FALSE), "※5", ""))), "")</f>
        <v>60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44246</v>
      </c>
      <c r="C7" s="31" t="s">
        <v>12</v>
      </c>
      <c r="D7" s="41">
        <f>IFERROR(INT(TRIM(SUBSTITUTE(VLOOKUP($A7&amp;"*",各都道府県の状況!$A:$I,D$3,FALSE), "※5", ""))), "")</f>
        <v>549</v>
      </c>
      <c r="E7" s="41">
        <f>IFERROR(INT(TRIM(SUBSTITUTE(VLOOKUP($A7&amp;"*",各都道府県の状況!$A:$I,E$3,FALSE), "※5", ""))), "")</f>
        <v>23571</v>
      </c>
      <c r="F7" s="41">
        <f>IFERROR(INT(TRIM(SUBSTITUTE(VLOOKUP($A7&amp;"*",各都道府県の状況!$A:$I,F$3,FALSE), "※5", ""))), "")</f>
        <v>489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30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44246</v>
      </c>
      <c r="C8" s="31" t="s">
        <v>13</v>
      </c>
      <c r="D8" s="41">
        <f>IFERROR(INT(TRIM(SUBSTITUTE(VLOOKUP($A8&amp;"*",各都道府県の状況!$A:$I,D$3,FALSE), "※5", ""))), "")</f>
        <v>3530</v>
      </c>
      <c r="E8" s="41">
        <f>IFERROR(INT(TRIM(SUBSTITUTE(VLOOKUP($A8&amp;"*",各都道府県の状況!$A:$I,E$3,FALSE), "※5", ""))), "")</f>
        <v>65664</v>
      </c>
      <c r="F8" s="41">
        <f>IFERROR(INT(TRIM(SUBSTITUTE(VLOOKUP($A8&amp;"*",各都道府県の状況!$A:$I,F$3,FALSE), "※5", ""))), "")</f>
        <v>3424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83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44246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6949</v>
      </c>
      <c r="F9" s="41">
        <f>IFERROR(INT(TRIM(SUBSTITUTE(VLOOKUP($A9&amp;"*",各都道府県の状況!$A:$I,F$3,FALSE), "※5", ""))), "")</f>
        <v>255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44246</v>
      </c>
      <c r="C10" s="31" t="s">
        <v>15</v>
      </c>
      <c r="D10" s="41">
        <f>IFERROR(INT(TRIM(SUBSTITUTE(VLOOKUP($A10&amp;"*",各都道府県の状況!$A:$I,D$3,FALSE), "※5", ""))), "")</f>
        <v>537</v>
      </c>
      <c r="E10" s="41">
        <f>IFERROR(INT(TRIM(SUBSTITUTE(VLOOKUP($A10&amp;"*",各都道府県の状況!$A:$I,E$3,FALSE), "※5", ""))), "")</f>
        <v>17055</v>
      </c>
      <c r="F10" s="41">
        <f>IFERROR(INT(TRIM(SUBSTITUTE(VLOOKUP($A10&amp;"*",各都道府県の状況!$A:$I,F$3,FALSE), "※5", ""))), "")</f>
        <v>503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19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44246</v>
      </c>
      <c r="C11" s="31" t="s">
        <v>16</v>
      </c>
      <c r="D11" s="41">
        <f>IFERROR(INT(TRIM(SUBSTITUTE(VLOOKUP($A11&amp;"*",各都道府県の状況!$A:$I,D$3,FALSE), "※5", ""))), "")</f>
        <v>1867</v>
      </c>
      <c r="E11" s="41">
        <f>IFERROR(INT(TRIM(SUBSTITUTE(VLOOKUP($A11&amp;"*",各都道府県の状況!$A:$I,E$3,FALSE), "※5", ""))), "")</f>
        <v>103670</v>
      </c>
      <c r="F11" s="41">
        <f>IFERROR(INT(TRIM(SUBSTITUTE(VLOOKUP($A11&amp;"*",各都道府県の状況!$A:$I,F$3,FALSE), "※5", ""))), "")</f>
        <v>1696</v>
      </c>
      <c r="G11" s="41">
        <f>IFERROR(INT(TRIM(SUBSTITUTE(VLOOKUP($A11&amp;"*",各都道府県の状況!$A:$I,G$3,FALSE), "※5", ""))), "")</f>
        <v>66</v>
      </c>
      <c r="H11" s="41">
        <f>IFERROR(INT(TRIM(SUBSTITUTE(VLOOKUP($A11&amp;"*",各都道府県の状況!$A:$I,H$3,FALSE), "※5", ""))), "")</f>
        <v>105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188</v>
      </c>
      <c r="B12" s="13">
        <f t="shared" si="0"/>
        <v>44246</v>
      </c>
      <c r="C12" s="31" t="s">
        <v>17</v>
      </c>
      <c r="D12" s="41">
        <f>IFERROR(INT(TRIM(SUBSTITUTE(VLOOKUP($A12&amp;"*",各都道府県の状況!$A:$I,D$3,FALSE), "※5", ""))), "")</f>
        <v>5498</v>
      </c>
      <c r="E12" s="41">
        <f>IFERROR(INT(TRIM(SUBSTITUTE(VLOOKUP($A12&amp;"*",各都道府県の状況!$A:$I,E$3,FALSE), "※5", ""))), "")</f>
        <v>24712</v>
      </c>
      <c r="F12" s="41">
        <f>IFERROR(INT(TRIM(SUBSTITUTE(VLOOKUP($A12&amp;"*",各都道府県の状況!$A:$I,F$3,FALSE), "※5", ""))), "")</f>
        <v>5049</v>
      </c>
      <c r="G12" s="41">
        <f>IFERROR(INT(TRIM(SUBSTITUTE(VLOOKUP($A12&amp;"*",各都道府県の状況!$A:$I,G$3,FALSE), "※5", ""))), "")</f>
        <v>102</v>
      </c>
      <c r="H12" s="41">
        <f>IFERROR(INT(TRIM(SUBSTITUTE(VLOOKUP($A12&amp;"*",各都道府県の状況!$A:$I,H$3,FALSE), "※5", ""))), "")</f>
        <v>347</v>
      </c>
      <c r="I12" s="41">
        <f>IFERROR(INT(TRIM(SUBSTITUTE(VLOOKUP($A12&amp;"*",各都道府県の状況!$A:$I,I$3,FALSE), "※5", ""))), "")</f>
        <v>13</v>
      </c>
    </row>
    <row r="13" spans="1:10" x14ac:dyDescent="0.55000000000000004">
      <c r="A13" s="12" t="s">
        <v>189</v>
      </c>
      <c r="B13" s="13">
        <f t="shared" si="0"/>
        <v>44246</v>
      </c>
      <c r="C13" s="31" t="s">
        <v>18</v>
      </c>
      <c r="D13" s="41">
        <f>IFERROR(INT(TRIM(SUBSTITUTE(VLOOKUP($A13&amp;"*",各都道府県の状況!$A:$I,D$3,FALSE), "※5", ""))), "")</f>
        <v>4012</v>
      </c>
      <c r="E13" s="41">
        <f>IFERROR(INT(TRIM(SUBSTITUTE(VLOOKUP($A13&amp;"*",各都道府県の状況!$A:$I,E$3,FALSE), "※5", ""))), "")</f>
        <v>119546</v>
      </c>
      <c r="F13" s="41">
        <f>IFERROR(INT(TRIM(SUBSTITUTE(VLOOKUP($A13&amp;"*",各都道府県の状況!$A:$I,F$3,FALSE), "※5", ""))), "")</f>
        <v>3772</v>
      </c>
      <c r="G13" s="41">
        <f>IFERROR(INT(TRIM(SUBSTITUTE(VLOOKUP($A13&amp;"*",各都道府県の状況!$A:$I,G$3,FALSE), "※5", ""))), "")</f>
        <v>61</v>
      </c>
      <c r="H13" s="41">
        <f>IFERROR(INT(TRIM(SUBSTITUTE(VLOOKUP($A13&amp;"*",各都道府県の状況!$A:$I,H$3,FALSE), "※5", ""))), "")</f>
        <v>179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>
        <f t="shared" si="0"/>
        <v>44246</v>
      </c>
      <c r="C14" s="31" t="s">
        <v>19</v>
      </c>
      <c r="D14" s="41">
        <f>IFERROR(INT(TRIM(SUBSTITUTE(VLOOKUP($A14&amp;"*",各都道府県の状況!$A:$I,D$3,FALSE), "※5", ""))), "")</f>
        <v>4354</v>
      </c>
      <c r="E14" s="41">
        <f>IFERROR(INT(TRIM(SUBSTITUTE(VLOOKUP($A14&amp;"*",各都道府県の状況!$A:$I,E$3,FALSE), "※5", ""))), "")</f>
        <v>88125</v>
      </c>
      <c r="F14" s="41">
        <f>IFERROR(INT(TRIM(SUBSTITUTE(VLOOKUP($A14&amp;"*",各都道府県の状況!$A:$I,F$3,FALSE), "※5", ""))), "")</f>
        <v>4058</v>
      </c>
      <c r="G14" s="41">
        <f>IFERROR(INT(TRIM(SUBSTITUTE(VLOOKUP($A14&amp;"*",各都道府県の状況!$A:$I,G$3,FALSE), "※5", ""))), "")</f>
        <v>83</v>
      </c>
      <c r="H14" s="41">
        <f>IFERROR(INT(TRIM(SUBSTITUTE(VLOOKUP($A14&amp;"*",各都道府県の状況!$A:$I,H$3,FALSE), "※5", ""))), "")</f>
        <v>213</v>
      </c>
      <c r="I14" s="41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44246</v>
      </c>
      <c r="C15" s="31" t="s">
        <v>20</v>
      </c>
      <c r="D15" s="41">
        <f>IFERROR(INT(TRIM(SUBSTITUTE(VLOOKUP($A15&amp;"*",各都道府県の状況!$A:$I,D$3,FALSE), "※5", ""))), "")</f>
        <v>28450</v>
      </c>
      <c r="E15" s="41">
        <f>IFERROR(INT(TRIM(SUBSTITUTE(VLOOKUP($A15&amp;"*",各都道府県の状況!$A:$I,E$3,FALSE), "※5", ""))), "")</f>
        <v>525732</v>
      </c>
      <c r="F15" s="41">
        <f>IFERROR(INT(TRIM(SUBSTITUTE(VLOOKUP($A15&amp;"*",各都道府県の状況!$A:$I,F$3,FALSE), "※5", ""))), "")</f>
        <v>26037</v>
      </c>
      <c r="G15" s="41">
        <f>IFERROR(INT(TRIM(SUBSTITUTE(VLOOKUP($A15&amp;"*",各都道府県の状況!$A:$I,G$3,FALSE), "※5", ""))), "")</f>
        <v>502</v>
      </c>
      <c r="H15" s="41">
        <f>IFERROR(INT(TRIM(SUBSTITUTE(VLOOKUP($A15&amp;"*",各都道府県の状況!$A:$I,H$3,FALSE), "※5", ""))), "")</f>
        <v>1911</v>
      </c>
      <c r="I15" s="41">
        <f>IFERROR(INT(TRIM(SUBSTITUTE(VLOOKUP($A15&amp;"*",各都道府県の状況!$A:$I,I$3,FALSE), "※5", ""))), "")</f>
        <v>38</v>
      </c>
    </row>
    <row r="16" spans="1:10" x14ac:dyDescent="0.55000000000000004">
      <c r="A16" s="12" t="s">
        <v>192</v>
      </c>
      <c r="B16" s="13">
        <f t="shared" si="0"/>
        <v>44246</v>
      </c>
      <c r="C16" s="31" t="s">
        <v>21</v>
      </c>
      <c r="D16" s="41">
        <f>IFERROR(INT(TRIM(SUBSTITUTE(VLOOKUP($A16&amp;"*",各都道府県の状況!$A:$I,D$3,FALSE), "※5", ""))), "")</f>
        <v>25291</v>
      </c>
      <c r="E16" s="41">
        <f>IFERROR(INT(TRIM(SUBSTITUTE(VLOOKUP($A16&amp;"*",各都道府県の状況!$A:$I,E$3,FALSE), "※5", ""))), "")</f>
        <v>384075</v>
      </c>
      <c r="F16" s="41">
        <f>IFERROR(INT(TRIM(SUBSTITUTE(VLOOKUP($A16&amp;"*",各都道府県の状況!$A:$I,F$3,FALSE), "※5", ""))), "")</f>
        <v>22819</v>
      </c>
      <c r="G16" s="41">
        <f>IFERROR(INT(TRIM(SUBSTITUTE(VLOOKUP($A16&amp;"*",各都道府県の状況!$A:$I,G$3,FALSE), "※5", ""))), "")</f>
        <v>385</v>
      </c>
      <c r="H16" s="41">
        <f>IFERROR(INT(TRIM(SUBSTITUTE(VLOOKUP($A16&amp;"*",各都道府県の状況!$A:$I,H$3,FALSE), "※5", ""))), "")</f>
        <v>2087</v>
      </c>
      <c r="I16" s="41">
        <f>IFERROR(INT(TRIM(SUBSTITUTE(VLOOKUP($A16&amp;"*",各都道府県の状況!$A:$I,I$3,FALSE), "※5", ""))), "")</f>
        <v>26</v>
      </c>
    </row>
    <row r="17" spans="1:9" x14ac:dyDescent="0.55000000000000004">
      <c r="A17" s="12" t="s">
        <v>193</v>
      </c>
      <c r="B17" s="13">
        <f t="shared" si="0"/>
        <v>44246</v>
      </c>
      <c r="C17" s="31" t="s">
        <v>22</v>
      </c>
      <c r="D17" s="41">
        <f>IFERROR(INT(TRIM(SUBSTITUTE(VLOOKUP($A17&amp;"*",各都道府県の状況!$A:$I,D$3,FALSE), "※5", ""))), "")</f>
        <v>109135</v>
      </c>
      <c r="E17" s="41">
        <f>IFERROR(INT(TRIM(SUBSTITUTE(VLOOKUP($A17&amp;"*",各都道府県の状況!$A:$I,E$3,FALSE), "※5", ""))), "")</f>
        <v>1474444</v>
      </c>
      <c r="F17" s="41">
        <f>IFERROR(INT(TRIM(SUBSTITUTE(VLOOKUP($A17&amp;"*",各都道府県の状況!$A:$I,F$3,FALSE), "※5", ""))), "")</f>
        <v>103667</v>
      </c>
      <c r="G17" s="41">
        <f>IFERROR(INT(TRIM(SUBSTITUTE(VLOOKUP($A17&amp;"*",各都道府県の状況!$A:$I,G$3,FALSE), "※5", ""))), "")</f>
        <v>1221</v>
      </c>
      <c r="H17" s="41">
        <f>IFERROR(INT(TRIM(SUBSTITUTE(VLOOKUP($A17&amp;"*",各都道府県の状況!$A:$I,H$3,FALSE), "※5", ""))), "")</f>
        <v>4247</v>
      </c>
      <c r="I17" s="41">
        <f>IFERROR(INT(TRIM(SUBSTITUTE(VLOOKUP($A17&amp;"*",各都道府県の状況!$A:$I,I$3,FALSE), "※5", ""))), "")</f>
        <v>84</v>
      </c>
    </row>
    <row r="18" spans="1:9" x14ac:dyDescent="0.55000000000000004">
      <c r="A18" s="12" t="s">
        <v>194</v>
      </c>
      <c r="B18" s="13">
        <f t="shared" si="0"/>
        <v>44246</v>
      </c>
      <c r="C18" s="31" t="s">
        <v>23</v>
      </c>
      <c r="D18" s="41">
        <f>IFERROR(INT(TRIM(SUBSTITUTE(VLOOKUP($A18&amp;"*",各都道府県の状況!$A:$I,D$3,FALSE), "※5", ""))), "")</f>
        <v>43854</v>
      </c>
      <c r="E18" s="41">
        <f>IFERROR(INT(TRIM(SUBSTITUTE(VLOOKUP($A18&amp;"*",各都道府県の状況!$A:$I,E$3,FALSE), "※5", ""))), "")</f>
        <v>565643</v>
      </c>
      <c r="F18" s="41">
        <f>IFERROR(INT(TRIM(SUBSTITUTE(VLOOKUP($A18&amp;"*",各都道府県の状況!$A:$I,F$3,FALSE), "※5", ""))), "")</f>
        <v>41942</v>
      </c>
      <c r="G18" s="41">
        <f>IFERROR(INT(TRIM(SUBSTITUTE(VLOOKUP($A18&amp;"*",各都道府県の状況!$A:$I,G$3,FALSE), "※5", ""))), "")</f>
        <v>633</v>
      </c>
      <c r="H18" s="41">
        <f>IFERROR(INT(TRIM(SUBSTITUTE(VLOOKUP($A18&amp;"*",各都道府県の状況!$A:$I,H$3,FALSE), "※5", ""))), "")</f>
        <v>1279</v>
      </c>
      <c r="I18" s="41">
        <f>IFERROR(INT(TRIM(SUBSTITUTE(VLOOKUP($A18&amp;"*",各都道府県の状況!$A:$I,I$3,FALSE), "※5", ""))), "")</f>
        <v>39</v>
      </c>
    </row>
    <row r="19" spans="1:9" x14ac:dyDescent="0.55000000000000004">
      <c r="A19" s="12" t="s">
        <v>195</v>
      </c>
      <c r="B19" s="13">
        <f t="shared" si="0"/>
        <v>44246</v>
      </c>
      <c r="C19" s="31" t="s">
        <v>24</v>
      </c>
      <c r="D19" s="41">
        <f>IFERROR(INT(TRIM(SUBSTITUTE(VLOOKUP($A19&amp;"*",各都道府県の状況!$A:$I,D$3,FALSE), "※5", ""))), "")</f>
        <v>1028</v>
      </c>
      <c r="E19" s="41">
        <f>IFERROR(INT(TRIM(SUBSTITUTE(VLOOKUP($A19&amp;"*",各都道府県の状況!$A:$I,E$3,FALSE), "※5", ""))), "")</f>
        <v>41618</v>
      </c>
      <c r="F19" s="41">
        <f>IFERROR(INT(TRIM(SUBSTITUTE(VLOOKUP($A19&amp;"*",各都道府県の状況!$A:$I,F$3,FALSE), "※5", ""))), "")</f>
        <v>933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81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44246</v>
      </c>
      <c r="C20" s="31" t="s">
        <v>25</v>
      </c>
      <c r="D20" s="41">
        <f>IFERROR(INT(TRIM(SUBSTITUTE(VLOOKUP($A20&amp;"*",各都道府県の状況!$A:$I,D$3,FALSE), "※5", ""))), "")</f>
        <v>897</v>
      </c>
      <c r="E20" s="41">
        <f>IFERROR(INT(TRIM(SUBSTITUTE(VLOOKUP($A20&amp;"*",各都道府県の状況!$A:$I,E$3,FALSE), "※5", ""))), "")</f>
        <v>34876</v>
      </c>
      <c r="F20" s="41">
        <f>IFERROR(INT(TRIM(SUBSTITUTE(VLOOKUP($A20&amp;"*",各都道府県の状況!$A:$I,F$3,FALSE), "※5", ""))), "")</f>
        <v>849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21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44246</v>
      </c>
      <c r="C21" s="31" t="s">
        <v>26</v>
      </c>
      <c r="D21" s="41">
        <f>IFERROR(INT(TRIM(SUBSTITUTE(VLOOKUP($A21&amp;"*",各都道府県の状況!$A:$I,D$3,FALSE), "※5", ""))), "")</f>
        <v>1760</v>
      </c>
      <c r="E21" s="41">
        <f>IFERROR(INT(TRIM(SUBSTITUTE(VLOOKUP($A21&amp;"*",各都道府県の状況!$A:$I,E$3,FALSE), "※5", ""))), "")</f>
        <v>47747</v>
      </c>
      <c r="F21" s="41">
        <f>IFERROR(INT(TRIM(SUBSTITUTE(VLOOKUP($A21&amp;"*",各都道府県の状況!$A:$I,F$3,FALSE), "※5", ""))), "")</f>
        <v>1529</v>
      </c>
      <c r="G21" s="41">
        <f>IFERROR(INT(TRIM(SUBSTITUTE(VLOOKUP($A21&amp;"*",各都道府県の状況!$A:$I,G$3,FALSE), "※5", ""))), "")</f>
        <v>61</v>
      </c>
      <c r="H21" s="41">
        <f>IFERROR(INT(TRIM(SUBSTITUTE(VLOOKUP($A21&amp;"*",各都道府県の状況!$A:$I,H$3,FALSE), "※5", ""))), "")</f>
        <v>220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44246</v>
      </c>
      <c r="C22" s="31" t="s">
        <v>27</v>
      </c>
      <c r="D22" s="41">
        <f>IFERROR(INT(TRIM(SUBSTITUTE(VLOOKUP($A22&amp;"*",各都道府県の状況!$A:$I,D$3,FALSE), "※5", ""))), "")</f>
        <v>542</v>
      </c>
      <c r="E22" s="41">
        <f>IFERROR(INT(TRIM(SUBSTITUTE(VLOOKUP($A22&amp;"*",各都道府県の状況!$A:$I,E$3,FALSE), "※5", ""))), "")</f>
        <v>30269</v>
      </c>
      <c r="F22" s="41">
        <f>IFERROR(INT(TRIM(SUBSTITUTE(VLOOKUP($A22&amp;"*",各都道府県の状況!$A:$I,F$3,FALSE), "※5", ""))), "")</f>
        <v>496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21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44246</v>
      </c>
      <c r="C23" s="31" t="s">
        <v>28</v>
      </c>
      <c r="D23" s="41">
        <f>IFERROR(INT(TRIM(SUBSTITUTE(VLOOKUP($A23&amp;"*",各都道府県の状況!$A:$I,D$3,FALSE), "※5", ""))), "")</f>
        <v>934</v>
      </c>
      <c r="E23" s="41">
        <f>IFERROR(INT(TRIM(SUBSTITUTE(VLOOKUP($A23&amp;"*",各都道府県の状況!$A:$I,E$3,FALSE), "※5", ""))), "")</f>
        <v>24827</v>
      </c>
      <c r="F23" s="41">
        <f>IFERROR(INT(TRIM(SUBSTITUTE(VLOOKUP($A23&amp;"*",各都道府県の状況!$A:$I,F$3,FALSE), "※5", ""))), "")</f>
        <v>899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20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44246</v>
      </c>
      <c r="C24" s="31" t="s">
        <v>29</v>
      </c>
      <c r="D24" s="41">
        <f>IFERROR(INT(TRIM(SUBSTITUTE(VLOOKUP($A24&amp;"*",各都道府県の状況!$A:$I,D$3,FALSE), "※5", ""))), "")</f>
        <v>2354</v>
      </c>
      <c r="E24" s="41">
        <f>IFERROR(INT(TRIM(SUBSTITUTE(VLOOKUP($A24&amp;"*",各都道府県の状況!$A:$I,E$3,FALSE), "※5", ""))), "")</f>
        <v>94428</v>
      </c>
      <c r="F24" s="41">
        <f>IFERROR(INT(TRIM(SUBSTITUTE(VLOOKUP($A24&amp;"*",各都道府県の状況!$A:$I,F$3,FALSE), "※5", ""))), "")</f>
        <v>2317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28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44246</v>
      </c>
      <c r="C25" s="31" t="s">
        <v>30</v>
      </c>
      <c r="D25" s="41">
        <f>IFERROR(INT(TRIM(SUBSTITUTE(VLOOKUP($A25&amp;"*",各都道府県の状況!$A:$I,D$3,FALSE), "※5", ""))), "")</f>
        <v>4652</v>
      </c>
      <c r="E25" s="41">
        <f>IFERROR(INT(TRIM(SUBSTITUTE(VLOOKUP($A25&amp;"*",各都道府県の状況!$A:$I,E$3,FALSE), "※5", ""))), "")</f>
        <v>126785</v>
      </c>
      <c r="F25" s="41">
        <f>IFERROR(INT(TRIM(SUBSTITUTE(VLOOKUP($A25&amp;"*",各都道府県の状況!$A:$I,F$3,FALSE), "※5", ""))), "")</f>
        <v>4341</v>
      </c>
      <c r="G25" s="41">
        <f>IFERROR(INT(TRIM(SUBSTITUTE(VLOOKUP($A25&amp;"*",各都道府県の状況!$A:$I,G$3,FALSE), "※5", ""))), "")</f>
        <v>100</v>
      </c>
      <c r="H25" s="41">
        <f>IFERROR(INT(TRIM(SUBSTITUTE(VLOOKUP($A25&amp;"*",各都道府県の状況!$A:$I,H$3,FALSE), "※5", ""))), "")</f>
        <v>211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44246</v>
      </c>
      <c r="C26" s="31" t="s">
        <v>31</v>
      </c>
      <c r="D26" s="41">
        <f>IFERROR(INT(TRIM(SUBSTITUTE(VLOOKUP($A26&amp;"*",各都道府県の状況!$A:$I,D$3,FALSE), "※5", ""))), "")</f>
        <v>4963</v>
      </c>
      <c r="E26" s="41">
        <f>IFERROR(INT(TRIM(SUBSTITUTE(VLOOKUP($A26&amp;"*",各都道府県の状況!$A:$I,E$3,FALSE), "※5", ""))), "")</f>
        <v>176824</v>
      </c>
      <c r="F26" s="41">
        <f>IFERROR(INT(TRIM(SUBSTITUTE(VLOOKUP($A26&amp;"*",各都道府県の状況!$A:$I,F$3,FALSE), "※5", ""))), "")</f>
        <v>4648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223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44246</v>
      </c>
      <c r="C27" s="31" t="s">
        <v>32</v>
      </c>
      <c r="D27" s="41">
        <f>IFERROR(INT(TRIM(SUBSTITUTE(VLOOKUP($A27&amp;"*",各都道府県の状況!$A:$I,D$3,FALSE), "※5", ""))), "")</f>
        <v>25442</v>
      </c>
      <c r="E27" s="41">
        <f>IFERROR(INT(TRIM(SUBSTITUTE(VLOOKUP($A27&amp;"*",各都道府県の状況!$A:$I,E$3,FALSE), "※5", ""))), "")</f>
        <v>371954</v>
      </c>
      <c r="F27" s="41">
        <f>IFERROR(INT(TRIM(SUBSTITUTE(VLOOKUP($A27&amp;"*",各都道府県の状況!$A:$I,F$3,FALSE), "※5", ""))), "")</f>
        <v>23921</v>
      </c>
      <c r="G27" s="41">
        <f>IFERROR(INT(TRIM(SUBSTITUTE(VLOOKUP($A27&amp;"*",各都道府県の状況!$A:$I,G$3,FALSE), "※5", ""))), "")</f>
        <v>498</v>
      </c>
      <c r="H27" s="41">
        <f>IFERROR(INT(TRIM(SUBSTITUTE(VLOOKUP($A27&amp;"*",各都道府県の状況!$A:$I,H$3,FALSE), "※5", ""))), "")</f>
        <v>1023</v>
      </c>
      <c r="I27" s="41">
        <f>IFERROR(INT(TRIM(SUBSTITUTE(VLOOKUP($A27&amp;"*",各都道府県の状況!$A:$I,I$3,FALSE), "※5", ""))), "")</f>
        <v>33</v>
      </c>
    </row>
    <row r="28" spans="1:9" x14ac:dyDescent="0.55000000000000004">
      <c r="A28" s="12" t="s">
        <v>204</v>
      </c>
      <c r="B28" s="13">
        <f t="shared" si="0"/>
        <v>44246</v>
      </c>
      <c r="C28" s="31" t="s">
        <v>33</v>
      </c>
      <c r="D28" s="41">
        <f>IFERROR(INT(TRIM(SUBSTITUTE(VLOOKUP($A28&amp;"*",各都道府県の状況!$A:$I,D$3,FALSE), "※5", ""))), "")</f>
        <v>2454</v>
      </c>
      <c r="E28" s="41">
        <f>IFERROR(INT(TRIM(SUBSTITUTE(VLOOKUP($A28&amp;"*",各都道府県の状況!$A:$I,E$3,FALSE), "※5", ""))), "")</f>
        <v>60178</v>
      </c>
      <c r="F28" s="41">
        <f>IFERROR(INT(TRIM(SUBSTITUTE(VLOOKUP($A28&amp;"*",各都道府県の状況!$A:$I,F$3,FALSE), "※5", ""))), "")</f>
        <v>2238</v>
      </c>
      <c r="G28" s="41">
        <f>IFERROR(INT(TRIM(SUBSTITUTE(VLOOKUP($A28&amp;"*",各都道府県の状況!$A:$I,G$3,FALSE), "※5", ""))), "")</f>
        <v>48</v>
      </c>
      <c r="H28" s="41">
        <f>IFERROR(INT(TRIM(SUBSTITUTE(VLOOKUP($A28&amp;"*",各都道府県の状況!$A:$I,H$3,FALSE), "※5", ""))), "")</f>
        <v>168</v>
      </c>
      <c r="I28" s="41">
        <f>IFERROR(INT(TRIM(SUBSTITUTE(VLOOKUP($A28&amp;"*",各都道府県の状況!$A:$I,I$3,FALSE), "※5", ""))), "")</f>
        <v>10</v>
      </c>
    </row>
    <row r="29" spans="1:9" x14ac:dyDescent="0.55000000000000004">
      <c r="A29" s="12" t="s">
        <v>205</v>
      </c>
      <c r="B29" s="13">
        <f t="shared" si="0"/>
        <v>44246</v>
      </c>
      <c r="C29" s="31" t="s">
        <v>34</v>
      </c>
      <c r="D29" s="41">
        <f>IFERROR(INT(TRIM(SUBSTITUTE(VLOOKUP($A29&amp;"*",各都道府県の状況!$A:$I,D$3,FALSE), "※5", ""))), "")</f>
        <v>2361</v>
      </c>
      <c r="E29" s="41">
        <f>IFERROR(INT(TRIM(SUBSTITUTE(VLOOKUP($A29&amp;"*",各都道府県の状況!$A:$I,E$3,FALSE), "※5", ""))), "")</f>
        <v>66582</v>
      </c>
      <c r="F29" s="41">
        <f>IFERROR(INT(TRIM(SUBSTITUTE(VLOOKUP($A29&amp;"*",各都道府県の状況!$A:$I,F$3,FALSE), "※5", ""))), "")</f>
        <v>2194</v>
      </c>
      <c r="G29" s="41">
        <f>IFERROR(INT(TRIM(SUBSTITUTE(VLOOKUP($A29&amp;"*",各都道府県の状況!$A:$I,G$3,FALSE), "※5", ""))), "")</f>
        <v>42</v>
      </c>
      <c r="H29" s="41">
        <f>IFERROR(INT(TRIM(SUBSTITUTE(VLOOKUP($A29&amp;"*",各都道府県の状況!$A:$I,H$3,FALSE), "※5", ""))), "")</f>
        <v>125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44246</v>
      </c>
      <c r="C30" s="31" t="s">
        <v>35</v>
      </c>
      <c r="D30" s="41">
        <f>IFERROR(INT(TRIM(SUBSTITUTE(VLOOKUP($A30&amp;"*",各都道府県の状況!$A:$I,D$3,FALSE), "※5", ""))), "")</f>
        <v>8975</v>
      </c>
      <c r="E30" s="41">
        <f>IFERROR(INT(TRIM(SUBSTITUTE(VLOOKUP($A30&amp;"*",各都道府県の状況!$A:$I,E$3,FALSE), "※5", ""))), "")</f>
        <v>149842</v>
      </c>
      <c r="F30" s="41">
        <f>IFERROR(INT(TRIM(SUBSTITUTE(VLOOKUP($A30&amp;"*",各都道府県の状況!$A:$I,F$3,FALSE), "※5", ""))), "")</f>
        <v>8408</v>
      </c>
      <c r="G30" s="41">
        <f>IFERROR(INT(TRIM(SUBSTITUTE(VLOOKUP($A30&amp;"*",各都道府県の状況!$A:$I,G$3,FALSE), "※5", ""))), "")</f>
        <v>149</v>
      </c>
      <c r="H30" s="41">
        <f>IFERROR(INT(TRIM(SUBSTITUTE(VLOOKUP($A30&amp;"*",各都道府県の状況!$A:$I,H$3,FALSE), "※5", ""))), "")</f>
        <v>437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44246</v>
      </c>
      <c r="C31" s="31" t="s">
        <v>36</v>
      </c>
      <c r="D31" s="41">
        <f>IFERROR(INT(TRIM(SUBSTITUTE(VLOOKUP($A31&amp;"*",各都道府県の状況!$A:$I,D$3,FALSE), "※5", ""))), "")</f>
        <v>46427</v>
      </c>
      <c r="E31" s="41">
        <f>IFERROR(INT(TRIM(SUBSTITUTE(VLOOKUP($A31&amp;"*",各都道府県の状況!$A:$I,E$3,FALSE), "※5", ""))), "")</f>
        <v>747958</v>
      </c>
      <c r="F31" s="41">
        <f>IFERROR(INT(TRIM(SUBSTITUTE(VLOOKUP($A31&amp;"*",各都道府県の状況!$A:$I,F$3,FALSE), "※5", ""))), "")</f>
        <v>43434</v>
      </c>
      <c r="G31" s="41">
        <f>IFERROR(INT(TRIM(SUBSTITUTE(VLOOKUP($A31&amp;"*",各都道府県の状況!$A:$I,G$3,FALSE), "※5", ""))), "")</f>
        <v>1084</v>
      </c>
      <c r="H31" s="41">
        <f>IFERROR(INT(TRIM(SUBSTITUTE(VLOOKUP($A31&amp;"*",各都道府県の状況!$A:$I,H$3,FALSE), "※5", ""))), "")</f>
        <v>1477</v>
      </c>
      <c r="I31" s="41">
        <f>IFERROR(INT(TRIM(SUBSTITUTE(VLOOKUP($A31&amp;"*",各都道府県の状況!$A:$I,I$3,FALSE), "※5", ""))), "")</f>
        <v>107</v>
      </c>
    </row>
    <row r="32" spans="1:9" x14ac:dyDescent="0.55000000000000004">
      <c r="A32" s="12" t="s">
        <v>208</v>
      </c>
      <c r="B32" s="13">
        <f t="shared" si="0"/>
        <v>44246</v>
      </c>
      <c r="C32" s="31" t="s">
        <v>37</v>
      </c>
      <c r="D32" s="41">
        <f>IFERROR(INT(TRIM(SUBSTITUTE(VLOOKUP($A32&amp;"*",各都道府県の状況!$A:$I,D$3,FALSE), "※5", ""))), "")</f>
        <v>17706</v>
      </c>
      <c r="E32" s="41">
        <f>IFERROR(INT(TRIM(SUBSTITUTE(VLOOKUP($A32&amp;"*",各都道府県の状況!$A:$I,E$3,FALSE), "※5", ""))), "")</f>
        <v>235126</v>
      </c>
      <c r="F32" s="41">
        <f>IFERROR(INT(TRIM(SUBSTITUTE(VLOOKUP($A32&amp;"*",各都道府県の状況!$A:$I,F$3,FALSE), "※5", ""))), "")</f>
        <v>16543</v>
      </c>
      <c r="G32" s="41">
        <f>IFERROR(INT(TRIM(SUBSTITUTE(VLOOKUP($A32&amp;"*",各都道府県の状況!$A:$I,G$3,FALSE), "※5", ""))), "")</f>
        <v>502</v>
      </c>
      <c r="H32" s="41">
        <f>IFERROR(INT(TRIM(SUBSTITUTE(VLOOKUP($A32&amp;"*",各都道府県の状況!$A:$I,H$3,FALSE), "※5", ""))), "")</f>
        <v>661</v>
      </c>
      <c r="I32" s="41">
        <f>IFERROR(INT(TRIM(SUBSTITUTE(VLOOKUP($A32&amp;"*",各都道府県の状況!$A:$I,I$3,FALSE), "※5", ""))), "")</f>
        <v>54</v>
      </c>
    </row>
    <row r="33" spans="1:9" x14ac:dyDescent="0.55000000000000004">
      <c r="A33" s="12" t="s">
        <v>209</v>
      </c>
      <c r="B33" s="13">
        <f t="shared" si="0"/>
        <v>44246</v>
      </c>
      <c r="C33" s="31" t="s">
        <v>38</v>
      </c>
      <c r="D33" s="41">
        <f>IFERROR(INT(TRIM(SUBSTITUTE(VLOOKUP($A33&amp;"*",各都道府県の状況!$A:$I,D$3,FALSE), "※5", ""))), "")</f>
        <v>3326</v>
      </c>
      <c r="E33" s="41">
        <f>IFERROR(INT(TRIM(SUBSTITUTE(VLOOKUP($A33&amp;"*",各都道府県の状況!$A:$I,E$3,FALSE), "※5", ""))), "")</f>
        <v>78866</v>
      </c>
      <c r="F33" s="41">
        <f>IFERROR(INT(TRIM(SUBSTITUTE(VLOOKUP($A33&amp;"*",各都道府県の状況!$A:$I,F$3,FALSE), "※5", ""))), "")</f>
        <v>3137</v>
      </c>
      <c r="G33" s="41">
        <f>IFERROR(INT(TRIM(SUBSTITUTE(VLOOKUP($A33&amp;"*",各都道府県の状況!$A:$I,G$3,FALSE), "※5", ""))), "")</f>
        <v>44</v>
      </c>
      <c r="H33" s="41">
        <f>IFERROR(INT(TRIM(SUBSTITUTE(VLOOKUP($A33&amp;"*",各都道府県の状況!$A:$I,H$3,FALSE), "※5", ""))), "")</f>
        <v>145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44246</v>
      </c>
      <c r="C34" s="31" t="s">
        <v>39</v>
      </c>
      <c r="D34" s="41">
        <f>IFERROR(INT(TRIM(SUBSTITUTE(VLOOKUP($A34&amp;"*",各都道府県の状況!$A:$I,D$3,FALSE), "※5", ""))), "")</f>
        <v>1158</v>
      </c>
      <c r="E34" s="41">
        <f>IFERROR(INT(TRIM(SUBSTITUTE(VLOOKUP($A34&amp;"*",各都道府県の状況!$A:$I,E$3,FALSE), "※5", ""))), "")</f>
        <v>24142</v>
      </c>
      <c r="F34" s="41">
        <f>IFERROR(INT(TRIM(SUBSTITUTE(VLOOKUP($A34&amp;"*",各都道府県の状況!$A:$I,F$3,FALSE), "※5", ""))), "")</f>
        <v>1082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35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44246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38945</v>
      </c>
      <c r="F35" s="41">
        <f>IFERROR(INT(TRIM(SUBSTITUTE(VLOOKUP($A35&amp;"*",各都道府県の状況!$A:$I,F$3,FALSE), "※5", ""))), "")</f>
        <v>200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44246</v>
      </c>
      <c r="C36" s="31" t="s">
        <v>41</v>
      </c>
      <c r="D36" s="41">
        <f>IFERROR(INT(TRIM(SUBSTITUTE(VLOOKUP($A36&amp;"*",各都道府県の状況!$A:$I,D$3,FALSE), "※5", ""))), "")</f>
        <v>281</v>
      </c>
      <c r="E36" s="41">
        <f>IFERROR(INT(TRIM(SUBSTITUTE(VLOOKUP($A36&amp;"*",各都道府県の状況!$A:$I,E$3,FALSE), "※5", ""))), "")</f>
        <v>14340</v>
      </c>
      <c r="F36" s="41">
        <f>IFERROR(INT(TRIM(SUBSTITUTE(VLOOKUP($A36&amp;"*",各都道府県の状況!$A:$I,F$3,FALSE), "※5", ""))), "")</f>
        <v>277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44246</v>
      </c>
      <c r="C37" s="31" t="s">
        <v>42</v>
      </c>
      <c r="D37" s="41">
        <f>IFERROR(INT(TRIM(SUBSTITUTE(VLOOKUP($A37&amp;"*",各都道府県の状況!$A:$I,D$3,FALSE), "※5", ""))), "")</f>
        <v>2461</v>
      </c>
      <c r="E37" s="41">
        <f>IFERROR(INT(TRIM(SUBSTITUTE(VLOOKUP($A37&amp;"*",各都道府県の状況!$A:$I,E$3,FALSE), "※5", ""))), "")</f>
        <v>60138</v>
      </c>
      <c r="F37" s="41">
        <f>IFERROR(INT(TRIM(SUBSTITUTE(VLOOKUP($A37&amp;"*",各都道府県の状況!$A:$I,F$3,FALSE), "※5", ""))), "")</f>
        <v>2340</v>
      </c>
      <c r="G37" s="41">
        <f>IFERROR(INT(TRIM(SUBSTITUTE(VLOOKUP($A37&amp;"*",各都道府県の状況!$A:$I,G$3,FALSE), "※5", ""))), "")</f>
        <v>29</v>
      </c>
      <c r="H37" s="41">
        <f>IFERROR(INT(TRIM(SUBSTITUTE(VLOOKUP($A37&amp;"*",各都道府県の状況!$A:$I,H$3,FALSE), "※5", ""))), "")</f>
        <v>89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44246</v>
      </c>
      <c r="C38" s="31" t="s">
        <v>43</v>
      </c>
      <c r="D38" s="41">
        <f>IFERROR(INT(TRIM(SUBSTITUTE(VLOOKUP($A38&amp;"*",各都道府県の状況!$A:$I,D$3,FALSE), "※5", ""))), "")</f>
        <v>4992</v>
      </c>
      <c r="E38" s="41">
        <f>IFERROR(INT(TRIM(SUBSTITUTE(VLOOKUP($A38&amp;"*",各都道府県の状況!$A:$I,E$3,FALSE), "※5", ""))), "")</f>
        <v>149155</v>
      </c>
      <c r="F38" s="41">
        <f>IFERROR(INT(TRIM(SUBSTITUTE(VLOOKUP($A38&amp;"*",各都道府県の状況!$A:$I,F$3,FALSE), "※5", ""))), "")</f>
        <v>4781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102</v>
      </c>
      <c r="I38" s="41">
        <f>IFERROR(INT(TRIM(SUBSTITUTE(VLOOKUP($A38&amp;"*",各都道府県の状況!$A:$I,I$3,FALSE), "※5", ""))), "")</f>
        <v>7</v>
      </c>
    </row>
    <row r="39" spans="1:9" x14ac:dyDescent="0.55000000000000004">
      <c r="A39" s="12" t="s">
        <v>215</v>
      </c>
      <c r="B39" s="13">
        <f t="shared" si="0"/>
        <v>44246</v>
      </c>
      <c r="C39" s="31" t="s">
        <v>44</v>
      </c>
      <c r="D39" s="41">
        <f>IFERROR(INT(TRIM(SUBSTITUTE(VLOOKUP($A39&amp;"*",各都道府県の状況!$A:$I,D$3,FALSE), "※5", ""))), "")</f>
        <v>1366</v>
      </c>
      <c r="E39" s="41">
        <f>IFERROR(INT(TRIM(SUBSTITUTE(VLOOKUP($A39&amp;"*",各都道府県の状況!$A:$I,E$3,FALSE), "※5", ""))), "")</f>
        <v>55951</v>
      </c>
      <c r="F39" s="41">
        <f>IFERROR(INT(TRIM(SUBSTITUTE(VLOOKUP($A39&amp;"*",各都道府県の状況!$A:$I,F$3,FALSE), "※5", ""))), "")</f>
        <v>1230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101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44246</v>
      </c>
      <c r="C40" s="31" t="s">
        <v>45</v>
      </c>
      <c r="D40" s="41">
        <f>IFERROR(INT(TRIM(SUBSTITUTE(VLOOKUP($A40&amp;"*",各都道府県の状況!$A:$I,D$3,FALSE), "※5", ""))), "")</f>
        <v>446</v>
      </c>
      <c r="E40" s="41">
        <f>IFERROR(INT(TRIM(SUBSTITUTE(VLOOKUP($A40&amp;"*",各都道府県の状況!$A:$I,E$3,FALSE), "※5", ""))), "")</f>
        <v>25280</v>
      </c>
      <c r="F40" s="41">
        <f>IFERROR(INT(TRIM(SUBSTITUTE(VLOOKUP($A40&amp;"*",各都道府県の状況!$A:$I,F$3,FALSE), "※5", ""))), "")</f>
        <v>377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53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44246</v>
      </c>
      <c r="C41" s="31" t="s">
        <v>46</v>
      </c>
      <c r="D41" s="41">
        <f>IFERROR(INT(TRIM(SUBSTITUTE(VLOOKUP($A41&amp;"*",各都道府県の状況!$A:$I,D$3,FALSE), "※5", ""))), "")</f>
        <v>731</v>
      </c>
      <c r="E41" s="41">
        <f>IFERROR(INT(TRIM(SUBSTITUTE(VLOOKUP($A41&amp;"*",各都道府県の状況!$A:$I,E$3,FALSE), "※5", ""))), "")</f>
        <v>42942</v>
      </c>
      <c r="F41" s="41">
        <f>IFERROR(INT(TRIM(SUBSTITUTE(VLOOKUP($A41&amp;"*",各都道府県の状況!$A:$I,F$3,FALSE), "※5", ""))), "")</f>
        <v>678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35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44246</v>
      </c>
      <c r="C42" s="31" t="s">
        <v>47</v>
      </c>
      <c r="D42" s="41">
        <f>IFERROR(INT(TRIM(SUBSTITUTE(VLOOKUP($A42&amp;"*",各都道府県の状況!$A:$I,D$3,FALSE), "※5", ""))), "")</f>
        <v>1044</v>
      </c>
      <c r="E42" s="41">
        <f>IFERROR(INT(TRIM(SUBSTITUTE(VLOOKUP($A42&amp;"*",各都道府県の状況!$A:$I,E$3,FALSE), "※5", ""))), "")</f>
        <v>31147</v>
      </c>
      <c r="F42" s="41">
        <f>IFERROR(INT(TRIM(SUBSTITUTE(VLOOKUP($A42&amp;"*",各都道府県の状況!$A:$I,F$3,FALSE), "※5", ""))), "")</f>
        <v>984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37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44246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7089</v>
      </c>
      <c r="F43" s="41">
        <f>IFERROR(INT(TRIM(SUBSTITUTE(VLOOKUP($A43&amp;"*",各都道府県の状況!$A:$I,F$3,FALSE), "※5", ""))), "")</f>
        <v>850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17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44246</v>
      </c>
      <c r="C44" s="31" t="s">
        <v>49</v>
      </c>
      <c r="D44" s="41">
        <f>IFERROR(INT(TRIM(SUBSTITUTE(VLOOKUP($A44&amp;"*",各都道府県の状況!$A:$I,D$3,FALSE), "※5", ""))), "")</f>
        <v>17656</v>
      </c>
      <c r="E44" s="41">
        <f>IFERROR(INT(TRIM(SUBSTITUTE(VLOOKUP($A44&amp;"*",各都道府県の状況!$A:$I,E$3,FALSE), "※5", ""))), "")</f>
        <v>424382</v>
      </c>
      <c r="F44" s="41">
        <f>IFERROR(INT(TRIM(SUBSTITUTE(VLOOKUP($A44&amp;"*",各都道府県の状況!$A:$I,F$3,FALSE), "※5", ""))), "")</f>
        <v>16338</v>
      </c>
      <c r="G44" s="41">
        <f>IFERROR(INT(TRIM(SUBSTITUTE(VLOOKUP($A44&amp;"*",各都道府県の状況!$A:$I,G$3,FALSE), "※5", ""))), "")</f>
        <v>252</v>
      </c>
      <c r="H44" s="41">
        <f>IFERROR(INT(TRIM(SUBSTITUTE(VLOOKUP($A44&amp;"*",各都道府県の状況!$A:$I,H$3,FALSE), "※5", ""))), "")</f>
        <v>1066</v>
      </c>
      <c r="I44" s="41">
        <f>IFERROR(INT(TRIM(SUBSTITUTE(VLOOKUP($A44&amp;"*",各都道府県の状況!$A:$I,I$3,FALSE), "※5", ""))), "")</f>
        <v>23</v>
      </c>
    </row>
    <row r="45" spans="1:9" x14ac:dyDescent="0.55000000000000004">
      <c r="A45" s="12" t="s">
        <v>221</v>
      </c>
      <c r="B45" s="13">
        <f t="shared" si="0"/>
        <v>44246</v>
      </c>
      <c r="C45" s="31" t="s">
        <v>50</v>
      </c>
      <c r="D45" s="41">
        <f>IFERROR(INT(TRIM(SUBSTITUTE(VLOOKUP($A45&amp;"*",各都道府県の状況!$A:$I,D$3,FALSE), "※5", ""))), "")</f>
        <v>996</v>
      </c>
      <c r="E45" s="41">
        <f>IFERROR(INT(TRIM(SUBSTITUTE(VLOOKUP($A45&amp;"*",各都道府県の状況!$A:$I,E$3,FALSE), "※5", ""))), "")</f>
        <v>26541</v>
      </c>
      <c r="F45" s="41">
        <f>IFERROR(INT(TRIM(SUBSTITUTE(VLOOKUP($A45&amp;"*",各都道府県の状況!$A:$I,F$3,FALSE), "※5", ""))), "")</f>
        <v>994</v>
      </c>
      <c r="G45" s="41">
        <f>IFERROR(INT(TRIM(SUBSTITUTE(VLOOKUP($A45&amp;"*",各都道府県の状況!$A:$I,G$3,FALSE), "※5", ""))), "")</f>
        <v>7</v>
      </c>
      <c r="H45" s="41">
        <f>IFERROR(INT(TRIM(SUBSTITUTE(VLOOKUP($A45&amp;"*",各都道府県の状況!$A:$I,H$3,FALSE), "※5", ""))), "")</f>
        <v>16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44246</v>
      </c>
      <c r="C46" s="31" t="s">
        <v>51</v>
      </c>
      <c r="D46" s="41">
        <f>IFERROR(INT(TRIM(SUBSTITUTE(VLOOKUP($A46&amp;"*",各都道府県の状況!$A:$I,D$3,FALSE), "※5", ""))), "")</f>
        <v>1590</v>
      </c>
      <c r="E46" s="41">
        <f>IFERROR(INT(TRIM(SUBSTITUTE(VLOOKUP($A46&amp;"*",各都道府県の状況!$A:$I,E$3,FALSE), "※5", ""))), "")</f>
        <v>64938</v>
      </c>
      <c r="F46" s="41">
        <f>IFERROR(INT(TRIM(SUBSTITUTE(VLOOKUP($A46&amp;"*",各都道府県の状況!$A:$I,F$3,FALSE), "※5", ""))), "")</f>
        <v>1508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49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44246</v>
      </c>
      <c r="C47" s="31" t="s">
        <v>52</v>
      </c>
      <c r="D47" s="41">
        <f>IFERROR(INT(TRIM(SUBSTITUTE(VLOOKUP($A47&amp;"*",各都道府県の状況!$A:$I,D$3,FALSE), "※5", ""))), "")</f>
        <v>3432</v>
      </c>
      <c r="E47" s="41">
        <f>IFERROR(INT(TRIM(SUBSTITUTE(VLOOKUP($A47&amp;"*",各都道府県の状況!$A:$I,E$3,FALSE), "※5", ""))), "")</f>
        <v>56279</v>
      </c>
      <c r="F47" s="41">
        <f>IFERROR(INT(TRIM(SUBSTITUTE(VLOOKUP($A47&amp;"*",各都道府県の状況!$A:$I,F$3,FALSE), "※5", ""))), "")</f>
        <v>3290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69</v>
      </c>
      <c r="I47" s="41">
        <f>IFERROR(INT(TRIM(SUBSTITUTE(VLOOKUP($A47&amp;"*",各都道府県の状況!$A:$I,I$3,FALSE), "※5", ""))), "")</f>
        <v>7</v>
      </c>
    </row>
    <row r="48" spans="1:9" x14ac:dyDescent="0.55000000000000004">
      <c r="A48" s="12" t="s">
        <v>224</v>
      </c>
      <c r="B48" s="13">
        <f t="shared" si="0"/>
        <v>44246</v>
      </c>
      <c r="C48" s="31" t="s">
        <v>53</v>
      </c>
      <c r="D48" s="41">
        <f>IFERROR(INT(TRIM(SUBSTITUTE(VLOOKUP($A48&amp;"*",各都道府県の状況!$A:$I,D$3,FALSE), "※5", ""))), "")</f>
        <v>1280</v>
      </c>
      <c r="E48" s="41">
        <f>IFERROR(INT(TRIM(SUBSTITUTE(VLOOKUP($A48&amp;"*",各都道府県の状況!$A:$I,E$3,FALSE), "※5", ""))), "")</f>
        <v>75808</v>
      </c>
      <c r="F48" s="41">
        <f>IFERROR(INT(TRIM(SUBSTITUTE(VLOOKUP($A48&amp;"*",各都道府県の状況!$A:$I,F$3,FALSE), "※5", ""))), "")</f>
        <v>1199</v>
      </c>
      <c r="G48" s="41">
        <f>IFERROR(INT(TRIM(SUBSTITUTE(VLOOKUP($A48&amp;"*",各都道府県の状況!$A:$I,G$3,FALSE), "※5", ""))), "")</f>
        <v>20</v>
      </c>
      <c r="H48" s="41">
        <f>IFERROR(INT(TRIM(SUBSTITUTE(VLOOKUP($A48&amp;"*",各都道府県の状況!$A:$I,H$3,FALSE), "※5", ""))), "")</f>
        <v>61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44246</v>
      </c>
      <c r="C49" s="31" t="s">
        <v>54</v>
      </c>
      <c r="D49" s="41">
        <f>IFERROR(INT(TRIM(SUBSTITUTE(VLOOKUP($A49&amp;"*",各都道府県の状況!$A:$I,D$3,FALSE), "※5", ""))), "")</f>
        <v>1943</v>
      </c>
      <c r="E49" s="41">
        <f>IFERROR(INT(TRIM(SUBSTITUTE(VLOOKUP($A49&amp;"*",各都道府県の状況!$A:$I,E$3,FALSE), "※5", ""))), "")</f>
        <v>24614</v>
      </c>
      <c r="F49" s="41">
        <f>IFERROR(INT(TRIM(SUBSTITUTE(VLOOKUP($A49&amp;"*",各都道府県の状況!$A:$I,F$3,FALSE), "※5", ""))), "")</f>
        <v>1865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50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44246</v>
      </c>
      <c r="C50" s="31" t="s">
        <v>55</v>
      </c>
      <c r="D50" s="41">
        <f>IFERROR(INT(TRIM(SUBSTITUTE(VLOOKUP($A50&amp;"*",各都道府県の状況!$A:$I,D$3,FALSE), "※5", ""))), "")</f>
        <v>1743</v>
      </c>
      <c r="E50" s="41">
        <f>IFERROR(INT(TRIM(SUBSTITUTE(VLOOKUP($A50&amp;"*",各都道府県の状況!$A:$I,E$3,FALSE), "※5", ""))), "")</f>
        <v>64980</v>
      </c>
      <c r="F50" s="41">
        <f>IFERROR(INT(TRIM(SUBSTITUTE(VLOOKUP($A50&amp;"*",各都道府県の状況!$A:$I,F$3,FALSE), "※5", ""))), "")</f>
        <v>1655</v>
      </c>
      <c r="G50" s="41">
        <f>IFERROR(INT(TRIM(SUBSTITUTE(VLOOKUP($A50&amp;"*",各都道府県の状況!$A:$I,G$3,FALSE), "※5", ""))), "")</f>
        <v>24</v>
      </c>
      <c r="H50" s="41">
        <f>IFERROR(INT(TRIM(SUBSTITUTE(VLOOKUP($A50&amp;"*",各都道府県の状況!$A:$I,H$3,FALSE), "※5", ""))), "")</f>
        <v>87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44246</v>
      </c>
      <c r="C51" s="31" t="s">
        <v>56</v>
      </c>
      <c r="D51" s="41">
        <f>IFERROR(INT(TRIM(SUBSTITUTE(VLOOKUP($A51&amp;"*",各都道府県の状況!$A:$I,D$3,FALSE), "※5", ""))), "")</f>
        <v>8047</v>
      </c>
      <c r="E51" s="41">
        <f>IFERROR(INT(TRIM(SUBSTITUTE(VLOOKUP($A51&amp;"*",各都道府県の状況!$A:$I,E$3,FALSE), "※5", ""))), "")</f>
        <v>140309</v>
      </c>
      <c r="F51" s="41">
        <f>IFERROR(INT(TRIM(SUBSTITUTE(VLOOKUP($A51&amp;"*",各都道府県の状況!$A:$I,F$3,FALSE), "※5", ""))), "")</f>
        <v>7635</v>
      </c>
      <c r="G51" s="41">
        <f>IFERROR(INT(TRIM(SUBSTITUTE(VLOOKUP($A51&amp;"*",各都道府県の状況!$A:$I,G$3,FALSE), "※5", ""))), "")</f>
        <v>104</v>
      </c>
      <c r="H51" s="41">
        <f>IFERROR(INT(TRIM(SUBSTITUTE(VLOOKUP($A51&amp;"*",各都道府県の状況!$A:$I,H$3,FALSE), "※5", ""))), "")</f>
        <v>313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283</v>
      </c>
      <c r="D4" s="70" t="s">
        <v>284</v>
      </c>
      <c r="E4" s="72" t="s">
        <v>285</v>
      </c>
      <c r="F4" s="73"/>
      <c r="G4" s="74" t="s">
        <v>286</v>
      </c>
      <c r="H4" s="74" t="s">
        <v>287</v>
      </c>
      <c r="I4" s="19"/>
    </row>
    <row r="5" spans="1:9" ht="13.25" customHeight="1" x14ac:dyDescent="0.55000000000000004">
      <c r="B5" s="67"/>
      <c r="C5" s="69"/>
      <c r="D5" s="71"/>
      <c r="E5" s="47" t="s">
        <v>288</v>
      </c>
      <c r="F5" s="48" t="s">
        <v>289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18717</v>
      </c>
      <c r="D6" s="49">
        <v>364021</v>
      </c>
      <c r="E6" s="50">
        <v>721</v>
      </c>
      <c r="F6" s="50">
        <v>12</v>
      </c>
      <c r="G6" s="49">
        <v>17351</v>
      </c>
      <c r="H6" s="50">
        <v>650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812</v>
      </c>
      <c r="D7" s="49">
        <v>17021</v>
      </c>
      <c r="E7" s="50">
        <v>60</v>
      </c>
      <c r="F7" s="50">
        <v>1</v>
      </c>
      <c r="G7" s="50">
        <v>733</v>
      </c>
      <c r="H7" s="50">
        <v>19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549</v>
      </c>
      <c r="D8" s="49">
        <v>23571</v>
      </c>
      <c r="E8" s="50">
        <v>30</v>
      </c>
      <c r="F8" s="50">
        <v>1</v>
      </c>
      <c r="G8" s="50">
        <v>489</v>
      </c>
      <c r="H8" s="50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3530</v>
      </c>
      <c r="D9" s="49">
        <v>65664</v>
      </c>
      <c r="E9" s="50">
        <v>83</v>
      </c>
      <c r="F9" s="50">
        <v>5</v>
      </c>
      <c r="G9" s="49">
        <v>3424</v>
      </c>
      <c r="H9" s="5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269</v>
      </c>
      <c r="D10" s="49">
        <v>6949</v>
      </c>
      <c r="E10" s="50">
        <v>8</v>
      </c>
      <c r="F10" s="50">
        <v>0</v>
      </c>
      <c r="G10" s="50">
        <v>255</v>
      </c>
      <c r="H10" s="50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537</v>
      </c>
      <c r="D11" s="49">
        <v>17055</v>
      </c>
      <c r="E11" s="50">
        <v>19</v>
      </c>
      <c r="F11" s="50">
        <v>0</v>
      </c>
      <c r="G11" s="50">
        <v>503</v>
      </c>
      <c r="H11" s="50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1867</v>
      </c>
      <c r="D12" s="49">
        <v>103670</v>
      </c>
      <c r="E12" s="50">
        <v>105</v>
      </c>
      <c r="F12" s="50">
        <v>5</v>
      </c>
      <c r="G12" s="49">
        <v>1696</v>
      </c>
      <c r="H12" s="50">
        <v>66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5498</v>
      </c>
      <c r="D13" s="49">
        <v>24712</v>
      </c>
      <c r="E13" s="50">
        <v>347</v>
      </c>
      <c r="F13" s="50">
        <v>13</v>
      </c>
      <c r="G13" s="49">
        <v>5049</v>
      </c>
      <c r="H13" s="50">
        <v>102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4012</v>
      </c>
      <c r="D14" s="49">
        <v>119546</v>
      </c>
      <c r="E14" s="50">
        <v>179</v>
      </c>
      <c r="F14" s="50">
        <v>8</v>
      </c>
      <c r="G14" s="49">
        <v>3772</v>
      </c>
      <c r="H14" s="50">
        <v>61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4354</v>
      </c>
      <c r="D15" s="49">
        <v>88125</v>
      </c>
      <c r="E15" s="50">
        <v>213</v>
      </c>
      <c r="F15" s="50">
        <v>6</v>
      </c>
      <c r="G15" s="49">
        <v>4058</v>
      </c>
      <c r="H15" s="50">
        <v>83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28450</v>
      </c>
      <c r="D16" s="49">
        <v>525732</v>
      </c>
      <c r="E16" s="49">
        <v>1911</v>
      </c>
      <c r="F16" s="50">
        <v>38</v>
      </c>
      <c r="G16" s="49">
        <v>26037</v>
      </c>
      <c r="H16" s="50">
        <v>502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25291</v>
      </c>
      <c r="D17" s="49">
        <v>384075</v>
      </c>
      <c r="E17" s="49">
        <v>2087</v>
      </c>
      <c r="F17" s="50">
        <v>26</v>
      </c>
      <c r="G17" s="49">
        <v>22819</v>
      </c>
      <c r="H17" s="50">
        <v>385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109135</v>
      </c>
      <c r="D18" s="49">
        <v>1474444</v>
      </c>
      <c r="E18" s="49">
        <v>4247</v>
      </c>
      <c r="F18" s="50">
        <v>84</v>
      </c>
      <c r="G18" s="49">
        <v>103667</v>
      </c>
      <c r="H18" s="49">
        <v>1221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43854</v>
      </c>
      <c r="D19" s="49">
        <v>565643</v>
      </c>
      <c r="E19" s="49">
        <v>1279</v>
      </c>
      <c r="F19" s="50">
        <v>39</v>
      </c>
      <c r="G19" s="49">
        <v>41942</v>
      </c>
      <c r="H19" s="50">
        <v>633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1028</v>
      </c>
      <c r="D20" s="49">
        <v>41618</v>
      </c>
      <c r="E20" s="50">
        <v>81</v>
      </c>
      <c r="F20" s="50">
        <v>1</v>
      </c>
      <c r="G20" s="50">
        <v>933</v>
      </c>
      <c r="H20" s="50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897</v>
      </c>
      <c r="D21" s="49">
        <v>34876</v>
      </c>
      <c r="E21" s="50">
        <v>21</v>
      </c>
      <c r="F21" s="50">
        <v>3</v>
      </c>
      <c r="G21" s="50">
        <v>849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1760</v>
      </c>
      <c r="D22" s="49">
        <v>47747</v>
      </c>
      <c r="E22" s="50">
        <v>220</v>
      </c>
      <c r="F22" s="50">
        <v>3</v>
      </c>
      <c r="G22" s="49">
        <v>1529</v>
      </c>
      <c r="H22" s="50">
        <v>61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542</v>
      </c>
      <c r="D23" s="49">
        <v>30269</v>
      </c>
      <c r="E23" s="50">
        <v>21</v>
      </c>
      <c r="F23" s="50">
        <v>0</v>
      </c>
      <c r="G23" s="50">
        <v>496</v>
      </c>
      <c r="H23" s="50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934</v>
      </c>
      <c r="D24" s="49">
        <v>24827</v>
      </c>
      <c r="E24" s="50">
        <v>20</v>
      </c>
      <c r="F24" s="50">
        <v>2</v>
      </c>
      <c r="G24" s="50">
        <v>899</v>
      </c>
      <c r="H24" s="50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2354</v>
      </c>
      <c r="D25" s="49">
        <v>94428</v>
      </c>
      <c r="E25" s="50">
        <v>28</v>
      </c>
      <c r="F25" s="50">
        <v>0</v>
      </c>
      <c r="G25" s="49">
        <v>2317</v>
      </c>
      <c r="H25" s="50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4652</v>
      </c>
      <c r="D26" s="49">
        <v>126785</v>
      </c>
      <c r="E26" s="50">
        <v>211</v>
      </c>
      <c r="F26" s="50">
        <v>9</v>
      </c>
      <c r="G26" s="49">
        <v>4341</v>
      </c>
      <c r="H26" s="50">
        <v>100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4963</v>
      </c>
      <c r="D27" s="49">
        <v>176824</v>
      </c>
      <c r="E27" s="50">
        <v>223</v>
      </c>
      <c r="F27" s="50">
        <v>1</v>
      </c>
      <c r="G27" s="49">
        <v>4648</v>
      </c>
      <c r="H27" s="50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25442</v>
      </c>
      <c r="D28" s="49">
        <v>371954</v>
      </c>
      <c r="E28" s="49">
        <v>1023</v>
      </c>
      <c r="F28" s="50">
        <v>33</v>
      </c>
      <c r="G28" s="49">
        <v>23921</v>
      </c>
      <c r="H28" s="50">
        <v>498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2454</v>
      </c>
      <c r="D29" s="49">
        <v>60178</v>
      </c>
      <c r="E29" s="50">
        <v>168</v>
      </c>
      <c r="F29" s="50">
        <v>10</v>
      </c>
      <c r="G29" s="49">
        <v>2238</v>
      </c>
      <c r="H29" s="50">
        <v>48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2361</v>
      </c>
      <c r="D30" s="49">
        <v>66582</v>
      </c>
      <c r="E30" s="50">
        <v>125</v>
      </c>
      <c r="F30" s="50">
        <v>5</v>
      </c>
      <c r="G30" s="49">
        <v>2194</v>
      </c>
      <c r="H30" s="50">
        <v>42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8975</v>
      </c>
      <c r="D31" s="49">
        <v>149842</v>
      </c>
      <c r="E31" s="50">
        <v>437</v>
      </c>
      <c r="F31" s="50">
        <v>2</v>
      </c>
      <c r="G31" s="49">
        <v>8408</v>
      </c>
      <c r="H31" s="50">
        <v>149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46427</v>
      </c>
      <c r="D32" s="49">
        <v>747958</v>
      </c>
      <c r="E32" s="49">
        <v>1477</v>
      </c>
      <c r="F32" s="50">
        <v>107</v>
      </c>
      <c r="G32" s="49">
        <v>43434</v>
      </c>
      <c r="H32" s="49">
        <v>1084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17706</v>
      </c>
      <c r="D33" s="49">
        <v>235126</v>
      </c>
      <c r="E33" s="50">
        <v>661</v>
      </c>
      <c r="F33" s="50">
        <v>54</v>
      </c>
      <c r="G33" s="49">
        <v>16543</v>
      </c>
      <c r="H33" s="50">
        <v>502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3326</v>
      </c>
      <c r="D34" s="49">
        <v>78866</v>
      </c>
      <c r="E34" s="50">
        <v>145</v>
      </c>
      <c r="F34" s="50">
        <v>4</v>
      </c>
      <c r="G34" s="49">
        <v>3137</v>
      </c>
      <c r="H34" s="50">
        <v>44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1158</v>
      </c>
      <c r="D35" s="49">
        <v>24142</v>
      </c>
      <c r="E35" s="50">
        <v>35</v>
      </c>
      <c r="F35" s="50">
        <v>2</v>
      </c>
      <c r="G35" s="49">
        <v>1082</v>
      </c>
      <c r="H35" s="50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207</v>
      </c>
      <c r="D36" s="49">
        <v>38945</v>
      </c>
      <c r="E36" s="50">
        <v>2</v>
      </c>
      <c r="F36" s="50">
        <v>0</v>
      </c>
      <c r="G36" s="50">
        <v>200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281</v>
      </c>
      <c r="D37" s="49">
        <v>14340</v>
      </c>
      <c r="E37" s="50">
        <v>4</v>
      </c>
      <c r="F37" s="50">
        <v>0</v>
      </c>
      <c r="G37" s="50">
        <v>277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2461</v>
      </c>
      <c r="D38" s="49">
        <v>60138</v>
      </c>
      <c r="E38" s="50">
        <v>89</v>
      </c>
      <c r="F38" s="50">
        <v>3</v>
      </c>
      <c r="G38" s="49">
        <v>2340</v>
      </c>
      <c r="H38" s="50">
        <v>29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4992</v>
      </c>
      <c r="D39" s="49">
        <v>149155</v>
      </c>
      <c r="E39" s="50">
        <v>102</v>
      </c>
      <c r="F39" s="50">
        <v>7</v>
      </c>
      <c r="G39" s="49">
        <v>4781</v>
      </c>
      <c r="H39" s="50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1366</v>
      </c>
      <c r="D40" s="49">
        <v>55951</v>
      </c>
      <c r="E40" s="50">
        <v>101</v>
      </c>
      <c r="F40" s="50">
        <v>1</v>
      </c>
      <c r="G40" s="49">
        <v>1230</v>
      </c>
      <c r="H40" s="50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446</v>
      </c>
      <c r="D41" s="49">
        <v>25280</v>
      </c>
      <c r="E41" s="50">
        <v>53</v>
      </c>
      <c r="F41" s="50">
        <v>1</v>
      </c>
      <c r="G41" s="50">
        <v>377</v>
      </c>
      <c r="H41" s="50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731</v>
      </c>
      <c r="D42" s="49">
        <v>42942</v>
      </c>
      <c r="E42" s="50">
        <v>35</v>
      </c>
      <c r="F42" s="50">
        <v>1</v>
      </c>
      <c r="G42" s="50">
        <v>678</v>
      </c>
      <c r="H42" s="50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1044</v>
      </c>
      <c r="D43" s="49">
        <v>31147</v>
      </c>
      <c r="E43" s="50">
        <v>37</v>
      </c>
      <c r="F43" s="50">
        <v>1</v>
      </c>
      <c r="G43" s="50">
        <v>984</v>
      </c>
      <c r="H43" s="50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884</v>
      </c>
      <c r="D44" s="49">
        <v>7089</v>
      </c>
      <c r="E44" s="50">
        <v>17</v>
      </c>
      <c r="F44" s="50">
        <v>1</v>
      </c>
      <c r="G44" s="50">
        <v>850</v>
      </c>
      <c r="H44" s="5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17656</v>
      </c>
      <c r="D45" s="49">
        <v>424382</v>
      </c>
      <c r="E45" s="49">
        <v>1066</v>
      </c>
      <c r="F45" s="50">
        <v>23</v>
      </c>
      <c r="G45" s="49">
        <v>16338</v>
      </c>
      <c r="H45" s="50">
        <v>252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996</v>
      </c>
      <c r="D46" s="49">
        <v>26541</v>
      </c>
      <c r="E46" s="50">
        <v>16</v>
      </c>
      <c r="F46" s="50">
        <v>0</v>
      </c>
      <c r="G46" s="50">
        <v>994</v>
      </c>
      <c r="H46" s="50">
        <v>7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1590</v>
      </c>
      <c r="D47" s="49">
        <v>64938</v>
      </c>
      <c r="E47" s="50">
        <v>49</v>
      </c>
      <c r="F47" s="50">
        <v>1</v>
      </c>
      <c r="G47" s="49">
        <v>1508</v>
      </c>
      <c r="H47" s="50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3432</v>
      </c>
      <c r="D48" s="49">
        <v>56279</v>
      </c>
      <c r="E48" s="50">
        <v>69</v>
      </c>
      <c r="F48" s="50">
        <v>7</v>
      </c>
      <c r="G48" s="49">
        <v>3290</v>
      </c>
      <c r="H48" s="50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1280</v>
      </c>
      <c r="D49" s="49">
        <v>75808</v>
      </c>
      <c r="E49" s="50">
        <v>61</v>
      </c>
      <c r="F49" s="50">
        <v>0</v>
      </c>
      <c r="G49" s="49">
        <v>1199</v>
      </c>
      <c r="H49" s="50">
        <v>20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1943</v>
      </c>
      <c r="D50" s="49">
        <v>24614</v>
      </c>
      <c r="E50" s="50">
        <v>50</v>
      </c>
      <c r="F50" s="50">
        <v>0</v>
      </c>
      <c r="G50" s="49">
        <v>1865</v>
      </c>
      <c r="H50" s="50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1743</v>
      </c>
      <c r="D51" s="49">
        <v>64980</v>
      </c>
      <c r="E51" s="50">
        <v>87</v>
      </c>
      <c r="F51" s="50">
        <v>4</v>
      </c>
      <c r="G51" s="49">
        <v>1655</v>
      </c>
      <c r="H51" s="50">
        <v>24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8047</v>
      </c>
      <c r="D52" s="49">
        <v>140309</v>
      </c>
      <c r="E52" s="50">
        <v>313</v>
      </c>
      <c r="F52" s="50">
        <v>2</v>
      </c>
      <c r="G52" s="49">
        <v>7635</v>
      </c>
      <c r="H52" s="50">
        <v>104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421102</v>
      </c>
      <c r="D54" s="49">
        <v>7395088</v>
      </c>
      <c r="E54" s="49">
        <v>18336</v>
      </c>
      <c r="F54" s="50">
        <v>526</v>
      </c>
      <c r="G54" s="49">
        <v>395114</v>
      </c>
      <c r="H54" s="49">
        <v>7331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2021-02-20T16:07:25Z</dcterms:modified>
</cp:coreProperties>
</file>