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74F72194-8801-4F3B-88A2-9B12613C9457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<sst xmlns="http://schemas.openxmlformats.org/spreadsheetml/2006/main" count="24177" uniqueCount="299">
  <si>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</si>
  <si>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</si>
  <si>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</si>
  <si>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</si>
  <si>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</si>
  <si>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</si>
  <si>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</si>
  <si>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</si>
  <si>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</si>
  <si>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</si>
  <si>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</si>
  <si>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</si>
  <si>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</si>
  <si>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</si>
  <si>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</si>
  <si>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</si>
  <si>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</si>
  <si>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</si>
  <si>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</si>
  <si>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</si>
  <si>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</si>
  <si>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</si>
  <si>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</si>
  <si>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</si>
  <si>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</si>
  <si>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</si>
  <si>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</si>
  <si>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</si>
  <si>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</si>
  <si>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</si>
  <si>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</si>
  <si>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</si>
  <si>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</si>
  <si>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</si>
  <si>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</si>
  <si>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</si>
  <si>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</si>
  <si>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</si>
  <si>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</si>
  <si>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</si>
  <si>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</si>
  <si>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</si>
  <si>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</si>
  <si>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</si>
  <si>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</si>
  <si>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</si>
  <si>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</si>
  <si>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</si>
  <si>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</si>
  <si>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</si>
  <si>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</si>
  <si>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</si>
  <si>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</si>
  <si>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</si>
  <si>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</si>
  <si>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</si>
  <si>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</si>
  <si>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</si>
  <si>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</si>
  <si>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</si>
  <si>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</si>
  <si>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</si>
  <si>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</si>
  <si>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</si>
  <si>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</si>
  <si>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</si>
  <si>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</si>
  <si>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</si>
  <si>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</si>
  <si>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</si>
  <si>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</si>
  <si>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</si>
  <si>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</si>
  <si>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</si>
  <si>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</si>
  <si>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</si>
  <si>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</si>
  <si>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</si>
  <si>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</si>
  <si>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</si>
  <si>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</si>
  <si>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</si>
  <si>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</si>
  <si>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</si>
  <si>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</si>
  <si>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</si>
  <si>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</si>
  <si>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</si>
  <si>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</si>
  <si>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</si>
  <si>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</si>
  <si>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</si>
  <si>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</si>
  <si>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</si>
  <si>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</si>
  <si>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</si>
  <si>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</si>
  <si>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</si>
  <si>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</si>
  <si>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</si>
  <si>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</si>
  <si>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</si>
  <si>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</si>
  <si>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</si>
  <si>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</si>
  <si>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</si>
  <si>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</si>
  <si>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</si>
  <si>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</si>
  <si>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</si>
  <si>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</si>
  <si>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</si>
  <si>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</si>
  <si>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</si>
  <si>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</si>
  <si>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</si>
  <si>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</si>
  <si>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</si>
  <si>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</si>
  <si>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</si>
  <si>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</si>
  <si>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</si>
  <si>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</si>
  <si>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</si>
  <si>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</si>
  <si>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</si>
  <si>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</si>
  <si>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</si>
  <si>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</si>
  <si>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</si>
  <si>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</si>
  <si>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</si>
  <si>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</si>
  <si>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</si>
  <si>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</si>
  <si>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</si>
  <si>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</si>
  <si>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</si>
  <si>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</si>
  <si>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</si>
  <si>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</si>
  <si>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</si>
  <si>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</si>
  <si>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</si>
  <si>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</si>
  <si>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</si>
  <si>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</si>
  <si>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</si>
  <si>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</si>
  <si>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</si>
  <si>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</si>
  <si>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</si>
  <si>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</si>
  <si>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</si>
  <si>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</si>
  <si>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</si>
  <si>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</si>
  <si>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</si>
  <si>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</si>
  <si>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</si>
  <si>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</si>
  <si>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</si>
  <si>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</si>
  <si>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</si>
  <si>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</si>
  <si>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</si>
  <si>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</si>
  <si>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</si>
  <si>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</si>
  <si>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</si>
  <si>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</si>
  <si>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</si>
  <si>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</si>
  <si>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</si>
  <si>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</si>
  <si>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</si>
  <si>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</si>
  <si>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</si>
  <si>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</si>
  <si>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</si>
  <si>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</si>
  <si>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</si>
  <si>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</si>
  <si>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</si>
  <si>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</si>
  <si>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</si>
  <si>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</si>
  <si>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</si>
  <si>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</si>
  <si>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</si>
  <si>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</si>
  <si>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</si>
  <si>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</si>
  <si>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</si>
  <si>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</si>
  <si>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</si>
  <si>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</si>
  <si>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</si>
  <si>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</si>
  <si>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</si>
  <si>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</si>
  <si>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</si>
  <si>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</si>
  <si>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</si>
  <si>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</si>
  <si>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</si>
  <si>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</si>
  <si>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</si>
  <si>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</si>
  <si>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</si>
  <si>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</si>
  <si>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</si>
  <si>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</si>
  <si>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</si>
  <si>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</si>
  <si>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</si>
  <si>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</si>
  <si>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</si>
  <si>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</si>
  <si>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</si>
  <si>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</si>
  <si>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</si>
  <si>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</si>
  <si>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</si>
  <si>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</si>
  <si>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</si>
  <si>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</si>
  <si>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</si>
  <si>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</si>
  <si>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</si>
  <si>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</si>
  <si>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</si>
  <si>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</si>
  <si>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</si>
  <si>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</si>
  <si>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</si>
  <si>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</si>
  <si>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</si>
  <si>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</si>
  <si>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</si>
  <si>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</si>
  <si>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</si>
  <si>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</si>
  <si>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</si>
  <si>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</si>
  <si>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</si>
  <si>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</si>
  <si>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</si>
  <si>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</si>
  <si>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</si>
  <si>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</si>
  <si>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</si>
  <si>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</si>
  <si>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</si>
  <si>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</si>
  <si>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</si>
  <si>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</si>
  <si>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</si>
  <si>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</si>
  <si>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</si>
  <si>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</si>
  <si>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</si>
  <si>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</si>
  <si>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</si>
  <si>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</si>
  <si>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</si>
  <si>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</si>
  <si>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</si>
  <si>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</si>
  <si>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</si>
  <si>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</si>
  <si>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</si>
  <si>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</si>
  <si>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</si>
  <si>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</si>
  <si>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</si>
  <si>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</si>
  <si>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</si>
  <si>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</si>
  <si>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</si>
  <si>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</si>
  <si>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</si>
  <si>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</si>
  <si>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</si>
  <si>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</si>
  <si>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</si>
  <si>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</si>
  <si>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</si>
  <si>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</si>
  <si>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</si>
  <si>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</si>
  <si>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</si>
  <si>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</si>
  <si>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</si>
  <si>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</si>
  <si>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</si>
  <si>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</si>
  <si>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</si>
  <si>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r>
      <rPr>
        <b/>
        <sz val="11"/>
        <rFont val="Meiryo UI"/>
        <family val="3"/>
      </rPr>
      <t>（人）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</si>
</sst>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 indent="3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05"/>
  <sheetViews>
    <sheetView workbookViewId="0">
      <pane ySplit="1" topLeftCell="A1195" activePane="bottomLeft" state="frozen"/>
      <selection activeCell="A17486" sqref="A17486"/>
      <selection pane="bottomLeft" activeCell="A17486" sqref="A17486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485"/>
  <sheetViews>
    <sheetView workbookViewId="0">
      <pane xSplit="1" ySplit="1" topLeftCell="B17471" activePane="bottomRight" state="frozen"/>
      <selection activeCell="C4" sqref="C4:H54"/>
      <selection pane="topRight" activeCell="C4" sqref="C4:H54"/>
      <selection pane="bottomLeft" activeCell="C4" sqref="C4:H54"/>
      <selection pane="bottomRight" activeCell="A17486" sqref="A17486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44280</v>
      </c>
      <c r="B3" s="26" t="s">
        <v>153</v>
      </c>
      <c r="C3" s="26">
        <f>IF(C21="", "", C21)</f>
        <v>458539</v>
      </c>
      <c r="D3" s="26">
        <f>IF(B21="", "", B21)</f>
        <v>8916541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13833</v>
      </c>
      <c r="I3" s="26" t="str">
        <f t="shared" si="1"/>
        <v/>
      </c>
      <c r="J3" s="26">
        <f t="shared" si="1"/>
        <v>325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435429</v>
      </c>
      <c r="N3" s="26">
        <f t="shared" si="2"/>
        <v>8936</v>
      </c>
      <c r="O3" s="26">
        <f t="shared" ref="O3:P5" si="3">I12</f>
        <v>31571</v>
      </c>
      <c r="P3" s="51">
        <f t="shared" si="3"/>
        <v>2371</v>
      </c>
    </row>
    <row r="4" spans="1:17" x14ac:dyDescent="0.55000000000000004">
      <c r="A4" s="38">
        <f>DATE($A$9, $B$9, $C$9)</f>
        <v>44280</v>
      </c>
      <c r="B4" s="26" t="s">
        <v>154</v>
      </c>
      <c r="C4" s="26">
        <f>IF(C22="", "", C22)</f>
        <v>2343</v>
      </c>
      <c r="D4" s="26">
        <f>IF(B22="", "", B22)</f>
        <v>573331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83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2258</v>
      </c>
      <c r="N4" s="26">
        <f t="shared" si="2"/>
        <v>2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44280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9" t="s">
        <v>283</v>
      </c>
      <c r="J8" s="59"/>
      <c r="K8" s="59"/>
      <c r="L8" s="59"/>
      <c r="M8" s="59"/>
      <c r="N8" s="59"/>
      <c r="O8" s="59"/>
      <c r="P8" s="59"/>
      <c r="Q8" s="59"/>
    </row>
    <row r="9" spans="1:17" x14ac:dyDescent="0.55000000000000004">
      <c r="A9" s="4">
        <v>2021</v>
      </c>
      <c r="B9" s="4">
        <v>3</v>
      </c>
      <c r="C9" s="4">
        <v>25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7"/>
      <c r="G11" s="57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8916541</v>
      </c>
      <c r="C12" s="4">
        <v>458539</v>
      </c>
      <c r="D12" s="4">
        <v>13833</v>
      </c>
      <c r="E12" s="4">
        <v>325</v>
      </c>
      <c r="F12" s="4">
        <v>435429</v>
      </c>
      <c r="G12" s="4">
        <v>8936</v>
      </c>
      <c r="H12" s="3"/>
      <c r="I12" s="4">
        <v>31571</v>
      </c>
      <c r="J12" s="4">
        <v>2371</v>
      </c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573331</v>
      </c>
      <c r="C13" s="4">
        <v>2343</v>
      </c>
      <c r="D13" s="4">
        <v>83</v>
      </c>
      <c r="E13" s="4">
        <v>0</v>
      </c>
      <c r="F13" s="4">
        <v>2258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9490701</v>
      </c>
      <c r="C15" s="29">
        <f t="shared" si="4"/>
        <v>460897</v>
      </c>
      <c r="D15" s="29">
        <f t="shared" si="4"/>
        <v>13916</v>
      </c>
      <c r="E15" s="29">
        <f t="shared" si="4"/>
        <v>325</v>
      </c>
      <c r="F15" s="29">
        <f t="shared" si="4"/>
        <v>437702</v>
      </c>
      <c r="G15" s="29">
        <f t="shared" si="4"/>
        <v>8938</v>
      </c>
      <c r="H15" s="30"/>
    </row>
    <row r="18" spans="1:15" x14ac:dyDescent="0.55000000000000004">
      <c r="B18" s="57" t="s">
        <v>157</v>
      </c>
      <c r="C18" s="58"/>
      <c r="D18" s="57" t="s">
        <v>169</v>
      </c>
      <c r="E18" s="58"/>
      <c r="F18" s="58"/>
      <c r="G18" s="57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7" t="s">
        <v>158</v>
      </c>
      <c r="H19" s="58"/>
      <c r="I19" s="58"/>
      <c r="J19" s="58"/>
      <c r="K19" s="58"/>
      <c r="L19" s="58"/>
      <c r="M19" s="58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8916541</v>
      </c>
      <c r="C21" s="28">
        <f t="shared" si="5"/>
        <v>458539</v>
      </c>
      <c r="D21" s="3"/>
      <c r="E21" s="3"/>
      <c r="F21" s="3"/>
      <c r="G21" s="3"/>
      <c r="H21" s="28">
        <f>D12</f>
        <v>13833</v>
      </c>
      <c r="I21" s="3"/>
      <c r="J21" s="28">
        <f>E12</f>
        <v>325</v>
      </c>
      <c r="K21" s="3"/>
      <c r="L21" s="3"/>
      <c r="M21" s="16">
        <f>F21</f>
        <v>0</v>
      </c>
      <c r="N21" s="28">
        <f t="shared" ref="N21:O23" si="6">F12</f>
        <v>435429</v>
      </c>
      <c r="O21" s="28">
        <f t="shared" si="6"/>
        <v>8936</v>
      </c>
    </row>
    <row r="22" spans="1:15" x14ac:dyDescent="0.55000000000000004">
      <c r="A22" s="26" t="s">
        <v>167</v>
      </c>
      <c r="B22" s="28">
        <f t="shared" si="5"/>
        <v>573331</v>
      </c>
      <c r="C22" s="28">
        <f t="shared" si="5"/>
        <v>2343</v>
      </c>
      <c r="D22" s="3"/>
      <c r="E22" s="3"/>
      <c r="F22" s="3"/>
      <c r="G22" s="3"/>
      <c r="H22" s="28">
        <f>D13</f>
        <v>83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2258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9490701</v>
      </c>
      <c r="C24" s="26">
        <f t="shared" si="7"/>
        <v>460897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13916</v>
      </c>
      <c r="I24" s="26">
        <f t="shared" si="7"/>
        <v>0</v>
      </c>
      <c r="J24" s="26">
        <f t="shared" si="7"/>
        <v>325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437702</v>
      </c>
      <c r="O24" s="26">
        <f t="shared" si="7"/>
        <v>8938</v>
      </c>
    </row>
    <row r="26" spans="1:15" x14ac:dyDescent="0.55000000000000004">
      <c r="E26" s="57" t="s">
        <v>279</v>
      </c>
      <c r="F26" s="58"/>
      <c r="G26" s="58"/>
      <c r="H26" s="58"/>
      <c r="I26" s="58"/>
      <c r="J26" s="58"/>
    </row>
    <row r="27" spans="1:15" x14ac:dyDescent="0.55000000000000004">
      <c r="E27" s="59" t="s">
        <v>281</v>
      </c>
      <c r="F27" s="59"/>
      <c r="G27" s="59"/>
      <c r="H27" s="59"/>
      <c r="I27" s="59"/>
      <c r="J27" s="59"/>
      <c r="K27" s="59"/>
    </row>
  </sheetData>
  <mergeCells count="19"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24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44279</v>
      </c>
      <c r="C5" s="31" t="s">
        <v>7</v>
      </c>
      <c r="D5" s="41">
        <f>IFERROR(INT(TRIM(SUBSTITUTE(VLOOKUP($A5&amp;"*",各都道府県の状況!$A:$I,D$3,FALSE), "※5", ""))), "")</f>
        <v>20544</v>
      </c>
      <c r="E5" s="41">
        <f>IFERROR(INT(TRIM(SUBSTITUTE(VLOOKUP($A5&amp;"*",各都道府県の状況!$A:$I,E$3,FALSE), "※5", ""))), "")</f>
        <v>432134</v>
      </c>
      <c r="F5" s="41">
        <f>IFERROR(INT(TRIM(SUBSTITUTE(VLOOKUP($A5&amp;"*",各都道府県の状況!$A:$I,F$3,FALSE), "※5", ""))), "")</f>
        <v>19115</v>
      </c>
      <c r="G5" s="41">
        <f>IFERROR(INT(TRIM(SUBSTITUTE(VLOOKUP($A5&amp;"*",各都道府県の状況!$A:$I,G$3,FALSE), "※5", ""))), "")</f>
        <v>737</v>
      </c>
      <c r="H5" s="41">
        <f>IFERROR(INT(TRIM(SUBSTITUTE(VLOOKUP($A5&amp;"*",各都道府県の状況!$A:$I,H$3,FALSE), "※5", ""))), "")</f>
        <v>676</v>
      </c>
      <c r="I5" s="41">
        <f>IFERROR(INT(TRIM(SUBSTITUTE(VLOOKUP($A5&amp;"*",各都道府県の状況!$A:$I,I$3,FALSE), "※5", ""))), "")</f>
        <v>9</v>
      </c>
      <c r="J5" s="2"/>
    </row>
    <row r="6" spans="1:10" x14ac:dyDescent="0.55000000000000004">
      <c r="A6" s="12" t="s">
        <v>182</v>
      </c>
      <c r="B6" s="13">
        <f t="shared" si="0"/>
        <v>44279</v>
      </c>
      <c r="C6" s="31" t="s">
        <v>11</v>
      </c>
      <c r="D6" s="41">
        <f>IFERROR(INT(TRIM(SUBSTITUTE(VLOOKUP($A6&amp;"*",各都道府県の状況!$A:$I,D$3,FALSE), "※5", ""))), "")</f>
        <v>909</v>
      </c>
      <c r="E6" s="41">
        <f>IFERROR(INT(TRIM(SUBSTITUTE(VLOOKUP($A6&amp;"*",各都道府県の状況!$A:$I,E$3,FALSE), "※5", ""))), "")</f>
        <v>23669</v>
      </c>
      <c r="F6" s="41">
        <f>IFERROR(INT(TRIM(SUBSTITUTE(VLOOKUP($A6&amp;"*",各都道府県の状況!$A:$I,F$3,FALSE), "※5", ""))), "")</f>
        <v>837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52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44279</v>
      </c>
      <c r="C7" s="31" t="s">
        <v>12</v>
      </c>
      <c r="D7" s="41">
        <f>IFERROR(INT(TRIM(SUBSTITUTE(VLOOKUP($A7&amp;"*",各都道府県の状況!$A:$I,D$3,FALSE), "※5", ""))), "")</f>
        <v>591</v>
      </c>
      <c r="E7" s="41">
        <f>IFERROR(INT(TRIM(SUBSTITUTE(VLOOKUP($A7&amp;"*",各都道府県の状況!$A:$I,E$3,FALSE), "※5", ""))), "")</f>
        <v>42019</v>
      </c>
      <c r="F7" s="41">
        <f>IFERROR(INT(TRIM(SUBSTITUTE(VLOOKUP($A7&amp;"*",各都道府県の状況!$A:$I,F$3,FALSE), "※5", ""))), "")</f>
        <v>532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29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44279</v>
      </c>
      <c r="C8" s="31" t="s">
        <v>13</v>
      </c>
      <c r="D8" s="41">
        <f>IFERROR(INT(TRIM(SUBSTITUTE(VLOOKUP($A8&amp;"*",各都道府県の状況!$A:$I,D$3,FALSE), "※5", ""))), "")</f>
        <v>4929</v>
      </c>
      <c r="E8" s="41">
        <f>IFERROR(INT(TRIM(SUBSTITUTE(VLOOKUP($A8&amp;"*",各都道府県の状況!$A:$I,E$3,FALSE), "※5", ""))), "")</f>
        <v>82924</v>
      </c>
      <c r="F8" s="41">
        <f>IFERROR(INT(TRIM(SUBSTITUTE(VLOOKUP($A8&amp;"*",各都道府県の状況!$A:$I,F$3,FALSE), "※5", ""))), "")</f>
        <v>4012</v>
      </c>
      <c r="G8" s="41">
        <f>IFERROR(INT(TRIM(SUBSTITUTE(VLOOKUP($A8&amp;"*",各都道府県の状況!$A:$I,G$3,FALSE), "※5", ""))), "")</f>
        <v>27</v>
      </c>
      <c r="H8" s="41">
        <f>IFERROR(INT(TRIM(SUBSTITUTE(VLOOKUP($A8&amp;"*",各都道府県の状況!$A:$I,H$3,FALSE), "※5", ""))), "")</f>
        <v>890</v>
      </c>
      <c r="I8" s="41">
        <f>IFERROR(INT(TRIM(SUBSTITUTE(VLOOKUP($A8&amp;"*",各都道府県の状況!$A:$I,I$3,FALSE), "※5", ""))), "")</f>
        <v>2</v>
      </c>
    </row>
    <row r="9" spans="1:10" ht="21" customHeight="1" x14ac:dyDescent="0.55000000000000004">
      <c r="A9" s="12" t="s">
        <v>185</v>
      </c>
      <c r="B9" s="13">
        <f t="shared" si="0"/>
        <v>44279</v>
      </c>
      <c r="C9" s="31" t="s">
        <v>14</v>
      </c>
      <c r="D9" s="41">
        <f>IFERROR(INT(TRIM(SUBSTITUTE(VLOOKUP($A9&amp;"*",各都道府県の状況!$A:$I,D$3,FALSE), "※5", ""))), "")</f>
        <v>278</v>
      </c>
      <c r="E9" s="41">
        <f>IFERROR(INT(TRIM(SUBSTITUTE(VLOOKUP($A9&amp;"*",各都道府県の状況!$A:$I,E$3,FALSE), "※5", ""))), "")</f>
        <v>7409</v>
      </c>
      <c r="F9" s="41">
        <f>IFERROR(INT(TRIM(SUBSTITUTE(VLOOKUP($A9&amp;"*",各都道府県の状況!$A:$I,F$3,FALSE), "※5", ""))), "")</f>
        <v>263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9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44279</v>
      </c>
      <c r="C10" s="31" t="s">
        <v>15</v>
      </c>
      <c r="D10" s="41">
        <f>IFERROR(INT(TRIM(SUBSTITUTE(VLOOKUP($A10&amp;"*",各都道府県の状況!$A:$I,D$3,FALSE), "※5", ""))), "")</f>
        <v>703</v>
      </c>
      <c r="E10" s="41">
        <f>IFERROR(INT(TRIM(SUBSTITUTE(VLOOKUP($A10&amp;"*",各都道府県の状況!$A:$I,E$3,FALSE), "※5", ""))), "")</f>
        <v>32037</v>
      </c>
      <c r="F10" s="41">
        <f>IFERROR(INT(TRIM(SUBSTITUTE(VLOOKUP($A10&amp;"*",各都道府県の状況!$A:$I,F$3,FALSE), "※5", ""))), "")</f>
        <v>542</v>
      </c>
      <c r="G10" s="41">
        <f>IFERROR(INT(TRIM(SUBSTITUTE(VLOOKUP($A10&amp;"*",各都道府県の状況!$A:$I,G$3,FALSE), "※5", ""))), "")</f>
        <v>16</v>
      </c>
      <c r="H10" s="41">
        <f>IFERROR(INT(TRIM(SUBSTITUTE(VLOOKUP($A10&amp;"*",各都道府県の状況!$A:$I,H$3,FALSE), "※5", ""))), "")</f>
        <v>145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44279</v>
      </c>
      <c r="C11" s="31" t="s">
        <v>16</v>
      </c>
      <c r="D11" s="41">
        <f>IFERROR(INT(TRIM(SUBSTITUTE(VLOOKUP($A11&amp;"*",各都道府県の状況!$A:$I,D$3,FALSE), "※5", ""))), "")</f>
        <v>2371</v>
      </c>
      <c r="E11" s="41">
        <f>IFERROR(INT(TRIM(SUBSTITUTE(VLOOKUP($A11&amp;"*",各都道府県の状況!$A:$I,E$3,FALSE), "※5", ""))), "")</f>
        <v>137840</v>
      </c>
      <c r="F11" s="41">
        <f>IFERROR(INT(TRIM(SUBSTITUTE(VLOOKUP($A11&amp;"*",各都道府県の状況!$A:$I,F$3,FALSE), "※5", ""))), "")</f>
        <v>1994</v>
      </c>
      <c r="G11" s="41">
        <f>IFERROR(INT(TRIM(SUBSTITUTE(VLOOKUP($A11&amp;"*",各都道府県の状況!$A:$I,G$3,FALSE), "※5", ""))), "")</f>
        <v>107</v>
      </c>
      <c r="H11" s="41">
        <f>IFERROR(INT(TRIM(SUBSTITUTE(VLOOKUP($A11&amp;"*",各都道府県の状況!$A:$I,H$3,FALSE), "※5", ""))), "")</f>
        <v>270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44279</v>
      </c>
      <c r="C12" s="31" t="s">
        <v>17</v>
      </c>
      <c r="D12" s="41">
        <f>IFERROR(INT(TRIM(SUBSTITUTE(VLOOKUP($A12&amp;"*",各都道府県の状況!$A:$I,D$3,FALSE), "※5", ""))), "")</f>
        <v>6496</v>
      </c>
      <c r="E12" s="41">
        <f>IFERROR(INT(TRIM(SUBSTITUTE(VLOOKUP($A12&amp;"*",各都道府県の状況!$A:$I,E$3,FALSE), "※5", ""))), "")</f>
        <v>25858</v>
      </c>
      <c r="F12" s="41">
        <f>IFERROR(INT(TRIM(SUBSTITUTE(VLOOKUP($A12&amp;"*",各都道府県の状況!$A:$I,F$3,FALSE), "※5", ""))), "")</f>
        <v>6056</v>
      </c>
      <c r="G12" s="41">
        <f>IFERROR(INT(TRIM(SUBSTITUTE(VLOOKUP($A12&amp;"*",各都道府県の状況!$A:$I,G$3,FALSE), "※5", ""))), "")</f>
        <v>125</v>
      </c>
      <c r="H12" s="41">
        <f>IFERROR(INT(TRIM(SUBSTITUTE(VLOOKUP($A12&amp;"*",各都道府県の状況!$A:$I,H$3,FALSE), "※5", ""))), "")</f>
        <v>315</v>
      </c>
      <c r="I12" s="41">
        <f>IFERROR(INT(TRIM(SUBSTITUTE(VLOOKUP($A12&amp;"*",各都道府県の状況!$A:$I,I$3,FALSE), "※5", ""))), "")</f>
        <v>0</v>
      </c>
    </row>
    <row r="13" spans="1:10" x14ac:dyDescent="0.55000000000000004">
      <c r="A13" s="12" t="s">
        <v>189</v>
      </c>
      <c r="B13" s="13">
        <f t="shared" si="0"/>
        <v>44279</v>
      </c>
      <c r="C13" s="31" t="s">
        <v>18</v>
      </c>
      <c r="D13" s="41">
        <f>IFERROR(INT(TRIM(SUBSTITUTE(VLOOKUP($A13&amp;"*",各都道府県の状況!$A:$I,D$3,FALSE), "※5", ""))), "")</f>
        <v>4467</v>
      </c>
      <c r="E13" s="41">
        <f>IFERROR(INT(TRIM(SUBSTITUTE(VLOOKUP($A13&amp;"*",各都道府県の状況!$A:$I,E$3,FALSE), "※5", ""))), "")</f>
        <v>166942</v>
      </c>
      <c r="F13" s="41">
        <f>IFERROR(INT(TRIM(SUBSTITUTE(VLOOKUP($A13&amp;"*",各都道府県の状況!$A:$I,F$3,FALSE), "※5", ""))), "")</f>
        <v>4237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160</v>
      </c>
      <c r="I13" s="41">
        <f>IFERROR(INT(TRIM(SUBSTITUTE(VLOOKUP($A13&amp;"*",各都道府県の状況!$A:$I,I$3,FALSE), "※5", ""))), "")</f>
        <v>0</v>
      </c>
    </row>
    <row r="14" spans="1:10" x14ac:dyDescent="0.55000000000000004">
      <c r="A14" s="12" t="s">
        <v>190</v>
      </c>
      <c r="B14" s="13">
        <f t="shared" si="0"/>
        <v>44279</v>
      </c>
      <c r="C14" s="31" t="s">
        <v>19</v>
      </c>
      <c r="D14" s="41">
        <f>IFERROR(INT(TRIM(SUBSTITUTE(VLOOKUP($A14&amp;"*",各都道府県の状況!$A:$I,D$3,FALSE), "※5", ""))), "")</f>
        <v>4869</v>
      </c>
      <c r="E14" s="41">
        <f>IFERROR(INT(TRIM(SUBSTITUTE(VLOOKUP($A14&amp;"*",各都道府県の状況!$A:$I,E$3,FALSE), "※5", ""))), "")</f>
        <v>109122</v>
      </c>
      <c r="F14" s="41">
        <f>IFERROR(INT(TRIM(SUBSTITUTE(VLOOKUP($A14&amp;"*",各都道府県の状況!$A:$I,F$3,FALSE), "※5", ""))), "")</f>
        <v>4603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167</v>
      </c>
      <c r="I14" s="41">
        <f>IFERROR(INT(TRIM(SUBSTITUTE(VLOOKUP($A14&amp;"*",各都道府県の状況!$A:$I,I$3,FALSE), "※5", ""))), "")</f>
        <v>2</v>
      </c>
    </row>
    <row r="15" spans="1:10" x14ac:dyDescent="0.55000000000000004">
      <c r="A15" s="12" t="s">
        <v>191</v>
      </c>
      <c r="B15" s="13">
        <f t="shared" si="0"/>
        <v>44279</v>
      </c>
      <c r="C15" s="31" t="s">
        <v>20</v>
      </c>
      <c r="D15" s="41">
        <f>IFERROR(INT(TRIM(SUBSTITUTE(VLOOKUP($A15&amp;"*",各都道府県の状況!$A:$I,D$3,FALSE), "※5", ""))), "")</f>
        <v>31981</v>
      </c>
      <c r="E15" s="41">
        <f>IFERROR(INT(TRIM(SUBSTITUTE(VLOOKUP($A15&amp;"*",各都道府県の状況!$A:$I,E$3,FALSE), "※5", ""))), "")</f>
        <v>623598</v>
      </c>
      <c r="F15" s="41">
        <f>IFERROR(INT(TRIM(SUBSTITUTE(VLOOKUP($A15&amp;"*",各都道府県の状況!$A:$I,F$3,FALSE), "※5", ""))), "")</f>
        <v>29967</v>
      </c>
      <c r="G15" s="41">
        <f>IFERROR(INT(TRIM(SUBSTITUTE(VLOOKUP($A15&amp;"*",各都道府県の状況!$A:$I,G$3,FALSE), "※5", ""))), "")</f>
        <v>691</v>
      </c>
      <c r="H15" s="41">
        <f>IFERROR(INT(TRIM(SUBSTITUTE(VLOOKUP($A15&amp;"*",各都道府県の状況!$A:$I,H$3,FALSE), "※5", ""))), "")</f>
        <v>1323</v>
      </c>
      <c r="I15" s="41">
        <f>IFERROR(INT(TRIM(SUBSTITUTE(VLOOKUP($A15&amp;"*",各都道府県の状況!$A:$I,I$3,FALSE), "※5", ""))), "")</f>
        <v>46</v>
      </c>
    </row>
    <row r="16" spans="1:10" x14ac:dyDescent="0.55000000000000004">
      <c r="A16" s="12" t="s">
        <v>192</v>
      </c>
      <c r="B16" s="13">
        <f t="shared" si="0"/>
        <v>44279</v>
      </c>
      <c r="C16" s="31" t="s">
        <v>21</v>
      </c>
      <c r="D16" s="41">
        <f>IFERROR(INT(TRIM(SUBSTITUTE(VLOOKUP($A16&amp;"*",各都道府県の状況!$A:$I,D$3,FALSE), "※5", ""))), "")</f>
        <v>28918</v>
      </c>
      <c r="E16" s="41">
        <f>IFERROR(INT(TRIM(SUBSTITUTE(VLOOKUP($A16&amp;"*",各都道府県の状況!$A:$I,E$3,FALSE), "※5", ""))), "")</f>
        <v>459473</v>
      </c>
      <c r="F16" s="41">
        <f>IFERROR(INT(TRIM(SUBSTITUTE(VLOOKUP($A16&amp;"*",各都道府県の状況!$A:$I,F$3,FALSE), "※5", ""))), "")</f>
        <v>27334</v>
      </c>
      <c r="G16" s="41">
        <f>IFERROR(INT(TRIM(SUBSTITUTE(VLOOKUP($A16&amp;"*",各都道府県の状況!$A:$I,G$3,FALSE), "※5", ""))), "")</f>
        <v>547</v>
      </c>
      <c r="H16" s="41">
        <f>IFERROR(INT(TRIM(SUBSTITUTE(VLOOKUP($A16&amp;"*",各都道府県の状況!$A:$I,H$3,FALSE), "※5", ""))), "")</f>
        <v>1037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44279</v>
      </c>
      <c r="C17" s="31" t="s">
        <v>22</v>
      </c>
      <c r="D17" s="41">
        <f>IFERROR(INT(TRIM(SUBSTITUTE(VLOOKUP($A17&amp;"*",各都道府県の状況!$A:$I,D$3,FALSE), "※5", ""))), "")</f>
        <v>118461</v>
      </c>
      <c r="E17" s="41">
        <f>IFERROR(INT(TRIM(SUBSTITUTE(VLOOKUP($A17&amp;"*",各都道府県の状況!$A:$I,E$3,FALSE), "※5", ""))), "")</f>
        <v>1709233</v>
      </c>
      <c r="F17" s="41">
        <f>IFERROR(INT(TRIM(SUBSTITUTE(VLOOKUP($A17&amp;"*",各都道府県の状況!$A:$I,F$3,FALSE), "※5", ""))), "")</f>
        <v>113818</v>
      </c>
      <c r="G17" s="41">
        <f>IFERROR(INT(TRIM(SUBSTITUTE(VLOOKUP($A17&amp;"*",各都道府県の状況!$A:$I,G$3,FALSE), "※5", ""))), "")</f>
        <v>1667</v>
      </c>
      <c r="H17" s="41">
        <f>IFERROR(INT(TRIM(SUBSTITUTE(VLOOKUP($A17&amp;"*",各都道府県の状況!$A:$I,H$3,FALSE), "※5", ""))), "")</f>
        <v>2976</v>
      </c>
      <c r="I17" s="41">
        <f>IFERROR(INT(TRIM(SUBSTITUTE(VLOOKUP($A17&amp;"*",各都道府県の状況!$A:$I,I$3,FALSE), "※5", ""))), "")</f>
        <v>42</v>
      </c>
    </row>
    <row r="18" spans="1:9" x14ac:dyDescent="0.55000000000000004">
      <c r="A18" s="12" t="s">
        <v>194</v>
      </c>
      <c r="B18" s="13">
        <f t="shared" si="0"/>
        <v>44279</v>
      </c>
      <c r="C18" s="31" t="s">
        <v>23</v>
      </c>
      <c r="D18" s="41">
        <f>IFERROR(INT(TRIM(SUBSTITUTE(VLOOKUP($A18&amp;"*",各都道府県の状況!$A:$I,D$3,FALSE), "※5", ""))), "")</f>
        <v>47341</v>
      </c>
      <c r="E18" s="41">
        <f>IFERROR(INT(TRIM(SUBSTITUTE(VLOOKUP($A18&amp;"*",各都道府県の状況!$A:$I,E$3,FALSE), "※5", ""))), "")</f>
        <v>671205</v>
      </c>
      <c r="F18" s="41">
        <f>IFERROR(INT(TRIM(SUBSTITUTE(VLOOKUP($A18&amp;"*",各都道府県の状況!$A:$I,F$3,FALSE), "※5", ""))), "")</f>
        <v>45664</v>
      </c>
      <c r="G18" s="41">
        <f>IFERROR(INT(TRIM(SUBSTITUTE(VLOOKUP($A18&amp;"*",各都道府県の状況!$A:$I,G$3,FALSE), "※5", ""))), "")</f>
        <v>772</v>
      </c>
      <c r="H18" s="41">
        <f>IFERROR(INT(TRIM(SUBSTITUTE(VLOOKUP($A18&amp;"*",各都道府県の状況!$A:$I,H$3,FALSE), "※5", ""))), "")</f>
        <v>905</v>
      </c>
      <c r="I18" s="41">
        <f>IFERROR(INT(TRIM(SUBSTITUTE(VLOOKUP($A18&amp;"*",各都道府県の状況!$A:$I,I$3,FALSE), "※5", ""))), "")</f>
        <v>19</v>
      </c>
    </row>
    <row r="19" spans="1:9" x14ac:dyDescent="0.55000000000000004">
      <c r="A19" s="12" t="s">
        <v>195</v>
      </c>
      <c r="B19" s="13">
        <f t="shared" si="0"/>
        <v>44279</v>
      </c>
      <c r="C19" s="31" t="s">
        <v>24</v>
      </c>
      <c r="D19" s="41">
        <f>IFERROR(INT(TRIM(SUBSTITUTE(VLOOKUP($A19&amp;"*",各都道府県の状況!$A:$I,D$3,FALSE), "※5", ""))), "")</f>
        <v>1324</v>
      </c>
      <c r="E19" s="41">
        <f>IFERROR(INT(TRIM(SUBSTITUTE(VLOOKUP($A19&amp;"*",各都道府県の状況!$A:$I,E$3,FALSE), "※5", ""))), "")</f>
        <v>77919</v>
      </c>
      <c r="F19" s="41">
        <f>IFERROR(INT(TRIM(SUBSTITUTE(VLOOKUP($A19&amp;"*",各都道府県の状況!$A:$I,F$3,FALSE), "※5", ""))), "")</f>
        <v>1163</v>
      </c>
      <c r="G19" s="41">
        <f>IFERROR(INT(TRIM(SUBSTITUTE(VLOOKUP($A19&amp;"*",各都道府県の状況!$A:$I,G$3,FALSE), "※5", ""))), "")</f>
        <v>17</v>
      </c>
      <c r="H19" s="41">
        <f>IFERROR(INT(TRIM(SUBSTITUTE(VLOOKUP($A19&amp;"*",各都道府県の状況!$A:$I,H$3,FALSE), "※5", ""))), "")</f>
        <v>144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44279</v>
      </c>
      <c r="C20" s="31" t="s">
        <v>25</v>
      </c>
      <c r="D20" s="41">
        <f>IFERROR(INT(TRIM(SUBSTITUTE(VLOOKUP($A20&amp;"*",各都道府県の状況!$A:$I,D$3,FALSE), "※5", ""))), "")</f>
        <v>927</v>
      </c>
      <c r="E20" s="41">
        <f>IFERROR(INT(TRIM(SUBSTITUTE(VLOOKUP($A20&amp;"*",各都道府県の状況!$A:$I,E$3,FALSE), "※5", ""))), "")</f>
        <v>40543</v>
      </c>
      <c r="F20" s="41">
        <f>IFERROR(INT(TRIM(SUBSTITUTE(VLOOKUP($A20&amp;"*",各都道府県の状況!$A:$I,F$3,FALSE), "※5", ""))), "")</f>
        <v>882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17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44279</v>
      </c>
      <c r="C21" s="31" t="s">
        <v>26</v>
      </c>
      <c r="D21" s="41">
        <f>IFERROR(INT(TRIM(SUBSTITUTE(VLOOKUP($A21&amp;"*",各都道府県の状況!$A:$I,D$3,FALSE), "※5", ""))), "")</f>
        <v>1896</v>
      </c>
      <c r="E21" s="41">
        <f>IFERROR(INT(TRIM(SUBSTITUTE(VLOOKUP($A21&amp;"*",各都道府県の状況!$A:$I,E$3,FALSE), "※5", ""))), "")</f>
        <v>58552</v>
      </c>
      <c r="F21" s="41">
        <f>IFERROR(INT(TRIM(SUBSTITUTE(VLOOKUP($A21&amp;"*",各都道府県の状況!$A:$I,F$3,FALSE), "※5", ""))), "")</f>
        <v>1813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17</v>
      </c>
      <c r="I21" s="41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44279</v>
      </c>
      <c r="C22" s="31" t="s">
        <v>27</v>
      </c>
      <c r="D22" s="41">
        <f>IFERROR(INT(TRIM(SUBSTITUTE(VLOOKUP($A22&amp;"*",各都道府県の状況!$A:$I,D$3,FALSE), "※5", ""))), "")</f>
        <v>553</v>
      </c>
      <c r="E22" s="41">
        <f>IFERROR(INT(TRIM(SUBSTITUTE(VLOOKUP($A22&amp;"*",各都道府県の状況!$A:$I,E$3,FALSE), "※5", ""))), "")</f>
        <v>34594</v>
      </c>
      <c r="F22" s="41">
        <f>IFERROR(INT(TRIM(SUBSTITUTE(VLOOKUP($A22&amp;"*",各都道府県の状況!$A:$I,F$3,FALSE), "※5", ""))), "")</f>
        <v>521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7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44279</v>
      </c>
      <c r="C23" s="31" t="s">
        <v>28</v>
      </c>
      <c r="D23" s="41">
        <f>IFERROR(INT(TRIM(SUBSTITUTE(VLOOKUP($A23&amp;"*",各都道府県の状況!$A:$I,D$3,FALSE), "※5", ""))), "")</f>
        <v>956</v>
      </c>
      <c r="E23" s="41">
        <f>IFERROR(INT(TRIM(SUBSTITUTE(VLOOKUP($A23&amp;"*",各都道府県の状況!$A:$I,E$3,FALSE), "※5", ""))), "")</f>
        <v>29599</v>
      </c>
      <c r="F23" s="41">
        <f>IFERROR(INT(TRIM(SUBSTITUTE(VLOOKUP($A23&amp;"*",各都道府県の状況!$A:$I,F$3,FALSE), "※5", ""))), "")</f>
        <v>936</v>
      </c>
      <c r="G23" s="41">
        <f>IFERROR(INT(TRIM(SUBSTITUTE(VLOOKUP($A23&amp;"*",各都道府県の状況!$A:$I,G$3,FALSE), "※5", ""))), "")</f>
        <v>18</v>
      </c>
      <c r="H23" s="41">
        <f>IFERROR(INT(TRIM(SUBSTITUTE(VLOOKUP($A23&amp;"*",各都道府県の状況!$A:$I,H$3,FALSE), "※5", ""))), "")</f>
        <v>2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44279</v>
      </c>
      <c r="C24" s="31" t="s">
        <v>29</v>
      </c>
      <c r="D24" s="41">
        <f>IFERROR(INT(TRIM(SUBSTITUTE(VLOOKUP($A24&amp;"*",各都道府県の状況!$A:$I,D$3,FALSE), "※5", ""))), "")</f>
        <v>2581</v>
      </c>
      <c r="E24" s="41">
        <f>IFERROR(INT(TRIM(SUBSTITUTE(VLOOKUP($A24&amp;"*",各都道府県の状況!$A:$I,E$3,FALSE), "※5", ""))), "")</f>
        <v>111049</v>
      </c>
      <c r="F24" s="41">
        <f>IFERROR(INT(TRIM(SUBSTITUTE(VLOOKUP($A24&amp;"*",各都道府県の状況!$A:$I,F$3,FALSE), "※5", ""))), "")</f>
        <v>2438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122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44279</v>
      </c>
      <c r="C25" s="31" t="s">
        <v>30</v>
      </c>
      <c r="D25" s="41">
        <f>IFERROR(INT(TRIM(SUBSTITUTE(VLOOKUP($A25&amp;"*",各都道府県の状況!$A:$I,D$3,FALSE), "※5", ""))), "")</f>
        <v>4863</v>
      </c>
      <c r="E25" s="41">
        <f>IFERROR(INT(TRIM(SUBSTITUTE(VLOOKUP($A25&amp;"*",各都道府県の状況!$A:$I,E$3,FALSE), "※5", ""))), "")</f>
        <v>153245</v>
      </c>
      <c r="F25" s="41">
        <f>IFERROR(INT(TRIM(SUBSTITUTE(VLOOKUP($A25&amp;"*",各都道府県の状況!$A:$I,F$3,FALSE), "※5", ""))), "")</f>
        <v>4659</v>
      </c>
      <c r="G25" s="41">
        <f>IFERROR(INT(TRIM(SUBSTITUTE(VLOOKUP($A25&amp;"*",各都道府県の状況!$A:$I,G$3,FALSE), "※5", ""))), "")</f>
        <v>123</v>
      </c>
      <c r="H25" s="41">
        <f>IFERROR(INT(TRIM(SUBSTITUTE(VLOOKUP($A25&amp;"*",各都道府県の状況!$A:$I,H$3,FALSE), "※5", ""))), "")</f>
        <v>81</v>
      </c>
      <c r="I25" s="41">
        <f>IFERROR(INT(TRIM(SUBSTITUTE(VLOOKUP($A25&amp;"*",各都道府県の状況!$A:$I,I$3,FALSE), "※5", ""))), "")</f>
        <v>2</v>
      </c>
    </row>
    <row r="26" spans="1:9" x14ac:dyDescent="0.55000000000000004">
      <c r="A26" s="12" t="s">
        <v>202</v>
      </c>
      <c r="B26" s="13">
        <f t="shared" si="0"/>
        <v>44279</v>
      </c>
      <c r="C26" s="31" t="s">
        <v>31</v>
      </c>
      <c r="D26" s="41">
        <f>IFERROR(INT(TRIM(SUBSTITUTE(VLOOKUP($A26&amp;"*",各都道府県の状況!$A:$I,D$3,FALSE), "※5", ""))), "")</f>
        <v>5543</v>
      </c>
      <c r="E26" s="41">
        <f>IFERROR(INT(TRIM(SUBSTITUTE(VLOOKUP($A26&amp;"*",各都道府県の状況!$A:$I,E$3,FALSE), "※5", ""))), "")</f>
        <v>236080</v>
      </c>
      <c r="F26" s="41">
        <f>IFERROR(INT(TRIM(SUBSTITUTE(VLOOKUP($A26&amp;"*",各都道府県の状況!$A:$I,F$3,FALSE), "※5", ""))), "")</f>
        <v>5227</v>
      </c>
      <c r="G26" s="41">
        <f>IFERROR(INT(TRIM(SUBSTITUTE(VLOOKUP($A26&amp;"*",各都道府県の状況!$A:$I,G$3,FALSE), "※5", ""))), "")</f>
        <v>115</v>
      </c>
      <c r="H26" s="41">
        <f>IFERROR(INT(TRIM(SUBSTITUTE(VLOOKUP($A26&amp;"*",各都道府県の状況!$A:$I,H$3,FALSE), "※5", ""))), "")</f>
        <v>201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44279</v>
      </c>
      <c r="C27" s="31" t="s">
        <v>32</v>
      </c>
      <c r="D27" s="41">
        <f>IFERROR(INT(TRIM(SUBSTITUTE(VLOOKUP($A27&amp;"*",各都道府県の状況!$A:$I,D$3,FALSE), "※5", ""))), "")</f>
        <v>26809</v>
      </c>
      <c r="E27" s="41">
        <f>IFERROR(INT(TRIM(SUBSTITUTE(VLOOKUP($A27&amp;"*",各都道府県の状況!$A:$I,E$3,FALSE), "※5", ""))), "")</f>
        <v>446425</v>
      </c>
      <c r="F27" s="41">
        <f>IFERROR(INT(TRIM(SUBSTITUTE(VLOOKUP($A27&amp;"*",各都道府県の状況!$A:$I,F$3,FALSE), "※5", ""))), "")</f>
        <v>25746</v>
      </c>
      <c r="G27" s="41">
        <f>IFERROR(INT(TRIM(SUBSTITUTE(VLOOKUP($A27&amp;"*",各都道府県の状況!$A:$I,G$3,FALSE), "※5", ""))), "")</f>
        <v>572</v>
      </c>
      <c r="H27" s="41">
        <f>IFERROR(INT(TRIM(SUBSTITUTE(VLOOKUP($A27&amp;"*",各都道府県の状況!$A:$I,H$3,FALSE), "※5", ""))), "")</f>
        <v>491</v>
      </c>
      <c r="I27" s="41">
        <f>IFERROR(INT(TRIM(SUBSTITUTE(VLOOKUP($A27&amp;"*",各都道府県の状況!$A:$I,I$3,FALSE), "※5", ""))), "")</f>
        <v>11</v>
      </c>
    </row>
    <row r="28" spans="1:9" x14ac:dyDescent="0.55000000000000004">
      <c r="A28" s="12" t="s">
        <v>204</v>
      </c>
      <c r="B28" s="13">
        <f t="shared" si="0"/>
        <v>44279</v>
      </c>
      <c r="C28" s="31" t="s">
        <v>33</v>
      </c>
      <c r="D28" s="41">
        <f>IFERROR(INT(TRIM(SUBSTITUTE(VLOOKUP($A28&amp;"*",各都道府県の状況!$A:$I,D$3,FALSE), "※5", ""))), "")</f>
        <v>2660</v>
      </c>
      <c r="E28" s="41">
        <f>IFERROR(INT(TRIM(SUBSTITUTE(VLOOKUP($A28&amp;"*",各都道府県の状況!$A:$I,E$3,FALSE), "※5", ""))), "")</f>
        <v>73145</v>
      </c>
      <c r="F28" s="41">
        <f>IFERROR(INT(TRIM(SUBSTITUTE(VLOOKUP($A28&amp;"*",各都道府県の状況!$A:$I,F$3,FALSE), "※5", ""))), "")</f>
        <v>2597</v>
      </c>
      <c r="G28" s="41">
        <f>IFERROR(INT(TRIM(SUBSTITUTE(VLOOKUP($A28&amp;"*",各都道府県の状況!$A:$I,G$3,FALSE), "※5", ""))), "")</f>
        <v>67</v>
      </c>
      <c r="H28" s="41">
        <f>IFERROR(INT(TRIM(SUBSTITUTE(VLOOKUP($A28&amp;"*",各都道府県の状況!$A:$I,H$3,FALSE), "※5", ""))), "")</f>
        <v>75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44279</v>
      </c>
      <c r="C29" s="31" t="s">
        <v>34</v>
      </c>
      <c r="D29" s="41">
        <f>IFERROR(INT(TRIM(SUBSTITUTE(VLOOKUP($A29&amp;"*",各都道府県の状況!$A:$I,D$3,FALSE), "※5", ""))), "")</f>
        <v>2713</v>
      </c>
      <c r="E29" s="41">
        <f>IFERROR(INT(TRIM(SUBSTITUTE(VLOOKUP($A29&amp;"*",各都道府県の状況!$A:$I,E$3,FALSE), "※5", ""))), "")</f>
        <v>83404</v>
      </c>
      <c r="F29" s="41">
        <f>IFERROR(INT(TRIM(SUBSTITUTE(VLOOKUP($A29&amp;"*",各都道府県の状況!$A:$I,F$3,FALSE), "※5", ""))), "")</f>
        <v>2576</v>
      </c>
      <c r="G29" s="41">
        <f>IFERROR(INT(TRIM(SUBSTITUTE(VLOOKUP($A29&amp;"*",各都道府県の状況!$A:$I,G$3,FALSE), "※5", ""))), "")</f>
        <v>52</v>
      </c>
      <c r="H29" s="41">
        <f>IFERROR(INT(TRIM(SUBSTITUTE(VLOOKUP($A29&amp;"*",各都道府県の状況!$A:$I,H$3,FALSE), "※5", ""))), "")</f>
        <v>85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44279</v>
      </c>
      <c r="C30" s="31" t="s">
        <v>35</v>
      </c>
      <c r="D30" s="41">
        <f>IFERROR(INT(TRIM(SUBSTITUTE(VLOOKUP($A30&amp;"*",各都道府県の状況!$A:$I,D$3,FALSE), "※5", ""))), "")</f>
        <v>9294</v>
      </c>
      <c r="E30" s="41">
        <f>IFERROR(INT(TRIM(SUBSTITUTE(VLOOKUP($A30&amp;"*",各都道府県の状況!$A:$I,E$3,FALSE), "※5", ""))), "")</f>
        <v>170847</v>
      </c>
      <c r="F30" s="41">
        <f>IFERROR(INT(TRIM(SUBSTITUTE(VLOOKUP($A30&amp;"*",各都道府県の状況!$A:$I,F$3,FALSE), "※5", ""))), "")</f>
        <v>9014</v>
      </c>
      <c r="G30" s="41">
        <f>IFERROR(INT(TRIM(SUBSTITUTE(VLOOKUP($A30&amp;"*",各都道府県の状況!$A:$I,G$3,FALSE), "※5", ""))), "")</f>
        <v>167</v>
      </c>
      <c r="H30" s="41">
        <f>IFERROR(INT(TRIM(SUBSTITUTE(VLOOKUP($A30&amp;"*",各都道府県の状況!$A:$I,H$3,FALSE), "※5", ""))), "")</f>
        <v>117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44279</v>
      </c>
      <c r="C31" s="31" t="s">
        <v>36</v>
      </c>
      <c r="D31" s="41">
        <f>IFERROR(INT(TRIM(SUBSTITUTE(VLOOKUP($A31&amp;"*",各都道府県の状況!$A:$I,D$3,FALSE), "※5", ""))), "")</f>
        <v>49682</v>
      </c>
      <c r="E31" s="41">
        <f>IFERROR(INT(TRIM(SUBSTITUTE(VLOOKUP($A31&amp;"*",各都道府県の状況!$A:$I,E$3,FALSE), "※5", ""))), "")</f>
        <v>968117</v>
      </c>
      <c r="F31" s="41">
        <f>IFERROR(INT(TRIM(SUBSTITUTE(VLOOKUP($A31&amp;"*",各都道府県の状況!$A:$I,F$3,FALSE), "※5", ""))), "")</f>
        <v>46620</v>
      </c>
      <c r="G31" s="41">
        <f>IFERROR(INT(TRIM(SUBSTITUTE(VLOOKUP($A31&amp;"*",各都道府県の状況!$A:$I,G$3,FALSE), "※5", ""))), "")</f>
        <v>1170</v>
      </c>
      <c r="H31" s="41">
        <f>IFERROR(INT(TRIM(SUBSTITUTE(VLOOKUP($A31&amp;"*",各都道府県の状況!$A:$I,H$3,FALSE), "※5", ""))), "")</f>
        <v>1491</v>
      </c>
      <c r="I31" s="41">
        <f>IFERROR(INT(TRIM(SUBSTITUTE(VLOOKUP($A31&amp;"*",各都道府県の状況!$A:$I,I$3,FALSE), "※5", ""))), "")</f>
        <v>61</v>
      </c>
    </row>
    <row r="32" spans="1:9" x14ac:dyDescent="0.55000000000000004">
      <c r="A32" s="12" t="s">
        <v>208</v>
      </c>
      <c r="B32" s="13">
        <f t="shared" si="0"/>
        <v>44279</v>
      </c>
      <c r="C32" s="31" t="s">
        <v>37</v>
      </c>
      <c r="D32" s="41">
        <f>IFERROR(INT(TRIM(SUBSTITUTE(VLOOKUP($A32&amp;"*",各都道府県の状況!$A:$I,D$3,FALSE), "※5", ""))), "")</f>
        <v>19012</v>
      </c>
      <c r="E32" s="41">
        <f>IFERROR(INT(TRIM(SUBSTITUTE(VLOOKUP($A32&amp;"*",各都道府県の状況!$A:$I,E$3,FALSE), "※5", ""))), "")</f>
        <v>283507</v>
      </c>
      <c r="F32" s="41">
        <f>IFERROR(INT(TRIM(SUBSTITUTE(VLOOKUP($A32&amp;"*",各都道府県の状況!$A:$I,F$3,FALSE), "※5", ""))), "")</f>
        <v>17750</v>
      </c>
      <c r="G32" s="41">
        <f>IFERROR(INT(TRIM(SUBSTITUTE(VLOOKUP($A32&amp;"*",各都道府県の状況!$A:$I,G$3,FALSE), "※5", ""))), "")</f>
        <v>580</v>
      </c>
      <c r="H32" s="41">
        <f>IFERROR(INT(TRIM(SUBSTITUTE(VLOOKUP($A32&amp;"*",各都道府県の状況!$A:$I,H$3,FALSE), "※5", ""))), "")</f>
        <v>682</v>
      </c>
      <c r="I32" s="41">
        <f>IFERROR(INT(TRIM(SUBSTITUTE(VLOOKUP($A32&amp;"*",各都道府県の状況!$A:$I,I$3,FALSE), "※5", ""))), "")</f>
        <v>50</v>
      </c>
    </row>
    <row r="33" spans="1:9" x14ac:dyDescent="0.55000000000000004">
      <c r="A33" s="12" t="s">
        <v>209</v>
      </c>
      <c r="B33" s="13">
        <f t="shared" si="0"/>
        <v>44279</v>
      </c>
      <c r="C33" s="31" t="s">
        <v>38</v>
      </c>
      <c r="D33" s="41">
        <f>IFERROR(INT(TRIM(SUBSTITUTE(VLOOKUP($A33&amp;"*",各都道府県の状況!$A:$I,D$3,FALSE), "※5", ""))), "")</f>
        <v>3553</v>
      </c>
      <c r="E33" s="41">
        <f>IFERROR(INT(TRIM(SUBSTITUTE(VLOOKUP($A33&amp;"*",各都道府県の状況!$A:$I,E$3,FALSE), "※5", ""))), "")</f>
        <v>92751</v>
      </c>
      <c r="F33" s="41">
        <f>IFERROR(INT(TRIM(SUBSTITUTE(VLOOKUP($A33&amp;"*",各都道府県の状況!$A:$I,F$3,FALSE), "※5", ""))), "")</f>
        <v>3391</v>
      </c>
      <c r="G33" s="41">
        <f>IFERROR(INT(TRIM(SUBSTITUTE(VLOOKUP($A33&amp;"*",各都道府県の状況!$A:$I,G$3,FALSE), "※5", ""))), "")</f>
        <v>51</v>
      </c>
      <c r="H33" s="41">
        <f>IFERROR(INT(TRIM(SUBSTITUTE(VLOOKUP($A33&amp;"*",各都道府県の状況!$A:$I,H$3,FALSE), "※5", ""))), "")</f>
        <v>111</v>
      </c>
      <c r="I33" s="41">
        <f>IFERROR(INT(TRIM(SUBSTITUTE(VLOOKUP($A33&amp;"*",各都道府県の状況!$A:$I,I$3,FALSE), "※5", ""))), "")</f>
        <v>6</v>
      </c>
    </row>
    <row r="34" spans="1:9" x14ac:dyDescent="0.55000000000000004">
      <c r="A34" s="12" t="s">
        <v>210</v>
      </c>
      <c r="B34" s="13">
        <f t="shared" si="0"/>
        <v>44279</v>
      </c>
      <c r="C34" s="31" t="s">
        <v>39</v>
      </c>
      <c r="D34" s="41">
        <f>IFERROR(INT(TRIM(SUBSTITUTE(VLOOKUP($A34&amp;"*",各都道府県の状況!$A:$I,D$3,FALSE), "※5", ""))), "")</f>
        <v>1220</v>
      </c>
      <c r="E34" s="41">
        <f>IFERROR(INT(TRIM(SUBSTITUTE(VLOOKUP($A34&amp;"*",各都道府県の状況!$A:$I,E$3,FALSE), "※5", ""))), "")</f>
        <v>25768</v>
      </c>
      <c r="F34" s="41">
        <f>IFERROR(INT(TRIM(SUBSTITUTE(VLOOKUP($A34&amp;"*",各都道府県の状況!$A:$I,F$3,FALSE), "※5", ""))), "")</f>
        <v>1137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41</v>
      </c>
      <c r="I34" s="41">
        <f>IFERROR(INT(TRIM(SUBSTITUTE(VLOOKUP($A34&amp;"*",各都道府県の状況!$A:$I,I$3,FALSE), "※5", ""))), "")</f>
        <v>3</v>
      </c>
    </row>
    <row r="35" spans="1:9" x14ac:dyDescent="0.55000000000000004">
      <c r="A35" s="12" t="s">
        <v>211</v>
      </c>
      <c r="B35" s="13">
        <f t="shared" si="0"/>
        <v>44279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45760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0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44279</v>
      </c>
      <c r="C36" s="31" t="s">
        <v>41</v>
      </c>
      <c r="D36" s="41">
        <f>IFERROR(INT(TRIM(SUBSTITUTE(VLOOKUP($A36&amp;"*",各都道府県の状況!$A:$I,D$3,FALSE), "※5", ""))), "")</f>
        <v>285</v>
      </c>
      <c r="E36" s="41">
        <f>IFERROR(INT(TRIM(SUBSTITUTE(VLOOKUP($A36&amp;"*",各都道府県の状況!$A:$I,E$3,FALSE), "※5", ""))), "")</f>
        <v>17152</v>
      </c>
      <c r="F36" s="41">
        <f>IFERROR(INT(TRIM(SUBSTITUTE(VLOOKUP($A36&amp;"*",各都道府県の状況!$A:$I,F$3,FALSE), "※5", ""))), "")</f>
        <v>285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0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44279</v>
      </c>
      <c r="C37" s="31" t="s">
        <v>42</v>
      </c>
      <c r="D37" s="41">
        <f>IFERROR(INT(TRIM(SUBSTITUTE(VLOOKUP($A37&amp;"*",各都道府県の状況!$A:$I,D$3,FALSE), "※5", ""))), "")</f>
        <v>2635</v>
      </c>
      <c r="E37" s="41">
        <f>IFERROR(INT(TRIM(SUBSTITUTE(VLOOKUP($A37&amp;"*",各都道府県の状況!$A:$I,E$3,FALSE), "※5", ""))), "")</f>
        <v>75671</v>
      </c>
      <c r="F37" s="41">
        <f>IFERROR(INT(TRIM(SUBSTITUTE(VLOOKUP($A37&amp;"*",各都道府県の状況!$A:$I,F$3,FALSE), "※5", ""))), "")</f>
        <v>2479</v>
      </c>
      <c r="G37" s="41">
        <f>IFERROR(INT(TRIM(SUBSTITUTE(VLOOKUP($A37&amp;"*",各都道府県の状況!$A:$I,G$3,FALSE), "※5", ""))), "")</f>
        <v>35</v>
      </c>
      <c r="H37" s="41">
        <f>IFERROR(INT(TRIM(SUBSTITUTE(VLOOKUP($A37&amp;"*",各都道府県の状況!$A:$I,H$3,FALSE), "※5", ""))), "")</f>
        <v>76</v>
      </c>
      <c r="I37" s="41">
        <f>IFERROR(INT(TRIM(SUBSTITUTE(VLOOKUP($A37&amp;"*",各都道府県の状況!$A:$I,I$3,FALSE), "※5", ""))), "")</f>
        <v>6</v>
      </c>
    </row>
    <row r="38" spans="1:9" x14ac:dyDescent="0.55000000000000004">
      <c r="A38" s="12" t="s">
        <v>214</v>
      </c>
      <c r="B38" s="13">
        <f t="shared" si="0"/>
        <v>44279</v>
      </c>
      <c r="C38" s="31" t="s">
        <v>43</v>
      </c>
      <c r="D38" s="41">
        <f>IFERROR(INT(TRIM(SUBSTITUTE(VLOOKUP($A38&amp;"*",各都道府県の状況!$A:$I,D$3,FALSE), "※5", ""))), "")</f>
        <v>5091</v>
      </c>
      <c r="E38" s="41">
        <f>IFERROR(INT(TRIM(SUBSTITUTE(VLOOKUP($A38&amp;"*",各都道府県の状況!$A:$I,E$3,FALSE), "※5", ""))), "")</f>
        <v>175742</v>
      </c>
      <c r="F38" s="41">
        <f>IFERROR(INT(TRIM(SUBSTITUTE(VLOOKUP($A38&amp;"*",各都道府県の状況!$A:$I,F$3,FALSE), "※5", ""))), "")</f>
        <v>4946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36</v>
      </c>
      <c r="I38" s="41">
        <f>IFERROR(INT(TRIM(SUBSTITUTE(VLOOKUP($A38&amp;"*",各都道府県の状況!$A:$I,I$3,FALSE), "※5", ""))), "")</f>
        <v>0</v>
      </c>
    </row>
    <row r="39" spans="1:9" x14ac:dyDescent="0.55000000000000004">
      <c r="A39" s="12" t="s">
        <v>215</v>
      </c>
      <c r="B39" s="13">
        <f t="shared" si="0"/>
        <v>44279</v>
      </c>
      <c r="C39" s="31" t="s">
        <v>44</v>
      </c>
      <c r="D39" s="41">
        <f>IFERROR(INT(TRIM(SUBSTITUTE(VLOOKUP($A39&amp;"*",各都道府県の状況!$A:$I,D$3,FALSE), "※5", ""))), "")</f>
        <v>1402</v>
      </c>
      <c r="E39" s="41">
        <f>IFERROR(INT(TRIM(SUBSTITUTE(VLOOKUP($A39&amp;"*",各都道府県の状況!$A:$I,E$3,FALSE), "※5", ""))), "")</f>
        <v>66920</v>
      </c>
      <c r="F39" s="41">
        <f>IFERROR(INT(TRIM(SUBSTITUTE(VLOOKUP($A39&amp;"*",各都道府県の状況!$A:$I,F$3,FALSE), "※5", ""))), "")</f>
        <v>1343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16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44279</v>
      </c>
      <c r="C40" s="31" t="s">
        <v>45</v>
      </c>
      <c r="D40" s="41">
        <f>IFERROR(INT(TRIM(SUBSTITUTE(VLOOKUP($A40&amp;"*",各都道府県の状況!$A:$I,D$3,FALSE), "※5", ""))), "")</f>
        <v>479</v>
      </c>
      <c r="E40" s="41">
        <f>IFERROR(INT(TRIM(SUBSTITUTE(VLOOKUP($A40&amp;"*",各都道府県の状況!$A:$I,E$3,FALSE), "※5", ""))), "")</f>
        <v>29763</v>
      </c>
      <c r="F40" s="41">
        <f>IFERROR(INT(TRIM(SUBSTITUTE(VLOOKUP($A40&amp;"*",各都道府県の状況!$A:$I,F$3,FALSE), "※5", ""))), "")</f>
        <v>438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23</v>
      </c>
      <c r="I40" s="41">
        <f>IFERROR(INT(TRIM(SUBSTITUTE(VLOOKUP($A40&amp;"*",各都道府県の状況!$A:$I,I$3,FALSE), "※5", ""))), "")</f>
        <v>1</v>
      </c>
    </row>
    <row r="41" spans="1:9" x14ac:dyDescent="0.55000000000000004">
      <c r="A41" s="12" t="s">
        <v>217</v>
      </c>
      <c r="B41" s="13">
        <f t="shared" si="0"/>
        <v>44279</v>
      </c>
      <c r="C41" s="31" t="s">
        <v>46</v>
      </c>
      <c r="D41" s="41">
        <f>IFERROR(INT(TRIM(SUBSTITUTE(VLOOKUP($A41&amp;"*",各都道府県の状況!$A:$I,D$3,FALSE), "※5", ""))), "")</f>
        <v>779</v>
      </c>
      <c r="E41" s="41">
        <f>IFERROR(INT(TRIM(SUBSTITUTE(VLOOKUP($A41&amp;"*",各都道府県の状況!$A:$I,E$3,FALSE), "※5", ""))), "")</f>
        <v>49207</v>
      </c>
      <c r="F41" s="41">
        <f>IFERROR(INT(TRIM(SUBSTITUTE(VLOOKUP($A41&amp;"*",各都道府県の状況!$A:$I,F$3,FALSE), "※5", ""))), "")</f>
        <v>743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18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44279</v>
      </c>
      <c r="C42" s="31" t="s">
        <v>47</v>
      </c>
      <c r="D42" s="41">
        <f>IFERROR(INT(TRIM(SUBSTITUTE(VLOOKUP($A42&amp;"*",各都道府県の状況!$A:$I,D$3,FALSE), "※5", ""))), "")</f>
        <v>1134</v>
      </c>
      <c r="E42" s="41">
        <f>IFERROR(INT(TRIM(SUBSTITUTE(VLOOKUP($A42&amp;"*",各都道府県の状況!$A:$I,E$3,FALSE), "※5", ""))), "")</f>
        <v>36496</v>
      </c>
      <c r="F42" s="41">
        <f>IFERROR(INT(TRIM(SUBSTITUTE(VLOOKUP($A42&amp;"*",各都道府県の状況!$A:$I,F$3,FALSE), "※5", ""))), "")</f>
        <v>1045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65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44279</v>
      </c>
      <c r="C43" s="31" t="s">
        <v>48</v>
      </c>
      <c r="D43" s="41">
        <f>IFERROR(INT(TRIM(SUBSTITUTE(VLOOKUP($A43&amp;"*",各都道府県の状況!$A:$I,D$3,FALSE), "※5", ""))), "")</f>
        <v>914</v>
      </c>
      <c r="E43" s="41">
        <f>IFERROR(INT(TRIM(SUBSTITUTE(VLOOKUP($A43&amp;"*",各都道府県の状況!$A:$I,E$3,FALSE), "※5", ""))), "")</f>
        <v>7339</v>
      </c>
      <c r="F43" s="41">
        <f>IFERROR(INT(TRIM(SUBSTITUTE(VLOOKUP($A43&amp;"*",各都道府県の状況!$A:$I,F$3,FALSE), "※5", ""))), "")</f>
        <v>884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11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44279</v>
      </c>
      <c r="C44" s="31" t="s">
        <v>49</v>
      </c>
      <c r="D44" s="41">
        <f>IFERROR(INT(TRIM(SUBSTITUTE(VLOOKUP($A44&amp;"*",各都道府県の状況!$A:$I,D$3,FALSE), "※5", ""))), "")</f>
        <v>18801</v>
      </c>
      <c r="E44" s="41">
        <f>IFERROR(INT(TRIM(SUBSTITUTE(VLOOKUP($A44&amp;"*",各都道府県の状況!$A:$I,E$3,FALSE), "※5", ""))), "")</f>
        <v>493937</v>
      </c>
      <c r="F44" s="41">
        <f>IFERROR(INT(TRIM(SUBSTITUTE(VLOOKUP($A44&amp;"*",各都道府県の状況!$A:$I,F$3,FALSE), "※5", ""))), "")</f>
        <v>18070</v>
      </c>
      <c r="G44" s="41">
        <f>IFERROR(INT(TRIM(SUBSTITUTE(VLOOKUP($A44&amp;"*",各都道府県の状況!$A:$I,G$3,FALSE), "※5", ""))), "")</f>
        <v>328</v>
      </c>
      <c r="H44" s="41">
        <f>IFERROR(INT(TRIM(SUBSTITUTE(VLOOKUP($A44&amp;"*",各都道府県の状況!$A:$I,H$3,FALSE), "※5", ""))), "")</f>
        <v>403</v>
      </c>
      <c r="I44" s="41">
        <f>IFERROR(INT(TRIM(SUBSTITUTE(VLOOKUP($A44&amp;"*",各都道府県の状況!$A:$I,I$3,FALSE), "※5", ""))), "")</f>
        <v>8</v>
      </c>
    </row>
    <row r="45" spans="1:9" x14ac:dyDescent="0.55000000000000004">
      <c r="A45" s="12" t="s">
        <v>221</v>
      </c>
      <c r="B45" s="13">
        <f t="shared" si="0"/>
        <v>44279</v>
      </c>
      <c r="C45" s="31" t="s">
        <v>50</v>
      </c>
      <c r="D45" s="41">
        <f>IFERROR(INT(TRIM(SUBSTITUTE(VLOOKUP($A45&amp;"*",各都道府県の状況!$A:$I,D$3,FALSE), "※5", ""))), "")</f>
        <v>1164</v>
      </c>
      <c r="E45" s="41">
        <f>IFERROR(INT(TRIM(SUBSTITUTE(VLOOKUP($A45&amp;"*",各都道府県の状況!$A:$I,E$3,FALSE), "※5", ""))), "")</f>
        <v>31284</v>
      </c>
      <c r="F45" s="41">
        <f>IFERROR(INT(TRIM(SUBSTITUTE(VLOOKUP($A45&amp;"*",各都道府県の状況!$A:$I,F$3,FALSE), "※5", ""))), "")</f>
        <v>1136</v>
      </c>
      <c r="G45" s="41">
        <f>IFERROR(INT(TRIM(SUBSTITUTE(VLOOKUP($A45&amp;"*",各都道府県の状況!$A:$I,G$3,FALSE), "※5", ""))), "")</f>
        <v>11</v>
      </c>
      <c r="H45" s="41">
        <f>IFERROR(INT(TRIM(SUBSTITUTE(VLOOKUP($A45&amp;"*",各都道府県の状況!$A:$I,H$3,FALSE), "※5", ""))), "")</f>
        <v>38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44279</v>
      </c>
      <c r="C46" s="31" t="s">
        <v>51</v>
      </c>
      <c r="D46" s="41">
        <f>IFERROR(INT(TRIM(SUBSTITUTE(VLOOKUP($A46&amp;"*",各都道府県の状況!$A:$I,D$3,FALSE), "※5", ""))), "")</f>
        <v>1617</v>
      </c>
      <c r="E46" s="41">
        <f>IFERROR(INT(TRIM(SUBSTITUTE(VLOOKUP($A46&amp;"*",各都道府県の状況!$A:$I,E$3,FALSE), "※5", ""))), "")</f>
        <v>74479</v>
      </c>
      <c r="F46" s="41">
        <f>IFERROR(INT(TRIM(SUBSTITUTE(VLOOKUP($A46&amp;"*",各都道府県の状況!$A:$I,F$3,FALSE), "※5", ""))), "")</f>
        <v>1576</v>
      </c>
      <c r="G46" s="41">
        <f>IFERROR(INT(TRIM(SUBSTITUTE(VLOOKUP($A46&amp;"*",各都道府県の状況!$A:$I,G$3,FALSE), "※5", ""))), "")</f>
        <v>38</v>
      </c>
      <c r="H46" s="41">
        <f>IFERROR(INT(TRIM(SUBSTITUTE(VLOOKUP($A46&amp;"*",各都道府県の状況!$A:$I,H$3,FALSE), "※5", ""))), "")</f>
        <v>3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44279</v>
      </c>
      <c r="C47" s="31" t="s">
        <v>52</v>
      </c>
      <c r="D47" s="41">
        <f>IFERROR(INT(TRIM(SUBSTITUTE(VLOOKUP($A47&amp;"*",各都道府県の状況!$A:$I,D$3,FALSE), "※5", ""))), "")</f>
        <v>3493</v>
      </c>
      <c r="E47" s="41">
        <f>IFERROR(INT(TRIM(SUBSTITUTE(VLOOKUP($A47&amp;"*",各都道府県の状況!$A:$I,E$3,FALSE), "※5", ""))), "")</f>
        <v>57733</v>
      </c>
      <c r="F47" s="41">
        <f>IFERROR(INT(TRIM(SUBSTITUTE(VLOOKUP($A47&amp;"*",各都道府県の状況!$A:$I,F$3,FALSE), "※5", ""))), "")</f>
        <v>3398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24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44279</v>
      </c>
      <c r="C48" s="31" t="s">
        <v>53</v>
      </c>
      <c r="D48" s="41">
        <f>IFERROR(INT(TRIM(SUBSTITUTE(VLOOKUP($A48&amp;"*",各都道府県の状況!$A:$I,D$3,FALSE), "※5", ""))), "")</f>
        <v>1302</v>
      </c>
      <c r="E48" s="41">
        <f>IFERROR(INT(TRIM(SUBSTITUTE(VLOOKUP($A48&amp;"*",各都道府県の状況!$A:$I,E$3,FALSE), "※5", ""))), "")</f>
        <v>89621</v>
      </c>
      <c r="F48" s="41">
        <f>IFERROR(INT(TRIM(SUBSTITUTE(VLOOKUP($A48&amp;"*",各都道府県の状況!$A:$I,F$3,FALSE), "※5", ""))), "")</f>
        <v>1273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7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44279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24807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44279</v>
      </c>
      <c r="C50" s="31" t="s">
        <v>55</v>
      </c>
      <c r="D50" s="41">
        <f>IFERROR(INT(TRIM(SUBSTITUTE(VLOOKUP($A50&amp;"*",各都道府県の状況!$A:$I,D$3,FALSE), "※5", ""))), "")</f>
        <v>1776</v>
      </c>
      <c r="E50" s="41">
        <f>IFERROR(INT(TRIM(SUBSTITUTE(VLOOKUP($A50&amp;"*",各都道府県の状況!$A:$I,E$3,FALSE), "※5", ""))), "")</f>
        <v>71390</v>
      </c>
      <c r="F50" s="41">
        <f>IFERROR(INT(TRIM(SUBSTITUTE(VLOOKUP($A50&amp;"*",各都道府県の状況!$A:$I,F$3,FALSE), "※5", ""))), "")</f>
        <v>1760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15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44279</v>
      </c>
      <c r="C51" s="31" t="s">
        <v>56</v>
      </c>
      <c r="D51" s="41">
        <f>IFERROR(INT(TRIM(SUBSTITUTE(VLOOKUP($A51&amp;"*",各都道府県の状況!$A:$I,D$3,FALSE), "※5", ""))), "")</f>
        <v>8911</v>
      </c>
      <c r="E51" s="41">
        <f>IFERROR(INT(TRIM(SUBSTITUTE(VLOOKUP($A51&amp;"*",各都道府県の状況!$A:$I,E$3,FALSE), "※5", ""))), "")</f>
        <v>160232</v>
      </c>
      <c r="F51" s="41">
        <f>IFERROR(INT(TRIM(SUBSTITUTE(VLOOKUP($A51&amp;"*",各都道府県の状況!$A:$I,F$3,FALSE), "※5", ""))), "")</f>
        <v>8331</v>
      </c>
      <c r="G51" s="41">
        <f>IFERROR(INT(TRIM(SUBSTITUTE(VLOOKUP($A51&amp;"*",各都道府県の状況!$A:$I,G$3,FALSE), "※5", ""))), "")</f>
        <v>126</v>
      </c>
      <c r="H51" s="41">
        <f>IFERROR(INT(TRIM(SUBSTITUTE(VLOOKUP($A51&amp;"*",各都道府県の状況!$A:$I,H$3,FALSE), "※5", ""))), "")</f>
        <v>460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6" t="s">
        <v>298</v>
      </c>
      <c r="F5" s="52" t="s">
        <v>296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20544</v>
      </c>
      <c r="D6" s="53">
        <v>432134</v>
      </c>
      <c r="E6" s="54">
        <v>676</v>
      </c>
      <c r="F6" s="54">
        <v>9</v>
      </c>
      <c r="G6" s="53">
        <v>19115</v>
      </c>
      <c r="H6" s="54">
        <v>737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909</v>
      </c>
      <c r="D7" s="53">
        <v>23669</v>
      </c>
      <c r="E7" s="54">
        <v>52</v>
      </c>
      <c r="F7" s="54">
        <v>1</v>
      </c>
      <c r="G7" s="54">
        <v>837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591</v>
      </c>
      <c r="D8" s="53">
        <v>42019</v>
      </c>
      <c r="E8" s="54">
        <v>29</v>
      </c>
      <c r="F8" s="54">
        <v>0</v>
      </c>
      <c r="G8" s="54">
        <v>532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4929</v>
      </c>
      <c r="D9" s="53">
        <v>82924</v>
      </c>
      <c r="E9" s="54">
        <v>890</v>
      </c>
      <c r="F9" s="54">
        <v>2</v>
      </c>
      <c r="G9" s="53">
        <v>4012</v>
      </c>
      <c r="H9" s="54">
        <v>27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278</v>
      </c>
      <c r="D10" s="53">
        <v>7409</v>
      </c>
      <c r="E10" s="54">
        <v>9</v>
      </c>
      <c r="F10" s="54">
        <v>0</v>
      </c>
      <c r="G10" s="54">
        <v>263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703</v>
      </c>
      <c r="D11" s="53">
        <v>32037</v>
      </c>
      <c r="E11" s="54">
        <v>145</v>
      </c>
      <c r="F11" s="54">
        <v>0</v>
      </c>
      <c r="G11" s="54">
        <v>542</v>
      </c>
      <c r="H11" s="54">
        <v>16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2371</v>
      </c>
      <c r="D12" s="53">
        <v>137840</v>
      </c>
      <c r="E12" s="54">
        <v>270</v>
      </c>
      <c r="F12" s="54">
        <v>11</v>
      </c>
      <c r="G12" s="53">
        <v>1994</v>
      </c>
      <c r="H12" s="54">
        <v>107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6496</v>
      </c>
      <c r="D13" s="53">
        <v>25858</v>
      </c>
      <c r="E13" s="54">
        <v>315</v>
      </c>
      <c r="F13" s="54">
        <v>0</v>
      </c>
      <c r="G13" s="53">
        <v>6056</v>
      </c>
      <c r="H13" s="54">
        <v>125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4467</v>
      </c>
      <c r="D14" s="53">
        <v>166942</v>
      </c>
      <c r="E14" s="54">
        <v>160</v>
      </c>
      <c r="F14" s="54">
        <v>0</v>
      </c>
      <c r="G14" s="53">
        <v>4237</v>
      </c>
      <c r="H14" s="5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4869</v>
      </c>
      <c r="D15" s="53">
        <v>109122</v>
      </c>
      <c r="E15" s="54">
        <v>167</v>
      </c>
      <c r="F15" s="54">
        <v>2</v>
      </c>
      <c r="G15" s="53">
        <v>4603</v>
      </c>
      <c r="H15" s="54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31981</v>
      </c>
      <c r="D16" s="53">
        <v>623598</v>
      </c>
      <c r="E16" s="53">
        <v>1323</v>
      </c>
      <c r="F16" s="54">
        <v>46</v>
      </c>
      <c r="G16" s="53">
        <v>29967</v>
      </c>
      <c r="H16" s="54">
        <v>691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28918</v>
      </c>
      <c r="D17" s="53">
        <v>459473</v>
      </c>
      <c r="E17" s="53">
        <v>1037</v>
      </c>
      <c r="F17" s="54">
        <v>21</v>
      </c>
      <c r="G17" s="53">
        <v>27334</v>
      </c>
      <c r="H17" s="54">
        <v>547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118461</v>
      </c>
      <c r="D18" s="53">
        <v>1709233</v>
      </c>
      <c r="E18" s="53">
        <v>2976</v>
      </c>
      <c r="F18" s="54">
        <v>42</v>
      </c>
      <c r="G18" s="53">
        <v>113818</v>
      </c>
      <c r="H18" s="53">
        <v>1667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47341</v>
      </c>
      <c r="D19" s="53">
        <v>671205</v>
      </c>
      <c r="E19" s="54">
        <v>905</v>
      </c>
      <c r="F19" s="54">
        <v>19</v>
      </c>
      <c r="G19" s="53">
        <v>45664</v>
      </c>
      <c r="H19" s="54">
        <v>772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1324</v>
      </c>
      <c r="D20" s="53">
        <v>77919</v>
      </c>
      <c r="E20" s="54">
        <v>144</v>
      </c>
      <c r="F20" s="54">
        <v>1</v>
      </c>
      <c r="G20" s="53">
        <v>1163</v>
      </c>
      <c r="H20" s="54">
        <v>17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927</v>
      </c>
      <c r="D21" s="53">
        <v>40543</v>
      </c>
      <c r="E21" s="54">
        <v>17</v>
      </c>
      <c r="F21" s="54">
        <v>1</v>
      </c>
      <c r="G21" s="54">
        <v>882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1896</v>
      </c>
      <c r="D22" s="53">
        <v>58552</v>
      </c>
      <c r="E22" s="54">
        <v>17</v>
      </c>
      <c r="F22" s="54">
        <v>1</v>
      </c>
      <c r="G22" s="53">
        <v>1813</v>
      </c>
      <c r="H22" s="54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553</v>
      </c>
      <c r="D23" s="53">
        <v>34594</v>
      </c>
      <c r="E23" s="54">
        <v>7</v>
      </c>
      <c r="F23" s="54">
        <v>0</v>
      </c>
      <c r="G23" s="54">
        <v>521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956</v>
      </c>
      <c r="D24" s="53">
        <v>29599</v>
      </c>
      <c r="E24" s="54">
        <v>2</v>
      </c>
      <c r="F24" s="54">
        <v>0</v>
      </c>
      <c r="G24" s="54">
        <v>936</v>
      </c>
      <c r="H24" s="54">
        <v>18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2581</v>
      </c>
      <c r="D25" s="53">
        <v>111049</v>
      </c>
      <c r="E25" s="54">
        <v>122</v>
      </c>
      <c r="F25" s="54">
        <v>1</v>
      </c>
      <c r="G25" s="53">
        <v>2438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4863</v>
      </c>
      <c r="D26" s="53">
        <v>153245</v>
      </c>
      <c r="E26" s="54">
        <v>81</v>
      </c>
      <c r="F26" s="54">
        <v>2</v>
      </c>
      <c r="G26" s="53">
        <v>4659</v>
      </c>
      <c r="H26" s="54">
        <v>123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5543</v>
      </c>
      <c r="D27" s="53">
        <v>236080</v>
      </c>
      <c r="E27" s="54">
        <v>201</v>
      </c>
      <c r="F27" s="54">
        <v>1</v>
      </c>
      <c r="G27" s="53">
        <v>5227</v>
      </c>
      <c r="H27" s="54">
        <v>115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26809</v>
      </c>
      <c r="D28" s="53">
        <v>446425</v>
      </c>
      <c r="E28" s="54">
        <v>491</v>
      </c>
      <c r="F28" s="54">
        <v>11</v>
      </c>
      <c r="G28" s="53">
        <v>25746</v>
      </c>
      <c r="H28" s="54">
        <v>572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2660</v>
      </c>
      <c r="D29" s="53">
        <v>73145</v>
      </c>
      <c r="E29" s="54">
        <v>75</v>
      </c>
      <c r="F29" s="54">
        <v>4</v>
      </c>
      <c r="G29" s="53">
        <v>2597</v>
      </c>
      <c r="H29" s="54">
        <v>67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2713</v>
      </c>
      <c r="D30" s="53">
        <v>83404</v>
      </c>
      <c r="E30" s="54">
        <v>85</v>
      </c>
      <c r="F30" s="54">
        <v>4</v>
      </c>
      <c r="G30" s="53">
        <v>2576</v>
      </c>
      <c r="H30" s="54">
        <v>52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9294</v>
      </c>
      <c r="D31" s="53">
        <v>170847</v>
      </c>
      <c r="E31" s="54">
        <v>117</v>
      </c>
      <c r="F31" s="54">
        <v>2</v>
      </c>
      <c r="G31" s="53">
        <v>9014</v>
      </c>
      <c r="H31" s="54">
        <v>167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49682</v>
      </c>
      <c r="D32" s="53">
        <v>968117</v>
      </c>
      <c r="E32" s="53">
        <v>1491</v>
      </c>
      <c r="F32" s="54">
        <v>61</v>
      </c>
      <c r="G32" s="53">
        <v>46620</v>
      </c>
      <c r="H32" s="53">
        <v>1170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19012</v>
      </c>
      <c r="D33" s="53">
        <v>283507</v>
      </c>
      <c r="E33" s="54">
        <v>682</v>
      </c>
      <c r="F33" s="54">
        <v>50</v>
      </c>
      <c r="G33" s="53">
        <v>17750</v>
      </c>
      <c r="H33" s="54">
        <v>580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3553</v>
      </c>
      <c r="D34" s="53">
        <v>92751</v>
      </c>
      <c r="E34" s="54">
        <v>111</v>
      </c>
      <c r="F34" s="54">
        <v>6</v>
      </c>
      <c r="G34" s="53">
        <v>3391</v>
      </c>
      <c r="H34" s="54">
        <v>51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1220</v>
      </c>
      <c r="D35" s="53">
        <v>25768</v>
      </c>
      <c r="E35" s="54">
        <v>41</v>
      </c>
      <c r="F35" s="54">
        <v>3</v>
      </c>
      <c r="G35" s="53">
        <v>1137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45760</v>
      </c>
      <c r="E36" s="54">
        <v>0</v>
      </c>
      <c r="F36" s="54">
        <v>0</v>
      </c>
      <c r="G36" s="54">
        <v>205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285</v>
      </c>
      <c r="D37" s="53">
        <v>17152</v>
      </c>
      <c r="E37" s="54">
        <v>0</v>
      </c>
      <c r="F37" s="54">
        <v>0</v>
      </c>
      <c r="G37" s="54">
        <v>285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2635</v>
      </c>
      <c r="D38" s="53">
        <v>75671</v>
      </c>
      <c r="E38" s="54">
        <v>76</v>
      </c>
      <c r="F38" s="54">
        <v>6</v>
      </c>
      <c r="G38" s="53">
        <v>2479</v>
      </c>
      <c r="H38" s="54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5091</v>
      </c>
      <c r="D39" s="53">
        <v>175742</v>
      </c>
      <c r="E39" s="54">
        <v>36</v>
      </c>
      <c r="F39" s="54">
        <v>0</v>
      </c>
      <c r="G39" s="53">
        <v>4946</v>
      </c>
      <c r="H39" s="54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1402</v>
      </c>
      <c r="D40" s="53">
        <v>66920</v>
      </c>
      <c r="E40" s="54">
        <v>16</v>
      </c>
      <c r="F40" s="54">
        <v>0</v>
      </c>
      <c r="G40" s="53">
        <v>1343</v>
      </c>
      <c r="H40" s="5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479</v>
      </c>
      <c r="D41" s="53">
        <v>29763</v>
      </c>
      <c r="E41" s="54">
        <v>23</v>
      </c>
      <c r="F41" s="54">
        <v>1</v>
      </c>
      <c r="G41" s="54">
        <v>438</v>
      </c>
      <c r="H41" s="5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779</v>
      </c>
      <c r="D42" s="53">
        <v>49207</v>
      </c>
      <c r="E42" s="54">
        <v>18</v>
      </c>
      <c r="F42" s="54">
        <v>0</v>
      </c>
      <c r="G42" s="54">
        <v>743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1134</v>
      </c>
      <c r="D43" s="53">
        <v>36496</v>
      </c>
      <c r="E43" s="54">
        <v>65</v>
      </c>
      <c r="F43" s="54">
        <v>1</v>
      </c>
      <c r="G43" s="53">
        <v>1045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914</v>
      </c>
      <c r="D44" s="53">
        <v>7339</v>
      </c>
      <c r="E44" s="54">
        <v>11</v>
      </c>
      <c r="F44" s="54">
        <v>3</v>
      </c>
      <c r="G44" s="54">
        <v>884</v>
      </c>
      <c r="H44" s="5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18801</v>
      </c>
      <c r="D45" s="53">
        <v>493937</v>
      </c>
      <c r="E45" s="54">
        <v>403</v>
      </c>
      <c r="F45" s="54">
        <v>8</v>
      </c>
      <c r="G45" s="53">
        <v>18070</v>
      </c>
      <c r="H45" s="54">
        <v>328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1164</v>
      </c>
      <c r="D46" s="53">
        <v>31284</v>
      </c>
      <c r="E46" s="54">
        <v>38</v>
      </c>
      <c r="F46" s="54">
        <v>2</v>
      </c>
      <c r="G46" s="53">
        <v>1136</v>
      </c>
      <c r="H46" s="54">
        <v>11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1617</v>
      </c>
      <c r="D47" s="53">
        <v>74479</v>
      </c>
      <c r="E47" s="54">
        <v>3</v>
      </c>
      <c r="F47" s="54">
        <v>0</v>
      </c>
      <c r="G47" s="53">
        <v>1576</v>
      </c>
      <c r="H47" s="54">
        <v>38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3493</v>
      </c>
      <c r="D48" s="53">
        <v>57733</v>
      </c>
      <c r="E48" s="54">
        <v>24</v>
      </c>
      <c r="F48" s="54">
        <v>1</v>
      </c>
      <c r="G48" s="53">
        <v>3398</v>
      </c>
      <c r="H48" s="5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1302</v>
      </c>
      <c r="D49" s="53">
        <v>89621</v>
      </c>
      <c r="E49" s="54">
        <v>7</v>
      </c>
      <c r="F49" s="54">
        <v>0</v>
      </c>
      <c r="G49" s="53">
        <v>1273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24807</v>
      </c>
      <c r="E50" s="54">
        <v>0</v>
      </c>
      <c r="F50" s="54">
        <v>0</v>
      </c>
      <c r="G50" s="53">
        <v>1924</v>
      </c>
      <c r="H50" s="5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1776</v>
      </c>
      <c r="D51" s="53">
        <v>71390</v>
      </c>
      <c r="E51" s="54">
        <v>15</v>
      </c>
      <c r="F51" s="54">
        <v>0</v>
      </c>
      <c r="G51" s="53">
        <v>1760</v>
      </c>
      <c r="H51" s="5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8911</v>
      </c>
      <c r="D52" s="53">
        <v>160232</v>
      </c>
      <c r="E52" s="54">
        <v>460</v>
      </c>
      <c r="F52" s="54">
        <v>2</v>
      </c>
      <c r="G52" s="53">
        <v>8331</v>
      </c>
      <c r="H52" s="54">
        <v>126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297</v>
      </c>
      <c r="E53" s="54">
        <v>0</v>
      </c>
      <c r="F53" s="55" t="s">
        <v>297</v>
      </c>
      <c r="G53" s="54">
        <v>149</v>
      </c>
      <c r="H53" s="55" t="s">
        <v>297</v>
      </c>
      <c r="I53" s="25"/>
    </row>
    <row r="54" spans="1:9" ht="12" customHeight="1" x14ac:dyDescent="0.55000000000000004">
      <c r="B54" s="21" t="s">
        <v>164</v>
      </c>
      <c r="C54" s="53">
        <v>458539</v>
      </c>
      <c r="D54" s="53">
        <v>8916541</v>
      </c>
      <c r="E54" s="53">
        <v>13833</v>
      </c>
      <c r="F54" s="54">
        <v>325</v>
      </c>
      <c r="G54" s="53">
        <v>435429</v>
      </c>
      <c r="H54" s="53">
        <v>8936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2021-03-25T14:43:54Z</dcterms:modified>
</cp:coreProperties>
</file>