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60CE42AB-884F-4A4A-98F6-9E04EB2047A2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<sst xmlns="http://schemas.openxmlformats.org/spreadsheetml/2006/main" count="23642" uniqueCount="300">
  <si>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</si>
  <si>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</si>
  <si>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</si>
  <si>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</si>
  <si>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</si>
  <si>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</si>
  <si>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</si>
  <si>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</si>
  <si>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</si>
  <si>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</si>
  <si>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</si>
  <si>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</si>
  <si>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</si>
  <si>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</si>
  <si>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</si>
  <si>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</si>
  <si>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</si>
  <si>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</si>
  <si>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</si>
  <si>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</si>
  <si>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</si>
  <si>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</si>
  <si>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</si>
  <si>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</si>
  <si>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</si>
  <si>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</si>
  <si>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</si>
  <si>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</si>
  <si>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</si>
  <si>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</si>
  <si>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</si>
  <si>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</si>
  <si>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</si>
  <si>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</si>
  <si>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</si>
  <si>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</si>
  <si>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</si>
  <si>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</si>
  <si>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</si>
  <si>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</si>
  <si>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</si>
  <si>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</si>
  <si>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</si>
  <si>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</si>
  <si>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</si>
  <si>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</si>
  <si>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</si>
  <si>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</si>
  <si>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</si>
  <si>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</si>
  <si>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</si>
  <si>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</si>
  <si>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</si>
  <si>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</si>
  <si>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</si>
  <si>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</si>
  <si>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</si>
  <si>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</si>
  <si>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</si>
  <si>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</si>
  <si>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</si>
  <si>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</si>
  <si>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</si>
  <si>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</si>
  <si>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</si>
  <si>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</si>
  <si>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</si>
  <si>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</si>
  <si>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</si>
  <si>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</si>
  <si>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</si>
  <si>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</si>
  <si>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</si>
  <si>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</si>
  <si>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</si>
  <si>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</si>
  <si>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</si>
  <si>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</si>
  <si>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</si>
  <si>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</si>
  <si>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</si>
  <si>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</si>
  <si>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</si>
  <si>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</si>
  <si>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</si>
  <si>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</si>
  <si>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</si>
  <si>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</si>
  <si>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</si>
  <si>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</si>
  <si>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</si>
  <si>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</si>
  <si>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</si>
  <si>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</si>
  <si>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</si>
  <si>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</si>
  <si>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</si>
  <si>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</si>
  <si>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</si>
  <si>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</si>
  <si>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</si>
  <si>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</si>
  <si>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</si>
  <si>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</si>
  <si>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</si>
  <si>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</si>
  <si>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</si>
  <si>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</si>
  <si>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</si>
  <si>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</si>
  <si>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</si>
  <si>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</si>
  <si>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</si>
  <si>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</si>
  <si>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</si>
  <si>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</si>
  <si>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</si>
  <si>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</si>
  <si>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</si>
  <si>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</si>
  <si>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</si>
  <si>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</si>
  <si>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</si>
  <si>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</si>
  <si>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</si>
  <si>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</si>
  <si>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</si>
  <si>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</si>
  <si>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</si>
  <si>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</si>
  <si>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</si>
  <si>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</si>
  <si>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</si>
  <si>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</si>
  <si>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</si>
  <si>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</si>
  <si>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</si>
  <si>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</si>
  <si>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</si>
  <si>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</si>
  <si>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</si>
  <si>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</si>
  <si>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</si>
  <si>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</si>
  <si>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</si>
  <si>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</si>
  <si>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</si>
  <si>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</si>
  <si>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</si>
  <si>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</si>
  <si>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</si>
  <si>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</si>
  <si>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</si>
  <si>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</si>
  <si>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</si>
  <si>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</si>
  <si>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</si>
  <si>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</si>
  <si>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</si>
  <si>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</si>
  <si>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</si>
  <si>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</si>
  <si>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</si>
  <si>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</si>
  <si>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</si>
  <si>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</si>
  <si>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</si>
  <si>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</si>
  <si>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</si>
  <si>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</si>
  <si>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</si>
  <si>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</si>
  <si>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</si>
  <si>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</si>
  <si>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</si>
  <si>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</si>
  <si>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</si>
  <si>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</si>
  <si>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</si>
  <si>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</si>
  <si>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</si>
  <si>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</si>
  <si>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</si>
  <si>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</si>
  <si>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</si>
  <si>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</si>
  <si>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</si>
  <si>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</si>
  <si>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</si>
  <si>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</si>
  <si>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</si>
  <si>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</si>
  <si>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</si>
  <si>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</si>
  <si>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</si>
  <si>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</si>
  <si>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</si>
  <si>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</si>
  <si>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</si>
  <si>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</si>
  <si>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</si>
  <si>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</si>
  <si>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</si>
  <si>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</si>
  <si>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</si>
  <si>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</si>
  <si>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</si>
  <si>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</si>
  <si>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</si>
  <si>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</si>
  <si>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</si>
  <si>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</si>
  <si>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</si>
  <si>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</si>
  <si>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</si>
  <si>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</si>
  <si>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</si>
  <si>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</si>
  <si>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</si>
  <si>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</si>
  <si>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</si>
  <si>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</si>
  <si>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</si>
  <si>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</si>
  <si>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</si>
  <si>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</si>
  <si>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</si>
  <si>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</si>
  <si>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</si>
  <si>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</si>
  <si>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</si>
  <si>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</si>
  <si>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</si>
  <si>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</si>
  <si>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</si>
  <si>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</si>
  <si>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</si>
  <si>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</si>
  <si>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</si>
  <si>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</si>
  <si>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</si>
  <si>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</si>
  <si>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</si>
  <si>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</si>
  <si>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</si>
  <si>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</si>
  <si>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</si>
  <si>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</si>
  <si>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</si>
  <si>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</si>
  <si>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</si>
  <si>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</si>
  <si>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</si>
  <si>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</si>
  <si>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</si>
  <si>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</si>
  <si>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</si>
  <si>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</si>
  <si>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</si>
  <si>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</si>
  <si>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</si>
  <si>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</si>
  <si>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</si>
  <si>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</si>
  <si>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</si>
  <si>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</si>
  <si>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</si>
  <si>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</si>
  <si>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</si>
  <si>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</si>
  <si>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</si>
  <si>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</si>
  <si>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</si>
  <si>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</si>
  <si>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</si>
  <si>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</si>
  <si>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</si>
  <si>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</si>
  <si>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</si>
  <si>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</si>
  <si>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</si>
  <si>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</si>
  <si>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</si>
  <si>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</si>
  <si>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</si>
  <si>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</si>
  <si>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</si>
  <si>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</si>
  <si>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</si>
  <si>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</si>
  <si>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</si>
  <si>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</si>
  <si>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</si>
  <si>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</si>
  <si>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</si>
  <si>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</si>
  <si>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</si>
  <si>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</si>
  <si>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</si>
  <si>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>3/17未更新</t>
    <rPh sb="4" eb="7">
      <t>ミコウシン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</si>
</sst>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81"/>
  <sheetViews>
    <sheetView workbookViewId="0">
      <pane ySplit="1" topLeftCell="A1171" activePane="bottomLeft" state="frozen"/>
      <selection activeCell="A17110" sqref="A17110"/>
      <selection pane="bottomLeft" activeCell="A17110" sqref="A17110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0</v>
      </c>
      <c r="P1179">
        <v>0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109"/>
  <sheetViews>
    <sheetView workbookViewId="0">
      <pane xSplit="1" ySplit="1" topLeftCell="B17099" activePane="bottomRight" state="frozen"/>
      <selection activeCell="I8" sqref="I8:Q8"/>
      <selection pane="topRight" activeCell="I8" sqref="I8:Q8"/>
      <selection pane="bottomLeft" activeCell="I8" sqref="I8:Q8"/>
      <selection pane="bottomRight" activeCell="A17110" sqref="A17110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8" t="s">
        <v>146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44272</v>
      </c>
      <c r="B3" s="26" t="s">
        <v>153</v>
      </c>
      <c r="C3" s="26">
        <f>IF(C21="", "", C21)</f>
        <v>447409</v>
      </c>
      <c r="D3" s="26">
        <f>IF(B21="", "", B21)</f>
        <v>8493609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11964</v>
      </c>
      <c r="I3" s="26" t="str">
        <f t="shared" si="1"/>
        <v/>
      </c>
      <c r="J3" s="26">
        <f t="shared" si="1"/>
        <v>335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426539</v>
      </c>
      <c r="N3" s="26">
        <f t="shared" si="2"/>
        <v>8676</v>
      </c>
      <c r="O3" s="26">
        <f t="shared" ref="O3:P5" si="3">I12</f>
        <v>0</v>
      </c>
      <c r="P3" s="51">
        <f t="shared" si="3"/>
        <v>0</v>
      </c>
    </row>
    <row r="4" spans="1:17" x14ac:dyDescent="0.55000000000000004">
      <c r="A4" s="38">
        <f>DATE($A$9, $B$9, $C$9)</f>
        <v>44272</v>
      </c>
      <c r="B4" s="26" t="s">
        <v>154</v>
      </c>
      <c r="C4" s="26">
        <f>IF(C22="", "", C22)</f>
        <v>2289</v>
      </c>
      <c r="D4" s="26">
        <f>IF(B22="", "", B22)</f>
        <v>555715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58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2229</v>
      </c>
      <c r="N4" s="26">
        <f t="shared" si="2"/>
        <v>2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44272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8" t="s">
        <v>290</v>
      </c>
      <c r="B8" s="58"/>
      <c r="C8" s="58"/>
      <c r="D8" s="58"/>
      <c r="E8" s="58"/>
      <c r="F8" s="58"/>
      <c r="G8" s="58"/>
      <c r="I8" s="57" t="s">
        <v>283</v>
      </c>
      <c r="J8" s="57"/>
      <c r="K8" s="57"/>
      <c r="L8" s="57"/>
      <c r="M8" s="57"/>
      <c r="N8" s="57"/>
      <c r="O8" s="57"/>
      <c r="P8" s="57"/>
      <c r="Q8" s="57"/>
    </row>
    <row r="9" spans="1:17" x14ac:dyDescent="0.55000000000000004">
      <c r="A9" s="4">
        <v>2021</v>
      </c>
      <c r="B9" s="4">
        <v>3</v>
      </c>
      <c r="C9" s="4">
        <v>17</v>
      </c>
      <c r="I9" s="58" t="s">
        <v>284</v>
      </c>
      <c r="J9" s="58"/>
    </row>
    <row r="10" spans="1:17" x14ac:dyDescent="0.55000000000000004">
      <c r="B10" s="58" t="s">
        <v>157</v>
      </c>
      <c r="C10" s="58"/>
      <c r="D10" s="58" t="s">
        <v>158</v>
      </c>
      <c r="E10" s="58"/>
      <c r="F10" s="58" t="s">
        <v>159</v>
      </c>
      <c r="G10" s="58" t="s">
        <v>160</v>
      </c>
      <c r="H10" s="58" t="s">
        <v>161</v>
      </c>
      <c r="I10" s="58" t="s">
        <v>289</v>
      </c>
      <c r="J10" s="58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8"/>
      <c r="G11" s="58"/>
      <c r="H11" s="59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8493609</v>
      </c>
      <c r="C12" s="4">
        <v>447409</v>
      </c>
      <c r="D12" s="4">
        <v>11964</v>
      </c>
      <c r="E12" s="4">
        <v>335</v>
      </c>
      <c r="F12" s="4">
        <v>426539</v>
      </c>
      <c r="G12" s="4">
        <v>8676</v>
      </c>
      <c r="H12" s="3"/>
      <c r="I12" s="4"/>
      <c r="J12" s="4"/>
      <c r="K12" s="60" t="s">
        <v>299</v>
      </c>
      <c r="L12" s="60"/>
      <c r="M12" s="60"/>
      <c r="N12" s="27"/>
      <c r="O12" s="27"/>
      <c r="P12" s="27"/>
    </row>
    <row r="13" spans="1:17" x14ac:dyDescent="0.55000000000000004">
      <c r="A13" s="27" t="s">
        <v>167</v>
      </c>
      <c r="B13" s="4">
        <v>555715</v>
      </c>
      <c r="C13" s="4">
        <v>2289</v>
      </c>
      <c r="D13" s="4">
        <v>58</v>
      </c>
      <c r="E13" s="4">
        <v>0</v>
      </c>
      <c r="F13" s="4">
        <v>2229</v>
      </c>
      <c r="G13" s="4">
        <v>2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9050153</v>
      </c>
      <c r="C15" s="29">
        <f t="shared" si="4"/>
        <v>449713</v>
      </c>
      <c r="D15" s="29">
        <f t="shared" si="4"/>
        <v>12022</v>
      </c>
      <c r="E15" s="29">
        <f t="shared" si="4"/>
        <v>335</v>
      </c>
      <c r="F15" s="29">
        <f t="shared" si="4"/>
        <v>428783</v>
      </c>
      <c r="G15" s="29">
        <f t="shared" si="4"/>
        <v>8678</v>
      </c>
      <c r="H15" s="30"/>
    </row>
    <row r="18" spans="1:15" x14ac:dyDescent="0.55000000000000004">
      <c r="B18" s="58" t="s">
        <v>157</v>
      </c>
      <c r="C18" s="59"/>
      <c r="D18" s="58" t="s">
        <v>169</v>
      </c>
      <c r="E18" s="59"/>
      <c r="F18" s="59"/>
      <c r="G18" s="58" t="s">
        <v>170</v>
      </c>
      <c r="H18" s="59"/>
      <c r="I18" s="59"/>
      <c r="J18" s="59"/>
      <c r="K18" s="59"/>
      <c r="L18" s="59"/>
      <c r="M18" s="59"/>
      <c r="N18" s="59"/>
      <c r="O18" s="59"/>
    </row>
    <row r="19" spans="1:15" x14ac:dyDescent="0.55000000000000004">
      <c r="B19" s="59"/>
      <c r="C19" s="59"/>
      <c r="D19" s="59"/>
      <c r="E19" s="59"/>
      <c r="F19" s="59"/>
      <c r="G19" s="58" t="s">
        <v>158</v>
      </c>
      <c r="H19" s="59"/>
      <c r="I19" s="59"/>
      <c r="J19" s="59"/>
      <c r="K19" s="59"/>
      <c r="L19" s="59"/>
      <c r="M19" s="59"/>
      <c r="N19" s="58" t="s">
        <v>159</v>
      </c>
      <c r="O19" s="58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9"/>
      <c r="O20" s="59"/>
    </row>
    <row r="21" spans="1:15" x14ac:dyDescent="0.55000000000000004">
      <c r="A21" s="26" t="s">
        <v>166</v>
      </c>
      <c r="B21" s="28">
        <f t="shared" ref="B21:C23" si="5">B12</f>
        <v>8493609</v>
      </c>
      <c r="C21" s="28">
        <f t="shared" si="5"/>
        <v>447409</v>
      </c>
      <c r="D21" s="3"/>
      <c r="E21" s="3"/>
      <c r="F21" s="3"/>
      <c r="G21" s="3"/>
      <c r="H21" s="28">
        <f>D12</f>
        <v>11964</v>
      </c>
      <c r="I21" s="3"/>
      <c r="J21" s="28">
        <f>E12</f>
        <v>335</v>
      </c>
      <c r="K21" s="3"/>
      <c r="L21" s="3"/>
      <c r="M21" s="16">
        <f>F21</f>
        <v>0</v>
      </c>
      <c r="N21" s="28">
        <f t="shared" ref="N21:O23" si="6">F12</f>
        <v>426539</v>
      </c>
      <c r="O21" s="28">
        <f t="shared" si="6"/>
        <v>8676</v>
      </c>
    </row>
    <row r="22" spans="1:15" x14ac:dyDescent="0.55000000000000004">
      <c r="A22" s="26" t="s">
        <v>167</v>
      </c>
      <c r="B22" s="28">
        <f t="shared" si="5"/>
        <v>555715</v>
      </c>
      <c r="C22" s="28">
        <f t="shared" si="5"/>
        <v>2289</v>
      </c>
      <c r="D22" s="3"/>
      <c r="E22" s="3"/>
      <c r="F22" s="3"/>
      <c r="G22" s="3"/>
      <c r="H22" s="28">
        <f>D13</f>
        <v>58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2229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9050153</v>
      </c>
      <c r="C24" s="26">
        <f t="shared" si="7"/>
        <v>449713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12022</v>
      </c>
      <c r="I24" s="26">
        <f t="shared" si="7"/>
        <v>0</v>
      </c>
      <c r="J24" s="26">
        <f t="shared" si="7"/>
        <v>335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428783</v>
      </c>
      <c r="O24" s="26">
        <f t="shared" si="7"/>
        <v>8678</v>
      </c>
    </row>
    <row r="26" spans="1:15" x14ac:dyDescent="0.55000000000000004">
      <c r="E26" s="58" t="s">
        <v>279</v>
      </c>
      <c r="F26" s="59"/>
      <c r="G26" s="59"/>
      <c r="H26" s="59"/>
      <c r="I26" s="59"/>
      <c r="J26" s="59"/>
    </row>
    <row r="27" spans="1:15" x14ac:dyDescent="0.55000000000000004">
      <c r="E27" s="57" t="s">
        <v>281</v>
      </c>
      <c r="F27" s="57"/>
      <c r="G27" s="57"/>
      <c r="H27" s="57"/>
      <c r="I27" s="57"/>
      <c r="J27" s="57"/>
      <c r="K27" s="57"/>
    </row>
  </sheetData>
  <mergeCells count="19">
    <mergeCell ref="D10:E10"/>
    <mergeCell ref="F10:F11"/>
    <mergeCell ref="G10:G11"/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8" t="s">
        <v>177</v>
      </c>
      <c r="B1" s="58"/>
      <c r="C1" s="58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16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44271</v>
      </c>
      <c r="C5" s="31" t="s">
        <v>7</v>
      </c>
      <c r="D5" s="41">
        <f>IFERROR(INT(TRIM(SUBSTITUTE(VLOOKUP($A5&amp;"*",各都道府県の状況!$A:$I,D$3,FALSE), "※5", ""))), "")</f>
        <v>20013</v>
      </c>
      <c r="E5" s="41">
        <f>IFERROR(INT(TRIM(SUBSTITUTE(VLOOKUP($A5&amp;"*",各都道府県の状況!$A:$I,E$3,FALSE), "※5", ""))), "")</f>
        <v>413527</v>
      </c>
      <c r="F5" s="41">
        <f>IFERROR(INT(TRIM(SUBSTITUTE(VLOOKUP($A5&amp;"*",各都道府県の状況!$A:$I,F$3,FALSE), "※5", ""))), "")</f>
        <v>18672</v>
      </c>
      <c r="G5" s="41">
        <f>IFERROR(INT(TRIM(SUBSTITUTE(VLOOKUP($A5&amp;"*",各都道府県の状況!$A:$I,G$3,FALSE), "※5", ""))), "")</f>
        <v>715</v>
      </c>
      <c r="H5" s="41">
        <f>IFERROR(INT(TRIM(SUBSTITUTE(VLOOKUP($A5&amp;"*",各都道府県の状況!$A:$I,H$3,FALSE), "※5", ""))), "")</f>
        <v>701</v>
      </c>
      <c r="I5" s="41">
        <f>IFERROR(INT(TRIM(SUBSTITUTE(VLOOKUP($A5&amp;"*",各都道府県の状況!$A:$I,I$3,FALSE), "※5", ""))), "")</f>
        <v>4</v>
      </c>
      <c r="J5" s="2"/>
    </row>
    <row r="6" spans="1:10" x14ac:dyDescent="0.55000000000000004">
      <c r="A6" s="12" t="s">
        <v>182</v>
      </c>
      <c r="B6" s="13">
        <f t="shared" si="0"/>
        <v>44271</v>
      </c>
      <c r="C6" s="31" t="s">
        <v>11</v>
      </c>
      <c r="D6" s="41">
        <f>IFERROR(INT(TRIM(SUBSTITUTE(VLOOKUP($A6&amp;"*",各都道府県の状況!$A:$I,D$3,FALSE), "※5", ""))), "")</f>
        <v>877</v>
      </c>
      <c r="E6" s="41">
        <f>IFERROR(INT(TRIM(SUBSTITUTE(VLOOKUP($A6&amp;"*",各都道府県の状況!$A:$I,E$3,FALSE), "※5", ""))), "")</f>
        <v>22173</v>
      </c>
      <c r="F6" s="41">
        <f>IFERROR(INT(TRIM(SUBSTITUTE(VLOOKUP($A6&amp;"*",各都道府県の状況!$A:$I,F$3,FALSE), "※5", ""))), "")</f>
        <v>800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57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44271</v>
      </c>
      <c r="C7" s="31" t="s">
        <v>12</v>
      </c>
      <c r="D7" s="41">
        <f>IFERROR(INT(TRIM(SUBSTITUTE(VLOOKUP($A7&amp;"*",各都道府県の状況!$A:$I,D$3,FALSE), "※5", ""))), "")</f>
        <v>565</v>
      </c>
      <c r="E7" s="41">
        <f>IFERROR(INT(TRIM(SUBSTITUTE(VLOOKUP($A7&amp;"*",各都道府県の状況!$A:$I,E$3,FALSE), "※5", ""))), "")</f>
        <v>30213</v>
      </c>
      <c r="F7" s="41">
        <f>IFERROR(INT(TRIM(SUBSTITUTE(VLOOKUP($A7&amp;"*",各都道府県の状況!$A:$I,F$3,FALSE), "※5", ""))), "")</f>
        <v>525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10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44271</v>
      </c>
      <c r="C8" s="31" t="s">
        <v>13</v>
      </c>
      <c r="D8" s="41">
        <f>IFERROR(INT(TRIM(SUBSTITUTE(VLOOKUP($A8&amp;"*",各都道府県の状況!$A:$I,D$3,FALSE), "※5", ""))), "")</f>
        <v>4137</v>
      </c>
      <c r="E8" s="41">
        <f>IFERROR(INT(TRIM(SUBSTITUTE(VLOOKUP($A8&amp;"*",各都道府県の状況!$A:$I,E$3,FALSE), "※5", ""))), "")</f>
        <v>75895</v>
      </c>
      <c r="F8" s="41">
        <f>IFERROR(INT(TRIM(SUBSTITUTE(VLOOKUP($A8&amp;"*",各都道府県の状況!$A:$I,F$3,FALSE), "※5", ""))), "")</f>
        <v>3736</v>
      </c>
      <c r="G8" s="41">
        <f>IFERROR(INT(TRIM(SUBSTITUTE(VLOOKUP($A8&amp;"*",各都道府県の状況!$A:$I,G$3,FALSE), "※5", ""))), "")</f>
        <v>26</v>
      </c>
      <c r="H8" s="41">
        <f>IFERROR(INT(TRIM(SUBSTITUTE(VLOOKUP($A8&amp;"*",各都道府県の状況!$A:$I,H$3,FALSE), "※5", ""))), "")</f>
        <v>375</v>
      </c>
      <c r="I8" s="41">
        <f>IFERROR(INT(TRIM(SUBSTITUTE(VLOOKUP($A8&amp;"*",各都道府県の状況!$A:$I,I$3,FALSE), "※5", ""))), "")</f>
        <v>4</v>
      </c>
    </row>
    <row r="9" spans="1:10" ht="21" customHeight="1" x14ac:dyDescent="0.55000000000000004">
      <c r="A9" s="12" t="s">
        <v>185</v>
      </c>
      <c r="B9" s="13">
        <f t="shared" si="0"/>
        <v>44271</v>
      </c>
      <c r="C9" s="31" t="s">
        <v>14</v>
      </c>
      <c r="D9" s="41">
        <f>IFERROR(INT(TRIM(SUBSTITUTE(VLOOKUP($A9&amp;"*",各都道府県の状況!$A:$I,D$3,FALSE), "※5", ""))), "")</f>
        <v>270</v>
      </c>
      <c r="E9" s="41">
        <f>IFERROR(INT(TRIM(SUBSTITUTE(VLOOKUP($A9&amp;"*",各都道府県の状況!$A:$I,E$3,FALSE), "※5", ""))), "")</f>
        <v>7194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2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44271</v>
      </c>
      <c r="C10" s="31" t="s">
        <v>15</v>
      </c>
      <c r="D10" s="41">
        <f>IFERROR(INT(TRIM(SUBSTITUTE(VLOOKUP($A10&amp;"*",各都道府県の状況!$A:$I,D$3,FALSE), "※5", ""))), "")</f>
        <v>561</v>
      </c>
      <c r="E10" s="41">
        <f>IFERROR(INT(TRIM(SUBSTITUTE(VLOOKUP($A10&amp;"*",各都道府県の状況!$A:$I,E$3,FALSE), "※5", ""))), "")</f>
        <v>29610</v>
      </c>
      <c r="F10" s="41">
        <f>IFERROR(INT(TRIM(SUBSTITUTE(VLOOKUP($A10&amp;"*",各都道府県の状況!$A:$I,F$3,FALSE), "※5", ""))), "")</f>
        <v>524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22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44271</v>
      </c>
      <c r="C11" s="31" t="s">
        <v>16</v>
      </c>
      <c r="D11" s="41">
        <f>IFERROR(INT(TRIM(SUBSTITUTE(VLOOKUP($A11&amp;"*",各都道府県の状況!$A:$I,D$3,FALSE), "※5", ""))), "")</f>
        <v>2211</v>
      </c>
      <c r="E11" s="41">
        <f>IFERROR(INT(TRIM(SUBSTITUTE(VLOOKUP($A11&amp;"*",各都道府県の状況!$A:$I,E$3,FALSE), "※5", ""))), "")</f>
        <v>128117</v>
      </c>
      <c r="F11" s="41">
        <f>IFERROR(INT(TRIM(SUBSTITUTE(VLOOKUP($A11&amp;"*",各都道府県の状況!$A:$I,F$3,FALSE), "※5", ""))), "")</f>
        <v>1874</v>
      </c>
      <c r="G11" s="41">
        <f>IFERROR(INT(TRIM(SUBSTITUTE(VLOOKUP($A11&amp;"*",各都道府県の状況!$A:$I,G$3,FALSE), "※5", ""))), "")</f>
        <v>97</v>
      </c>
      <c r="H11" s="41">
        <f>IFERROR(INT(TRIM(SUBSTITUTE(VLOOKUP($A11&amp;"*",各都道府県の状況!$A:$I,H$3,FALSE), "※5", ""))), "")</f>
        <v>240</v>
      </c>
      <c r="I11" s="41">
        <f>IFERROR(INT(TRIM(SUBSTITUTE(VLOOKUP($A11&amp;"*",各都道府県の状況!$A:$I,I$3,FALSE), "※5", ""))), "")</f>
        <v>16</v>
      </c>
    </row>
    <row r="12" spans="1:10" x14ac:dyDescent="0.55000000000000004">
      <c r="A12" s="12" t="s">
        <v>188</v>
      </c>
      <c r="B12" s="13">
        <f t="shared" si="0"/>
        <v>44271</v>
      </c>
      <c r="C12" s="31" t="s">
        <v>17</v>
      </c>
      <c r="D12" s="41">
        <f>IFERROR(INT(TRIM(SUBSTITUTE(VLOOKUP($A12&amp;"*",各都道府県の状況!$A:$I,D$3,FALSE), "※5", ""))), "")</f>
        <v>6219</v>
      </c>
      <c r="E12" s="41">
        <f>IFERROR(INT(TRIM(SUBSTITUTE(VLOOKUP($A12&amp;"*",各都道府県の状況!$A:$I,E$3,FALSE), "※5", ""))), "")</f>
        <v>25292</v>
      </c>
      <c r="F12" s="41">
        <f>IFERROR(INT(TRIM(SUBSTITUTE(VLOOKUP($A12&amp;"*",各都道府県の状況!$A:$I,F$3,FALSE), "※5", ""))), "")</f>
        <v>5814</v>
      </c>
      <c r="G12" s="41">
        <f>IFERROR(INT(TRIM(SUBSTITUTE(VLOOKUP($A12&amp;"*",各都道府県の状況!$A:$I,G$3,FALSE), "※5", ""))), "")</f>
        <v>122</v>
      </c>
      <c r="H12" s="41">
        <f>IFERROR(INT(TRIM(SUBSTITUTE(VLOOKUP($A12&amp;"*",各都道府県の状況!$A:$I,H$3,FALSE), "※5", ""))), "")</f>
        <v>283</v>
      </c>
      <c r="I12" s="41">
        <f>IFERROR(INT(TRIM(SUBSTITUTE(VLOOKUP($A12&amp;"*",各都道府県の状況!$A:$I,I$3,FALSE), "※5", ""))), "")</f>
        <v>4</v>
      </c>
    </row>
    <row r="13" spans="1:10" x14ac:dyDescent="0.55000000000000004">
      <c r="A13" s="12" t="s">
        <v>189</v>
      </c>
      <c r="B13" s="13">
        <f t="shared" si="0"/>
        <v>44271</v>
      </c>
      <c r="C13" s="31" t="s">
        <v>18</v>
      </c>
      <c r="D13" s="41">
        <f>IFERROR(INT(TRIM(SUBSTITUTE(VLOOKUP($A13&amp;"*",各都道府県の状況!$A:$I,D$3,FALSE), "※5", ""))), "")</f>
        <v>4305</v>
      </c>
      <c r="E13" s="41">
        <f>IFERROR(INT(TRIM(SUBSTITUTE(VLOOKUP($A13&amp;"*",各都道府県の状況!$A:$I,E$3,FALSE), "※5", ""))), "")</f>
        <v>157781</v>
      </c>
      <c r="F13" s="41">
        <f>IFERROR(INT(TRIM(SUBSTITUTE(VLOOKUP($A13&amp;"*",各都道府県の状況!$A:$I,F$3,FALSE), "※5", ""))), "")</f>
        <v>4096</v>
      </c>
      <c r="G13" s="41">
        <f>IFERROR(INT(TRIM(SUBSTITUTE(VLOOKUP($A13&amp;"*",各都道府県の状況!$A:$I,G$3,FALSE), "※5", ""))), "")</f>
        <v>69</v>
      </c>
      <c r="H13" s="41">
        <f>IFERROR(INT(TRIM(SUBSTITUTE(VLOOKUP($A13&amp;"*",各都道府県の状況!$A:$I,H$3,FALSE), "※5", ""))), "")</f>
        <v>140</v>
      </c>
      <c r="I13" s="41">
        <f>IFERROR(INT(TRIM(SUBSTITUTE(VLOOKUP($A13&amp;"*",各都道府県の状況!$A:$I,I$3,FALSE), "※5", ""))), "")</f>
        <v>0</v>
      </c>
    </row>
    <row r="14" spans="1:10" x14ac:dyDescent="0.55000000000000004">
      <c r="A14" s="12" t="s">
        <v>190</v>
      </c>
      <c r="B14" s="13">
        <f t="shared" si="0"/>
        <v>44271</v>
      </c>
      <c r="C14" s="31" t="s">
        <v>19</v>
      </c>
      <c r="D14" s="41">
        <f>IFERROR(INT(TRIM(SUBSTITUTE(VLOOKUP($A14&amp;"*",各都道府県の状況!$A:$I,D$3,FALSE), "※5", ""))), "")</f>
        <v>4715</v>
      </c>
      <c r="E14" s="41">
        <f>IFERROR(INT(TRIM(SUBSTITUTE(VLOOKUP($A14&amp;"*",各都道府県の状況!$A:$I,E$3,FALSE), "※5", ""))), "")</f>
        <v>102718</v>
      </c>
      <c r="F14" s="41">
        <f>IFERROR(INT(TRIM(SUBSTITUTE(VLOOKUP($A14&amp;"*",各都道府県の状況!$A:$I,F$3,FALSE), "※5", ""))), "")</f>
        <v>4503</v>
      </c>
      <c r="G14" s="41">
        <f>IFERROR(INT(TRIM(SUBSTITUTE(VLOOKUP($A14&amp;"*",各都道府県の状況!$A:$I,G$3,FALSE), "※5", ""))), "")</f>
        <v>92</v>
      </c>
      <c r="H14" s="41">
        <f>IFERROR(INT(TRIM(SUBSTITUTE(VLOOKUP($A14&amp;"*",各都道府県の状況!$A:$I,H$3,FALSE), "※5", ""))), "")</f>
        <v>120</v>
      </c>
      <c r="I14" s="41">
        <f>IFERROR(INT(TRIM(SUBSTITUTE(VLOOKUP($A14&amp;"*",各都道府県の状況!$A:$I,I$3,FALSE), "※5", ""))), "")</f>
        <v>2</v>
      </c>
    </row>
    <row r="15" spans="1:10" x14ac:dyDescent="0.55000000000000004">
      <c r="A15" s="12" t="s">
        <v>191</v>
      </c>
      <c r="B15" s="13">
        <f t="shared" si="0"/>
        <v>44271</v>
      </c>
      <c r="C15" s="31" t="s">
        <v>20</v>
      </c>
      <c r="D15" s="41">
        <f>IFERROR(INT(TRIM(SUBSTITUTE(VLOOKUP($A15&amp;"*",各都道府県の状況!$A:$I,D$3,FALSE), "※5", ""))), "")</f>
        <v>31072</v>
      </c>
      <c r="E15" s="41">
        <f>IFERROR(INT(TRIM(SUBSTITUTE(VLOOKUP($A15&amp;"*",各都道府県の状況!$A:$I,E$3,FALSE), "※5", ""))), "")</f>
        <v>598686</v>
      </c>
      <c r="F15" s="41">
        <f>IFERROR(INT(TRIM(SUBSTITUTE(VLOOKUP($A15&amp;"*",各都道府県の状況!$A:$I,F$3,FALSE), "※5", ""))), "")</f>
        <v>29018</v>
      </c>
      <c r="G15" s="41">
        <f>IFERROR(INT(TRIM(SUBSTITUTE(VLOOKUP($A15&amp;"*",各都道府県の状況!$A:$I,G$3,FALSE), "※5", ""))), "")</f>
        <v>676</v>
      </c>
      <c r="H15" s="41">
        <f>IFERROR(INT(TRIM(SUBSTITUTE(VLOOKUP($A15&amp;"*",各都道府県の状況!$A:$I,H$3,FALSE), "※5", ""))), "")</f>
        <v>1378</v>
      </c>
      <c r="I15" s="41">
        <f>IFERROR(INT(TRIM(SUBSTITUTE(VLOOKUP($A15&amp;"*",各都道府県の状況!$A:$I,I$3,FALSE), "※5", ""))), "")</f>
        <v>40</v>
      </c>
    </row>
    <row r="16" spans="1:10" x14ac:dyDescent="0.55000000000000004">
      <c r="A16" s="12" t="s">
        <v>192</v>
      </c>
      <c r="B16" s="13">
        <f t="shared" si="0"/>
        <v>44271</v>
      </c>
      <c r="C16" s="31" t="s">
        <v>21</v>
      </c>
      <c r="D16" s="41">
        <f>IFERROR(INT(TRIM(SUBSTITUTE(VLOOKUP($A16&amp;"*",各都道府県の状況!$A:$I,D$3,FALSE), "※5", ""))), "")</f>
        <v>28111</v>
      </c>
      <c r="E16" s="41">
        <f>IFERROR(INT(TRIM(SUBSTITUTE(VLOOKUP($A16&amp;"*",各都道府県の状況!$A:$I,E$3,FALSE), "※5", ""))), "")</f>
        <v>442572</v>
      </c>
      <c r="F16" s="41">
        <f>IFERROR(INT(TRIM(SUBSTITUTE(VLOOKUP($A16&amp;"*",各都道府県の状況!$A:$I,F$3,FALSE), "※5", ""))), "")</f>
        <v>26513</v>
      </c>
      <c r="G16" s="41">
        <f>IFERROR(INT(TRIM(SUBSTITUTE(VLOOKUP($A16&amp;"*",各都道府県の状況!$A:$I,G$3,FALSE), "※5", ""))), "")</f>
        <v>520</v>
      </c>
      <c r="H16" s="41">
        <f>IFERROR(INT(TRIM(SUBSTITUTE(VLOOKUP($A16&amp;"*",各都道府県の状況!$A:$I,H$3,FALSE), "※5", ""))), "")</f>
        <v>1078</v>
      </c>
      <c r="I16" s="41">
        <f>IFERROR(INT(TRIM(SUBSTITUTE(VLOOKUP($A16&amp;"*",各都道府県の状況!$A:$I,I$3,FALSE), "※5", ""))), "")</f>
        <v>21</v>
      </c>
    </row>
    <row r="17" spans="1:9" x14ac:dyDescent="0.55000000000000004">
      <c r="A17" s="12" t="s">
        <v>193</v>
      </c>
      <c r="B17" s="13">
        <f t="shared" si="0"/>
        <v>44271</v>
      </c>
      <c r="C17" s="31" t="s">
        <v>22</v>
      </c>
      <c r="D17" s="41">
        <f>IFERROR(INT(TRIM(SUBSTITUTE(VLOOKUP($A17&amp;"*",各都道府県の状況!$A:$I,D$3,FALSE), "※5", ""))), "")</f>
        <v>115884</v>
      </c>
      <c r="E17" s="41">
        <f>IFERROR(INT(TRIM(SUBSTITUTE(VLOOKUP($A17&amp;"*",各都道府県の状況!$A:$I,E$3,FALSE), "※5", ""))), "")</f>
        <v>1648040</v>
      </c>
      <c r="F17" s="41">
        <f>IFERROR(INT(TRIM(SUBSTITUTE(VLOOKUP($A17&amp;"*",各都道府県の状況!$A:$I,F$3,FALSE), "※5", ""))), "")</f>
        <v>111601</v>
      </c>
      <c r="G17" s="41">
        <f>IFERROR(INT(TRIM(SUBSTITUTE(VLOOKUP($A17&amp;"*",各都道府県の状況!$A:$I,G$3,FALSE), "※5", ""))), "")</f>
        <v>1605</v>
      </c>
      <c r="H17" s="41">
        <f>IFERROR(INT(TRIM(SUBSTITUTE(VLOOKUP($A17&amp;"*",各都道府県の状況!$A:$I,H$3,FALSE), "※5", ""))), "")</f>
        <v>2678</v>
      </c>
      <c r="I17" s="41">
        <f>IFERROR(INT(TRIM(SUBSTITUTE(VLOOKUP($A17&amp;"*",各都道府県の状況!$A:$I,I$3,FALSE), "※5", ""))), "")</f>
        <v>42</v>
      </c>
    </row>
    <row r="18" spans="1:9" x14ac:dyDescent="0.55000000000000004">
      <c r="A18" s="12" t="s">
        <v>194</v>
      </c>
      <c r="B18" s="13">
        <f t="shared" si="0"/>
        <v>44271</v>
      </c>
      <c r="C18" s="31" t="s">
        <v>23</v>
      </c>
      <c r="D18" s="41">
        <f>IFERROR(INT(TRIM(SUBSTITUTE(VLOOKUP($A18&amp;"*",各都道府県の状況!$A:$I,D$3,FALSE), "※5", ""))), "")</f>
        <v>46538</v>
      </c>
      <c r="E18" s="41">
        <f>IFERROR(INT(TRIM(SUBSTITUTE(VLOOKUP($A18&amp;"*",各都道府県の状況!$A:$I,E$3,FALSE), "※5", ""))), "")</f>
        <v>646160</v>
      </c>
      <c r="F18" s="41">
        <f>IFERROR(INT(TRIM(SUBSTITUTE(VLOOKUP($A18&amp;"*",各都道府県の状況!$A:$I,F$3,FALSE), "※5", ""))), "")</f>
        <v>44850</v>
      </c>
      <c r="G18" s="41">
        <f>IFERROR(INT(TRIM(SUBSTITUTE(VLOOKUP($A18&amp;"*",各都道府県の状況!$A:$I,G$3,FALSE), "※5", ""))), "")</f>
        <v>749</v>
      </c>
      <c r="H18" s="41">
        <f>IFERROR(INT(TRIM(SUBSTITUTE(VLOOKUP($A18&amp;"*",各都道府県の状況!$A:$I,H$3,FALSE), "※5", ""))), "")</f>
        <v>939</v>
      </c>
      <c r="I18" s="41">
        <f>IFERROR(INT(TRIM(SUBSTITUTE(VLOOKUP($A18&amp;"*",各都道府県の状況!$A:$I,I$3,FALSE), "※5", ""))), "")</f>
        <v>23</v>
      </c>
    </row>
    <row r="19" spans="1:9" x14ac:dyDescent="0.55000000000000004">
      <c r="A19" s="12" t="s">
        <v>195</v>
      </c>
      <c r="B19" s="13">
        <f t="shared" si="0"/>
        <v>44271</v>
      </c>
      <c r="C19" s="31" t="s">
        <v>24</v>
      </c>
      <c r="D19" s="41">
        <f>IFERROR(INT(TRIM(SUBSTITUTE(VLOOKUP($A19&amp;"*",各都道府県の状況!$A:$I,D$3,FALSE), "※5", ""))), "")</f>
        <v>1196</v>
      </c>
      <c r="E19" s="41">
        <f>IFERROR(INT(TRIM(SUBSTITUTE(VLOOKUP($A19&amp;"*",各都道府県の状況!$A:$I,E$3,FALSE), "※5", ""))), "")</f>
        <v>46600</v>
      </c>
      <c r="F19" s="41">
        <f>IFERROR(INT(TRIM(SUBSTITUTE(VLOOKUP($A19&amp;"*",各都道府県の状況!$A:$I,F$3,FALSE), "※5", ""))), "")</f>
        <v>1087</v>
      </c>
      <c r="G19" s="41">
        <f>IFERROR(INT(TRIM(SUBSTITUTE(VLOOKUP($A19&amp;"*",各都道府県の状況!$A:$I,G$3,FALSE), "※5", ""))), "")</f>
        <v>16</v>
      </c>
      <c r="H19" s="41">
        <f>IFERROR(INT(TRIM(SUBSTITUTE(VLOOKUP($A19&amp;"*",各都道府県の状況!$A:$I,H$3,FALSE), "※5", ""))), "")</f>
        <v>93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44271</v>
      </c>
      <c r="C20" s="31" t="s">
        <v>25</v>
      </c>
      <c r="D20" s="41">
        <f>IFERROR(INT(TRIM(SUBSTITUTE(VLOOKUP($A20&amp;"*",各都道府県の状況!$A:$I,D$3,FALSE), "※5", ""))), "")</f>
        <v>912</v>
      </c>
      <c r="E20" s="41">
        <f>IFERROR(INT(TRIM(SUBSTITUTE(VLOOKUP($A20&amp;"*",各都道府県の状況!$A:$I,E$3,FALSE), "※5", ""))), "")</f>
        <v>39129</v>
      </c>
      <c r="F20" s="41">
        <f>IFERROR(INT(TRIM(SUBSTITUTE(VLOOKUP($A20&amp;"*",各都道府県の状況!$A:$I,F$3,FALSE), "※5", ""))), "")</f>
        <v>875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9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44271</v>
      </c>
      <c r="C21" s="31" t="s">
        <v>26</v>
      </c>
      <c r="D21" s="41">
        <f>IFERROR(INT(TRIM(SUBSTITUTE(VLOOKUP($A21&amp;"*",各都道府県の状況!$A:$I,D$3,FALSE), "※5", ""))), "")</f>
        <v>1887</v>
      </c>
      <c r="E21" s="41">
        <f>IFERROR(INT(TRIM(SUBSTITUTE(VLOOKUP($A21&amp;"*",各都道府県の状況!$A:$I,E$3,FALSE), "※5", ""))), "")</f>
        <v>56042</v>
      </c>
      <c r="F21" s="41">
        <f>IFERROR(INT(TRIM(SUBSTITUTE(VLOOKUP($A21&amp;"*",各都道府県の状況!$A:$I,F$3,FALSE), "※5", ""))), "")</f>
        <v>1803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20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44271</v>
      </c>
      <c r="C22" s="31" t="s">
        <v>27</v>
      </c>
      <c r="D22" s="41">
        <f>IFERROR(INT(TRIM(SUBSTITUTE(VLOOKUP($A22&amp;"*",各都道府県の状況!$A:$I,D$3,FALSE), "※5", ""))), "")</f>
        <v>547</v>
      </c>
      <c r="E22" s="41">
        <f>IFERROR(INT(TRIM(SUBSTITUTE(VLOOKUP($A22&amp;"*",各都道府県の状況!$A:$I,E$3,FALSE), "※5", ""))), "")</f>
        <v>33668</v>
      </c>
      <c r="F22" s="41">
        <f>IFERROR(INT(TRIM(SUBSTITUTE(VLOOKUP($A22&amp;"*",各都道府県の状況!$A:$I,F$3,FALSE), "※5", ""))), "")</f>
        <v>519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3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44271</v>
      </c>
      <c r="C23" s="31" t="s">
        <v>28</v>
      </c>
      <c r="D23" s="41">
        <f>IFERROR(INT(TRIM(SUBSTITUTE(VLOOKUP($A23&amp;"*",各都道府県の状況!$A:$I,D$3,FALSE), "※5", ""))), "")</f>
        <v>953</v>
      </c>
      <c r="E23" s="41">
        <f>IFERROR(INT(TRIM(SUBSTITUTE(VLOOKUP($A23&amp;"*",各都道府県の状況!$A:$I,E$3,FALSE), "※5", ""))), "")</f>
        <v>28326</v>
      </c>
      <c r="F23" s="41">
        <f>IFERROR(INT(TRIM(SUBSTITUTE(VLOOKUP($A23&amp;"*",各都道府県の状況!$A:$I,F$3,FALSE), "※5", ""))), "")</f>
        <v>924</v>
      </c>
      <c r="G23" s="41">
        <f>IFERROR(INT(TRIM(SUBSTITUTE(VLOOKUP($A23&amp;"*",各都道府県の状況!$A:$I,G$3,FALSE), "※5", ""))), "")</f>
        <v>18</v>
      </c>
      <c r="H23" s="41">
        <f>IFERROR(INT(TRIM(SUBSTITUTE(VLOOKUP($A23&amp;"*",各都道府県の状況!$A:$I,H$3,FALSE), "※5", ""))), "")</f>
        <v>11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44271</v>
      </c>
      <c r="C24" s="31" t="s">
        <v>29</v>
      </c>
      <c r="D24" s="41">
        <f>IFERROR(INT(TRIM(SUBSTITUTE(VLOOKUP($A24&amp;"*",各都道府県の状況!$A:$I,D$3,FALSE), "※5", ""))), "")</f>
        <v>2439</v>
      </c>
      <c r="E24" s="41">
        <f>IFERROR(INT(TRIM(SUBSTITUTE(VLOOKUP($A24&amp;"*",各都道府県の状況!$A:$I,E$3,FALSE), "※5", ""))), "")</f>
        <v>106507</v>
      </c>
      <c r="F24" s="41">
        <f>IFERROR(INT(TRIM(SUBSTITUTE(VLOOKUP($A24&amp;"*",各都道府県の状況!$A:$I,F$3,FALSE), "※5", ""))), "")</f>
        <v>2365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62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44271</v>
      </c>
      <c r="C25" s="31" t="s">
        <v>30</v>
      </c>
      <c r="D25" s="41">
        <f>IFERROR(INT(TRIM(SUBSTITUTE(VLOOKUP($A25&amp;"*",各都道府県の状況!$A:$I,D$3,FALSE), "※5", ""))), "")</f>
        <v>4801</v>
      </c>
      <c r="E25" s="41">
        <f>IFERROR(INT(TRIM(SUBSTITUTE(VLOOKUP($A25&amp;"*",各都道府県の状況!$A:$I,E$3,FALSE), "※5", ""))), "")</f>
        <v>148096</v>
      </c>
      <c r="F25" s="41">
        <f>IFERROR(INT(TRIM(SUBSTITUTE(VLOOKUP($A25&amp;"*",各都道府県の状況!$A:$I,F$3,FALSE), "※5", ""))), "")</f>
        <v>4620</v>
      </c>
      <c r="G25" s="41">
        <f>IFERROR(INT(TRIM(SUBSTITUTE(VLOOKUP($A25&amp;"*",各都道府県の状況!$A:$I,G$3,FALSE), "※5", ""))), "")</f>
        <v>118</v>
      </c>
      <c r="H25" s="41">
        <f>IFERROR(INT(TRIM(SUBSTITUTE(VLOOKUP($A25&amp;"*",各都道府県の状況!$A:$I,H$3,FALSE), "※5", ""))), "")</f>
        <v>63</v>
      </c>
      <c r="I25" s="41">
        <f>IFERROR(INT(TRIM(SUBSTITUTE(VLOOKUP($A25&amp;"*",各都道府県の状況!$A:$I,I$3,FALSE), "※5", ""))), "")</f>
        <v>8</v>
      </c>
    </row>
    <row r="26" spans="1:9" x14ac:dyDescent="0.55000000000000004">
      <c r="A26" s="12" t="s">
        <v>202</v>
      </c>
      <c r="B26" s="13">
        <f t="shared" si="0"/>
        <v>44271</v>
      </c>
      <c r="C26" s="31" t="s">
        <v>31</v>
      </c>
      <c r="D26" s="41">
        <f>IFERROR(INT(TRIM(SUBSTITUTE(VLOOKUP($A26&amp;"*",各都道府県の状況!$A:$I,D$3,FALSE), "※5", ""))), "")</f>
        <v>5429</v>
      </c>
      <c r="E26" s="41">
        <f>IFERROR(INT(TRIM(SUBSTITUTE(VLOOKUP($A26&amp;"*",各都道府県の状況!$A:$I,E$3,FALSE), "※5", ""))), "")</f>
        <v>222960</v>
      </c>
      <c r="F26" s="41">
        <f>IFERROR(INT(TRIM(SUBSTITUTE(VLOOKUP($A26&amp;"*",各都道府県の状況!$A:$I,F$3,FALSE), "※5", ""))), "")</f>
        <v>5097</v>
      </c>
      <c r="G26" s="41">
        <f>IFERROR(INT(TRIM(SUBSTITUTE(VLOOKUP($A26&amp;"*",各都道府県の状況!$A:$I,G$3,FALSE), "※5", ""))), "")</f>
        <v>105</v>
      </c>
      <c r="H26" s="41">
        <f>IFERROR(INT(TRIM(SUBSTITUTE(VLOOKUP($A26&amp;"*",各都道府県の状況!$A:$I,H$3,FALSE), "※5", ""))), "")</f>
        <v>227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44271</v>
      </c>
      <c r="C27" s="31" t="s">
        <v>32</v>
      </c>
      <c r="D27" s="41">
        <f>IFERROR(INT(TRIM(SUBSTITUTE(VLOOKUP($A27&amp;"*",各都道府県の状況!$A:$I,D$3,FALSE), "※5", ""))), "")</f>
        <v>26463</v>
      </c>
      <c r="E27" s="41">
        <f>IFERROR(INT(TRIM(SUBSTITUTE(VLOOKUP($A27&amp;"*",各都道府県の状況!$A:$I,E$3,FALSE), "※5", ""))), "")</f>
        <v>427593</v>
      </c>
      <c r="F27" s="41">
        <f>IFERROR(INT(TRIM(SUBSTITUTE(VLOOKUP($A27&amp;"*",各都道府県の状況!$A:$I,F$3,FALSE), "※5", ""))), "")</f>
        <v>25414</v>
      </c>
      <c r="G27" s="41">
        <f>IFERROR(INT(TRIM(SUBSTITUTE(VLOOKUP($A27&amp;"*",各都道府県の状況!$A:$I,G$3,FALSE), "※5", ""))), "")</f>
        <v>560</v>
      </c>
      <c r="H27" s="41">
        <f>IFERROR(INT(TRIM(SUBSTITUTE(VLOOKUP($A27&amp;"*",各都道府県の状況!$A:$I,H$3,FALSE), "※5", ""))), "")</f>
        <v>489</v>
      </c>
      <c r="I27" s="41">
        <f>IFERROR(INT(TRIM(SUBSTITUTE(VLOOKUP($A27&amp;"*",各都道府県の状況!$A:$I,I$3,FALSE), "※5", ""))), "")</f>
        <v>17</v>
      </c>
    </row>
    <row r="28" spans="1:9" x14ac:dyDescent="0.55000000000000004">
      <c r="A28" s="12" t="s">
        <v>204</v>
      </c>
      <c r="B28" s="13">
        <f t="shared" si="0"/>
        <v>44271</v>
      </c>
      <c r="C28" s="31" t="s">
        <v>33</v>
      </c>
      <c r="D28" s="41">
        <f>IFERROR(INT(TRIM(SUBSTITUTE(VLOOKUP($A28&amp;"*",各都道府県の状況!$A:$I,D$3,FALSE), "※5", ""))), "")</f>
        <v>2612</v>
      </c>
      <c r="E28" s="41">
        <f>IFERROR(INT(TRIM(SUBSTITUTE(VLOOKUP($A28&amp;"*",各都道府県の状況!$A:$I,E$3,FALSE), "※5", ""))), "")</f>
        <v>70180</v>
      </c>
      <c r="F28" s="41">
        <f>IFERROR(INT(TRIM(SUBSTITUTE(VLOOKUP($A28&amp;"*",各都道府県の状況!$A:$I,F$3,FALSE), "※5", ""))), "")</f>
        <v>2545</v>
      </c>
      <c r="G28" s="41">
        <f>IFERROR(INT(TRIM(SUBSTITUTE(VLOOKUP($A28&amp;"*",各都道府県の状況!$A:$I,G$3,FALSE), "※5", ""))), "")</f>
        <v>64</v>
      </c>
      <c r="H28" s="41">
        <f>IFERROR(INT(TRIM(SUBSTITUTE(VLOOKUP($A28&amp;"*",各都道府県の状況!$A:$I,H$3,FALSE), "※5", ""))), "")</f>
        <v>82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205</v>
      </c>
      <c r="B29" s="13">
        <f t="shared" si="0"/>
        <v>44271</v>
      </c>
      <c r="C29" s="31" t="s">
        <v>34</v>
      </c>
      <c r="D29" s="41">
        <f>IFERROR(INT(TRIM(SUBSTITUTE(VLOOKUP($A29&amp;"*",各都道府県の状況!$A:$I,D$3,FALSE), "※5", ""))), "")</f>
        <v>2657</v>
      </c>
      <c r="E29" s="41">
        <f>IFERROR(INT(TRIM(SUBSTITUTE(VLOOKUP($A29&amp;"*",各都道府県の状況!$A:$I,E$3,FALSE), "※5", ""))), "")</f>
        <v>80226</v>
      </c>
      <c r="F29" s="41">
        <f>IFERROR(INT(TRIM(SUBSTITUTE(VLOOKUP($A29&amp;"*",各都道府県の状況!$A:$I,F$3,FALSE), "※5", ""))), "")</f>
        <v>2460</v>
      </c>
      <c r="G29" s="41">
        <f>IFERROR(INT(TRIM(SUBSTITUTE(VLOOKUP($A29&amp;"*",各都道府県の状況!$A:$I,G$3,FALSE), "※5", ""))), "")</f>
        <v>51</v>
      </c>
      <c r="H29" s="41">
        <f>IFERROR(INT(TRIM(SUBSTITUTE(VLOOKUP($A29&amp;"*",各都道府県の状況!$A:$I,H$3,FALSE), "※5", ""))), "")</f>
        <v>146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44271</v>
      </c>
      <c r="C30" s="31" t="s">
        <v>35</v>
      </c>
      <c r="D30" s="41">
        <f>IFERROR(INT(TRIM(SUBSTITUTE(VLOOKUP($A30&amp;"*",各都道府県の状況!$A:$I,D$3,FALSE), "※5", ""))), "")</f>
        <v>9202</v>
      </c>
      <c r="E30" s="41">
        <f>IFERROR(INT(TRIM(SUBSTITUTE(VLOOKUP($A30&amp;"*",各都道府県の状況!$A:$I,E$3,FALSE), "※5", ""))), "")</f>
        <v>165293</v>
      </c>
      <c r="F30" s="41">
        <f>IFERROR(INT(TRIM(SUBSTITUTE(VLOOKUP($A30&amp;"*",各都道府県の状況!$A:$I,F$3,FALSE), "※5", ""))), "")</f>
        <v>8895</v>
      </c>
      <c r="G30" s="41">
        <f>IFERROR(INT(TRIM(SUBSTITUTE(VLOOKUP($A30&amp;"*",各都道府県の状況!$A:$I,G$3,FALSE), "※5", ""))), "")</f>
        <v>164</v>
      </c>
      <c r="H30" s="41">
        <f>IFERROR(INT(TRIM(SUBSTITUTE(VLOOKUP($A30&amp;"*",各都道府県の状況!$A:$I,H$3,FALSE), "※5", ""))), "")</f>
        <v>157</v>
      </c>
      <c r="I30" s="41">
        <f>IFERROR(INT(TRIM(SUBSTITUTE(VLOOKUP($A30&amp;"*",各都道府県の状況!$A:$I,I$3,FALSE), "※5", ""))), "")</f>
        <v>1</v>
      </c>
    </row>
    <row r="31" spans="1:9" x14ac:dyDescent="0.55000000000000004">
      <c r="A31" s="12" t="s">
        <v>207</v>
      </c>
      <c r="B31" s="13">
        <f t="shared" si="0"/>
        <v>44271</v>
      </c>
      <c r="C31" s="31" t="s">
        <v>36</v>
      </c>
      <c r="D31" s="41">
        <f>IFERROR(INT(TRIM(SUBSTITUTE(VLOOKUP($A31&amp;"*",各都道府県の状況!$A:$I,D$3,FALSE), "※5", ""))), "")</f>
        <v>48459</v>
      </c>
      <c r="E31" s="41">
        <f>IFERROR(INT(TRIM(SUBSTITUTE(VLOOKUP($A31&amp;"*",各都道府県の状況!$A:$I,E$3,FALSE), "※5", ""))), "")</f>
        <v>899152</v>
      </c>
      <c r="F31" s="41">
        <f>IFERROR(INT(TRIM(SUBSTITUTE(VLOOKUP($A31&amp;"*",各都道府県の状況!$A:$I,F$3,FALSE), "※5", ""))), "")</f>
        <v>45873</v>
      </c>
      <c r="G31" s="41">
        <f>IFERROR(INT(TRIM(SUBSTITUTE(VLOOKUP($A31&amp;"*",各都道府県の状況!$A:$I,G$3,FALSE), "※5", ""))), "")</f>
        <v>1158</v>
      </c>
      <c r="H31" s="41">
        <f>IFERROR(INT(TRIM(SUBSTITUTE(VLOOKUP($A31&amp;"*",各都道府県の状況!$A:$I,H$3,FALSE), "※5", ""))), "")</f>
        <v>1017</v>
      </c>
      <c r="I31" s="41">
        <f>IFERROR(INT(TRIM(SUBSTITUTE(VLOOKUP($A31&amp;"*",各都道府県の状況!$A:$I,I$3,FALSE), "※5", ""))), "")</f>
        <v>61</v>
      </c>
    </row>
    <row r="32" spans="1:9" x14ac:dyDescent="0.55000000000000004">
      <c r="A32" s="12" t="s">
        <v>208</v>
      </c>
      <c r="B32" s="13">
        <f t="shared" si="0"/>
        <v>44271</v>
      </c>
      <c r="C32" s="31" t="s">
        <v>37</v>
      </c>
      <c r="D32" s="41">
        <f>IFERROR(INT(TRIM(SUBSTITUTE(VLOOKUP($A32&amp;"*",各都道府県の状況!$A:$I,D$3,FALSE), "※5", ""))), "")</f>
        <v>18507</v>
      </c>
      <c r="E32" s="41">
        <f>IFERROR(INT(TRIM(SUBSTITUTE(VLOOKUP($A32&amp;"*",各都道府県の状況!$A:$I,E$3,FALSE), "※5", ""))), "")</f>
        <v>271527</v>
      </c>
      <c r="F32" s="41">
        <f>IFERROR(INT(TRIM(SUBSTITUTE(VLOOKUP($A32&amp;"*",各都道府県の状況!$A:$I,F$3,FALSE), "※5", ""))), "")</f>
        <v>17464</v>
      </c>
      <c r="G32" s="41">
        <f>IFERROR(INT(TRIM(SUBSTITUTE(VLOOKUP($A32&amp;"*",各都道府県の状況!$A:$I,G$3,FALSE), "※5", ""))), "")</f>
        <v>566</v>
      </c>
      <c r="H32" s="41">
        <f>IFERROR(INT(TRIM(SUBSTITUTE(VLOOKUP($A32&amp;"*",各都道府県の状況!$A:$I,H$3,FALSE), "※5", ""))), "")</f>
        <v>477</v>
      </c>
      <c r="I32" s="41">
        <f>IFERROR(INT(TRIM(SUBSTITUTE(VLOOKUP($A32&amp;"*",各都道府県の状況!$A:$I,I$3,FALSE), "※5", ""))), "")</f>
        <v>43</v>
      </c>
    </row>
    <row r="33" spans="1:9" x14ac:dyDescent="0.55000000000000004">
      <c r="A33" s="12" t="s">
        <v>209</v>
      </c>
      <c r="B33" s="13">
        <f t="shared" si="0"/>
        <v>44271</v>
      </c>
      <c r="C33" s="31" t="s">
        <v>38</v>
      </c>
      <c r="D33" s="41">
        <f>IFERROR(INT(TRIM(SUBSTITUTE(VLOOKUP($A33&amp;"*",各都道府県の状況!$A:$I,D$3,FALSE), "※5", ""))), "")</f>
        <v>3467</v>
      </c>
      <c r="E33" s="41">
        <f>IFERROR(INT(TRIM(SUBSTITUTE(VLOOKUP($A33&amp;"*",各都道府県の状況!$A:$I,E$3,FALSE), "※5", ""))), "")</f>
        <v>88594</v>
      </c>
      <c r="F33" s="41">
        <f>IFERROR(INT(TRIM(SUBSTITUTE(VLOOKUP($A33&amp;"*",各都道府県の状況!$A:$I,F$3,FALSE), "※5", ""))), "")</f>
        <v>3347</v>
      </c>
      <c r="G33" s="41">
        <f>IFERROR(INT(TRIM(SUBSTITUTE(VLOOKUP($A33&amp;"*",各都道府県の状況!$A:$I,G$3,FALSE), "※5", ""))), "")</f>
        <v>48</v>
      </c>
      <c r="H33" s="41">
        <f>IFERROR(INT(TRIM(SUBSTITUTE(VLOOKUP($A33&amp;"*",各都道府県の状況!$A:$I,H$3,FALSE), "※5", ""))), "")</f>
        <v>72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44271</v>
      </c>
      <c r="C34" s="31" t="s">
        <v>39</v>
      </c>
      <c r="D34" s="41">
        <f>IFERROR(INT(TRIM(SUBSTITUTE(VLOOKUP($A34&amp;"*",各都道府県の状況!$A:$I,D$3,FALSE), "※5", ""))), "")</f>
        <v>1182</v>
      </c>
      <c r="E34" s="41">
        <f>IFERROR(INT(TRIM(SUBSTITUTE(VLOOKUP($A34&amp;"*",各都道府県の状況!$A:$I,E$3,FALSE), "※5", ""))), "")</f>
        <v>25163</v>
      </c>
      <c r="F34" s="41">
        <f>IFERROR(INT(TRIM(SUBSTITUTE(VLOOKUP($A34&amp;"*",各都道府県の状況!$A:$I,F$3,FALSE), "※5", ""))), "")</f>
        <v>1125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14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44271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44155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44271</v>
      </c>
      <c r="C36" s="31" t="s">
        <v>41</v>
      </c>
      <c r="D36" s="41">
        <f>IFERROR(INT(TRIM(SUBSTITUTE(VLOOKUP($A36&amp;"*",各都道府県の状況!$A:$I,D$3,FALSE), "※5", ""))), "")</f>
        <v>285</v>
      </c>
      <c r="E36" s="41">
        <f>IFERROR(INT(TRIM(SUBSTITUTE(VLOOKUP($A36&amp;"*",各都道府県の状況!$A:$I,E$3,FALSE), "※5", ""))), "")</f>
        <v>16686</v>
      </c>
      <c r="F36" s="41">
        <f>IFERROR(INT(TRIM(SUBSTITUTE(VLOOKUP($A36&amp;"*",各都道府県の状況!$A:$I,F$3,FALSE), "※5", ""))), "")</f>
        <v>284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44271</v>
      </c>
      <c r="C37" s="31" t="s">
        <v>42</v>
      </c>
      <c r="D37" s="41">
        <f>IFERROR(INT(TRIM(SUBSTITUTE(VLOOKUP($A37&amp;"*",各都道府県の状況!$A:$I,D$3,FALSE), "※5", ""))), "")</f>
        <v>2588</v>
      </c>
      <c r="E37" s="41">
        <f>IFERROR(INT(TRIM(SUBSTITUTE(VLOOKUP($A37&amp;"*",各都道府県の状況!$A:$I,E$3,FALSE), "※5", ""))), "")</f>
        <v>72624</v>
      </c>
      <c r="F37" s="41">
        <f>IFERROR(INT(TRIM(SUBSTITUTE(VLOOKUP($A37&amp;"*",各都道府県の状況!$A:$I,F$3,FALSE), "※5", ""))), "")</f>
        <v>2441</v>
      </c>
      <c r="G37" s="41">
        <f>IFERROR(INT(TRIM(SUBSTITUTE(VLOOKUP($A37&amp;"*",各都道府県の状況!$A:$I,G$3,FALSE), "※5", ""))), "")</f>
        <v>34</v>
      </c>
      <c r="H37" s="41">
        <f>IFERROR(INT(TRIM(SUBSTITUTE(VLOOKUP($A37&amp;"*",各都道府県の状況!$A:$I,H$3,FALSE), "※5", ""))), "")</f>
        <v>77</v>
      </c>
      <c r="I37" s="41">
        <f>IFERROR(INT(TRIM(SUBSTITUTE(VLOOKUP($A37&amp;"*",各都道府県の状況!$A:$I,I$3,FALSE), "※5", ""))), "")</f>
        <v>1</v>
      </c>
    </row>
    <row r="38" spans="1:9" x14ac:dyDescent="0.55000000000000004">
      <c r="A38" s="12" t="s">
        <v>214</v>
      </c>
      <c r="B38" s="13">
        <f t="shared" si="0"/>
        <v>44271</v>
      </c>
      <c r="C38" s="31" t="s">
        <v>43</v>
      </c>
      <c r="D38" s="41">
        <f>IFERROR(INT(TRIM(SUBSTITUTE(VLOOKUP($A38&amp;"*",各都道府県の状況!$A:$I,D$3,FALSE), "※5", ""))), "")</f>
        <v>5066</v>
      </c>
      <c r="E38" s="41">
        <f>IFERROR(INT(TRIM(SUBSTITUTE(VLOOKUP($A38&amp;"*",各都道府県の状況!$A:$I,E$3,FALSE), "※5", ""))), "")</f>
        <v>169571</v>
      </c>
      <c r="F38" s="41">
        <f>IFERROR(INT(TRIM(SUBSTITUTE(VLOOKUP($A38&amp;"*",各都道府県の状況!$A:$I,F$3,FALSE), "※5", ""))), "")</f>
        <v>4927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36</v>
      </c>
      <c r="I38" s="41">
        <f>IFERROR(INT(TRIM(SUBSTITUTE(VLOOKUP($A38&amp;"*",各都道府県の状況!$A:$I,I$3,FALSE), "※5", ""))), "")</f>
        <v>4</v>
      </c>
    </row>
    <row r="39" spans="1:9" x14ac:dyDescent="0.55000000000000004">
      <c r="A39" s="12" t="s">
        <v>215</v>
      </c>
      <c r="B39" s="13">
        <f t="shared" si="0"/>
        <v>44271</v>
      </c>
      <c r="C39" s="31" t="s">
        <v>44</v>
      </c>
      <c r="D39" s="41">
        <f>IFERROR(INT(TRIM(SUBSTITUTE(VLOOKUP($A39&amp;"*",各都道府県の状況!$A:$I,D$3,FALSE), "※5", ""))), "")</f>
        <v>1393</v>
      </c>
      <c r="E39" s="41">
        <f>IFERROR(INT(TRIM(SUBSTITUTE(VLOOKUP($A39&amp;"*",各都道府県の状況!$A:$I,E$3,FALSE), "※5", ""))), "")</f>
        <v>62904</v>
      </c>
      <c r="F39" s="41">
        <f>IFERROR(INT(TRIM(SUBSTITUTE(VLOOKUP($A39&amp;"*",各都道府県の状況!$A:$I,F$3,FALSE), "※5", ""))), "")</f>
        <v>1331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19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44271</v>
      </c>
      <c r="C40" s="31" t="s">
        <v>45</v>
      </c>
      <c r="D40" s="41">
        <f>IFERROR(INT(TRIM(SUBSTITUTE(VLOOKUP($A40&amp;"*",各都道府県の状況!$A:$I,D$3,FALSE), "※5", ""))), "")</f>
        <v>464</v>
      </c>
      <c r="E40" s="41">
        <f>IFERROR(INT(TRIM(SUBSTITUTE(VLOOKUP($A40&amp;"*",各都道府県の状況!$A:$I,E$3,FALSE), "※5", ""))), "")</f>
        <v>28549</v>
      </c>
      <c r="F40" s="41">
        <f>IFERROR(INT(TRIM(SUBSTITUTE(VLOOKUP($A40&amp;"*",各都道府県の状況!$A:$I,F$3,FALSE), "※5", ""))), "")</f>
        <v>431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15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44271</v>
      </c>
      <c r="C41" s="31" t="s">
        <v>46</v>
      </c>
      <c r="D41" s="41">
        <f>IFERROR(INT(TRIM(SUBSTITUTE(VLOOKUP($A41&amp;"*",各都道府県の状況!$A:$I,D$3,FALSE), "※5", ""))), "")</f>
        <v>769</v>
      </c>
      <c r="E41" s="41">
        <f>IFERROR(INT(TRIM(SUBSTITUTE(VLOOKUP($A41&amp;"*",各都道府県の状況!$A:$I,E$3,FALSE), "※5", ""))), "")</f>
        <v>47453</v>
      </c>
      <c r="F41" s="41">
        <f>IFERROR(INT(TRIM(SUBSTITUTE(VLOOKUP($A41&amp;"*",各都道府県の状況!$A:$I,F$3,FALSE), "※5", ""))), "")</f>
        <v>737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14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44271</v>
      </c>
      <c r="C42" s="31" t="s">
        <v>47</v>
      </c>
      <c r="D42" s="41">
        <f>IFERROR(INT(TRIM(SUBSTITUTE(VLOOKUP($A42&amp;"*",各都道府県の状況!$A:$I,D$3,FALSE), "※5", ""))), "")</f>
        <v>1074</v>
      </c>
      <c r="E42" s="41">
        <f>IFERROR(INT(TRIM(SUBSTITUTE(VLOOKUP($A42&amp;"*",各都道府県の状況!$A:$I,E$3,FALSE), "※5", ""))), "")</f>
        <v>35168</v>
      </c>
      <c r="F42" s="41">
        <f>IFERROR(INT(TRIM(SUBSTITUTE(VLOOKUP($A42&amp;"*",各都道府県の状況!$A:$I,F$3,FALSE), "※5", ""))), "")</f>
        <v>1035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15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44271</v>
      </c>
      <c r="C43" s="31" t="s">
        <v>48</v>
      </c>
      <c r="D43" s="41">
        <f>IFERROR(INT(TRIM(SUBSTITUTE(VLOOKUP($A43&amp;"*",各都道府県の状況!$A:$I,D$3,FALSE), "※5", ""))), "")</f>
        <v>909</v>
      </c>
      <c r="E43" s="41">
        <f>IFERROR(INT(TRIM(SUBSTITUTE(VLOOKUP($A43&amp;"*",各都道府県の状況!$A:$I,E$3,FALSE), "※5", ""))), "")</f>
        <v>7218</v>
      </c>
      <c r="F43" s="41">
        <f>IFERROR(INT(TRIM(SUBSTITUTE(VLOOKUP($A43&amp;"*",各都道府県の状況!$A:$I,F$3,FALSE), "※5", ""))), "")</f>
        <v>881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9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44271</v>
      </c>
      <c r="C44" s="31" t="s">
        <v>49</v>
      </c>
      <c r="D44" s="41">
        <f>IFERROR(INT(TRIM(SUBSTITUTE(VLOOKUP($A44&amp;"*",各都道府県の状況!$A:$I,D$3,FALSE), "※5", ""))), "")</f>
        <v>18523</v>
      </c>
      <c r="E44" s="41">
        <f>IFERROR(INT(TRIM(SUBSTITUTE(VLOOKUP($A44&amp;"*",各都道府県の状況!$A:$I,E$3,FALSE), "※5", ""))), "")</f>
        <v>476158</v>
      </c>
      <c r="F44" s="41">
        <f>IFERROR(INT(TRIM(SUBSTITUTE(VLOOKUP($A44&amp;"*",各都道府県の状況!$A:$I,F$3,FALSE), "※5", ""))), "")</f>
        <v>17805</v>
      </c>
      <c r="G44" s="41">
        <f>IFERROR(INT(TRIM(SUBSTITUTE(VLOOKUP($A44&amp;"*",各都道府県の状況!$A:$I,G$3,FALSE), "※5", ""))), "")</f>
        <v>316</v>
      </c>
      <c r="H44" s="41">
        <f>IFERROR(INT(TRIM(SUBSTITUTE(VLOOKUP($A44&amp;"*",各都道府県の状況!$A:$I,H$3,FALSE), "※5", ""))), "")</f>
        <v>402</v>
      </c>
      <c r="I44" s="41">
        <f>IFERROR(INT(TRIM(SUBSTITUTE(VLOOKUP($A44&amp;"*",各都道府県の状況!$A:$I,I$3,FALSE), "※5", ""))), "")</f>
        <v>12</v>
      </c>
    </row>
    <row r="45" spans="1:9" x14ac:dyDescent="0.55000000000000004">
      <c r="A45" s="12" t="s">
        <v>221</v>
      </c>
      <c r="B45" s="13">
        <f t="shared" si="0"/>
        <v>44271</v>
      </c>
      <c r="C45" s="31" t="s">
        <v>50</v>
      </c>
      <c r="D45" s="41">
        <f>IFERROR(INT(TRIM(SUBSTITUTE(VLOOKUP($A45&amp;"*",各都道府県の状況!$A:$I,D$3,FALSE), "※5", ""))), "")</f>
        <v>1144</v>
      </c>
      <c r="E45" s="41">
        <f>IFERROR(INT(TRIM(SUBSTITUTE(VLOOKUP($A45&amp;"*",各都道府県の状況!$A:$I,E$3,FALSE), "※5", ""))), "")</f>
        <v>30237</v>
      </c>
      <c r="F45" s="41">
        <f>IFERROR(INT(TRIM(SUBSTITUTE(VLOOKUP($A45&amp;"*",各都道府県の状況!$A:$I,F$3,FALSE), "※5", ""))), "")</f>
        <v>1088</v>
      </c>
      <c r="G45" s="41">
        <f>IFERROR(INT(TRIM(SUBSTITUTE(VLOOKUP($A45&amp;"*",各都道府県の状況!$A:$I,G$3,FALSE), "※5", ""))), "")</f>
        <v>10</v>
      </c>
      <c r="H45" s="41">
        <f>IFERROR(INT(TRIM(SUBSTITUTE(VLOOKUP($A45&amp;"*",各都道府県の状況!$A:$I,H$3,FALSE), "※5", ""))), "")</f>
        <v>67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44271</v>
      </c>
      <c r="C46" s="31" t="s">
        <v>51</v>
      </c>
      <c r="D46" s="41">
        <f>IFERROR(INT(TRIM(SUBSTITUTE(VLOOKUP($A46&amp;"*",各都道府県の状況!$A:$I,D$3,FALSE), "※5", ""))), "")</f>
        <v>1614</v>
      </c>
      <c r="E46" s="41">
        <f>IFERROR(INT(TRIM(SUBSTITUTE(VLOOKUP($A46&amp;"*",各都道府県の状況!$A:$I,E$3,FALSE), "※5", ""))), "")</f>
        <v>72105</v>
      </c>
      <c r="F46" s="41">
        <f>IFERROR(INT(TRIM(SUBSTITUTE(VLOOKUP($A46&amp;"*",各都道府県の状況!$A:$I,F$3,FALSE), "※5", ""))), "")</f>
        <v>1574</v>
      </c>
      <c r="G46" s="41">
        <f>IFERROR(INT(TRIM(SUBSTITUTE(VLOOKUP($A46&amp;"*",各都道府県の状況!$A:$I,G$3,FALSE), "※5", ""))), "")</f>
        <v>38</v>
      </c>
      <c r="H46" s="41">
        <f>IFERROR(INT(TRIM(SUBSTITUTE(VLOOKUP($A46&amp;"*",各都道府県の状況!$A:$I,H$3,FALSE), "※5", ""))), "")</f>
        <v>2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44271</v>
      </c>
      <c r="C47" s="31" t="s">
        <v>52</v>
      </c>
      <c r="D47" s="41">
        <f>IFERROR(INT(TRIM(SUBSTITUTE(VLOOKUP($A47&amp;"*",各都道府県の状況!$A:$I,D$3,FALSE), "※5", ""))), "")</f>
        <v>3474</v>
      </c>
      <c r="E47" s="41">
        <f>IFERROR(INT(TRIM(SUBSTITUTE(VLOOKUP($A47&amp;"*",各都道府県の状況!$A:$I,E$3,FALSE), "※5", ""))), "")</f>
        <v>57424</v>
      </c>
      <c r="F47" s="41">
        <f>IFERROR(INT(TRIM(SUBSTITUTE(VLOOKUP($A47&amp;"*",各都道府県の状況!$A:$I,F$3,FALSE), "※5", ""))), "")</f>
        <v>3379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24</v>
      </c>
      <c r="I47" s="41">
        <f>IFERROR(INT(TRIM(SUBSTITUTE(VLOOKUP($A47&amp;"*",各都道府県の状況!$A:$I,I$3,FALSE), "※5", ""))), "")</f>
        <v>0</v>
      </c>
    </row>
    <row r="48" spans="1:9" x14ac:dyDescent="0.55000000000000004">
      <c r="A48" s="12" t="s">
        <v>224</v>
      </c>
      <c r="B48" s="13">
        <f t="shared" si="0"/>
        <v>44271</v>
      </c>
      <c r="C48" s="31" t="s">
        <v>53</v>
      </c>
      <c r="D48" s="41">
        <f>IFERROR(INT(TRIM(SUBSTITUTE(VLOOKUP($A48&amp;"*",各都道府県の状況!$A:$I,D$3,FALSE), "※5", ""))), "")</f>
        <v>1299</v>
      </c>
      <c r="E48" s="41">
        <f>IFERROR(INT(TRIM(SUBSTITUTE(VLOOKUP($A48&amp;"*",各都道府県の状況!$A:$I,E$3,FALSE), "※5", ""))), "")</f>
        <v>86375</v>
      </c>
      <c r="F48" s="41">
        <f>IFERROR(INT(TRIM(SUBSTITUTE(VLOOKUP($A48&amp;"*",各都道府県の状況!$A:$I,F$3,FALSE), "※5", ""))), "")</f>
        <v>1268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9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44271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24804</v>
      </c>
      <c r="F49" s="41">
        <f>IFERROR(INT(TRIM(SUBSTITUTE(VLOOKUP($A49&amp;"*",各都道府県の状況!$A:$I,F$3,FALSE), "※5", ""))), "")</f>
        <v>1923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1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44271</v>
      </c>
      <c r="C50" s="31" t="s">
        <v>55</v>
      </c>
      <c r="D50" s="41">
        <f>IFERROR(INT(TRIM(SUBSTITUTE(VLOOKUP($A50&amp;"*",各都道府県の状況!$A:$I,D$3,FALSE), "※5", ""))), "")</f>
        <v>1764</v>
      </c>
      <c r="E50" s="41">
        <f>IFERROR(INT(TRIM(SUBSTITUTE(VLOOKUP($A50&amp;"*",各都道府県の状況!$A:$I,E$3,FALSE), "※5", ""))), "")</f>
        <v>70027</v>
      </c>
      <c r="F50" s="41">
        <f>IFERROR(INT(TRIM(SUBSTITUTE(VLOOKUP($A50&amp;"*",各都道府県の状況!$A:$I,F$3,FALSE), "※5", ""))), "")</f>
        <v>1755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8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44271</v>
      </c>
      <c r="C51" s="31" t="s">
        <v>56</v>
      </c>
      <c r="D51" s="41">
        <f>IFERROR(INT(TRIM(SUBSTITUTE(VLOOKUP($A51&amp;"*",各都道府県の状況!$A:$I,D$3,FALSE), "※5", ""))), "")</f>
        <v>8540</v>
      </c>
      <c r="E51" s="41">
        <f>IFERROR(INT(TRIM(SUBSTITUTE(VLOOKUP($A51&amp;"*",各都道府県の状況!$A:$I,E$3,FALSE), "※5", ""))), "")</f>
        <v>155117</v>
      </c>
      <c r="F51" s="41">
        <f>IFERROR(INT(TRIM(SUBSTITUTE(VLOOKUP($A51&amp;"*",各都道府県の状況!$A:$I,F$3,FALSE), "※5", ""))), "")</f>
        <v>8125</v>
      </c>
      <c r="G51" s="41">
        <f>IFERROR(INT(TRIM(SUBSTITUTE(VLOOKUP($A51&amp;"*",各都道府県の状況!$A:$I,G$3,FALSE), "※5", ""))), "")</f>
        <v>122</v>
      </c>
      <c r="H51" s="41">
        <f>IFERROR(INT(TRIM(SUBSTITUTE(VLOOKUP($A51&amp;"*",各都道府県の状況!$A:$I,H$3,FALSE), "※5", ""))), "")</f>
        <v>299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291</v>
      </c>
      <c r="D4" s="70" t="s">
        <v>292</v>
      </c>
      <c r="E4" s="72" t="s">
        <v>293</v>
      </c>
      <c r="F4" s="73"/>
      <c r="G4" s="74" t="s">
        <v>294</v>
      </c>
      <c r="H4" s="74" t="s">
        <v>295</v>
      </c>
      <c r="I4" s="19"/>
    </row>
    <row r="5" spans="1:9" ht="13.25" customHeight="1" x14ac:dyDescent="0.55000000000000004">
      <c r="B5" s="67"/>
      <c r="C5" s="69"/>
      <c r="D5" s="71"/>
      <c r="E5" s="52" t="s">
        <v>296</v>
      </c>
      <c r="F5" s="53" t="s">
        <v>297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54">
        <v>20013</v>
      </c>
      <c r="D6" s="54">
        <v>413527</v>
      </c>
      <c r="E6" s="55">
        <v>701</v>
      </c>
      <c r="F6" s="55">
        <v>4</v>
      </c>
      <c r="G6" s="54">
        <v>18672</v>
      </c>
      <c r="H6" s="55">
        <v>715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5">
        <v>877</v>
      </c>
      <c r="D7" s="54">
        <v>22173</v>
      </c>
      <c r="E7" s="55">
        <v>57</v>
      </c>
      <c r="F7" s="55">
        <v>0</v>
      </c>
      <c r="G7" s="55">
        <v>800</v>
      </c>
      <c r="H7" s="55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5">
        <v>565</v>
      </c>
      <c r="D8" s="54">
        <v>30213</v>
      </c>
      <c r="E8" s="55">
        <v>10</v>
      </c>
      <c r="F8" s="55">
        <v>0</v>
      </c>
      <c r="G8" s="55">
        <v>525</v>
      </c>
      <c r="H8" s="55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4">
        <v>4137</v>
      </c>
      <c r="D9" s="54">
        <v>75895</v>
      </c>
      <c r="E9" s="55">
        <v>375</v>
      </c>
      <c r="F9" s="55">
        <v>4</v>
      </c>
      <c r="G9" s="54">
        <v>3736</v>
      </c>
      <c r="H9" s="55">
        <v>26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5">
        <v>270</v>
      </c>
      <c r="D10" s="54">
        <v>7194</v>
      </c>
      <c r="E10" s="55">
        <v>2</v>
      </c>
      <c r="F10" s="55">
        <v>0</v>
      </c>
      <c r="G10" s="55">
        <v>262</v>
      </c>
      <c r="H10" s="55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5">
        <v>561</v>
      </c>
      <c r="D11" s="54">
        <v>29610</v>
      </c>
      <c r="E11" s="55">
        <v>22</v>
      </c>
      <c r="F11" s="55">
        <v>0</v>
      </c>
      <c r="G11" s="55">
        <v>524</v>
      </c>
      <c r="H11" s="55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4">
        <v>2211</v>
      </c>
      <c r="D12" s="54">
        <v>128117</v>
      </c>
      <c r="E12" s="55">
        <v>240</v>
      </c>
      <c r="F12" s="55">
        <v>16</v>
      </c>
      <c r="G12" s="54">
        <v>1874</v>
      </c>
      <c r="H12" s="55">
        <v>97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4">
        <v>6219</v>
      </c>
      <c r="D13" s="54">
        <v>25292</v>
      </c>
      <c r="E13" s="55">
        <v>283</v>
      </c>
      <c r="F13" s="55">
        <v>4</v>
      </c>
      <c r="G13" s="54">
        <v>5814</v>
      </c>
      <c r="H13" s="55">
        <v>122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4">
        <v>4305</v>
      </c>
      <c r="D14" s="54">
        <v>157781</v>
      </c>
      <c r="E14" s="55">
        <v>140</v>
      </c>
      <c r="F14" s="55">
        <v>0</v>
      </c>
      <c r="G14" s="54">
        <v>4096</v>
      </c>
      <c r="H14" s="55">
        <v>69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4">
        <v>4715</v>
      </c>
      <c r="D15" s="54">
        <v>102718</v>
      </c>
      <c r="E15" s="55">
        <v>120</v>
      </c>
      <c r="F15" s="55">
        <v>2</v>
      </c>
      <c r="G15" s="54">
        <v>4503</v>
      </c>
      <c r="H15" s="55">
        <v>92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4">
        <v>31072</v>
      </c>
      <c r="D16" s="54">
        <v>598686</v>
      </c>
      <c r="E16" s="54">
        <v>1378</v>
      </c>
      <c r="F16" s="55">
        <v>40</v>
      </c>
      <c r="G16" s="54">
        <v>29018</v>
      </c>
      <c r="H16" s="55">
        <v>676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4">
        <v>28111</v>
      </c>
      <c r="D17" s="54">
        <v>442572</v>
      </c>
      <c r="E17" s="54">
        <v>1078</v>
      </c>
      <c r="F17" s="55">
        <v>21</v>
      </c>
      <c r="G17" s="54">
        <v>26513</v>
      </c>
      <c r="H17" s="55">
        <v>520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4">
        <v>115884</v>
      </c>
      <c r="D18" s="54">
        <v>1648040</v>
      </c>
      <c r="E18" s="54">
        <v>2678</v>
      </c>
      <c r="F18" s="55">
        <v>42</v>
      </c>
      <c r="G18" s="54">
        <v>111601</v>
      </c>
      <c r="H18" s="54">
        <v>1605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4">
        <v>46538</v>
      </c>
      <c r="D19" s="54">
        <v>646160</v>
      </c>
      <c r="E19" s="55">
        <v>939</v>
      </c>
      <c r="F19" s="55">
        <v>23</v>
      </c>
      <c r="G19" s="54">
        <v>44850</v>
      </c>
      <c r="H19" s="55">
        <v>749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4">
        <v>1196</v>
      </c>
      <c r="D20" s="54">
        <v>46600</v>
      </c>
      <c r="E20" s="55">
        <v>93</v>
      </c>
      <c r="F20" s="55">
        <v>1</v>
      </c>
      <c r="G20" s="54">
        <v>1087</v>
      </c>
      <c r="H20" s="55">
        <v>16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5">
        <v>912</v>
      </c>
      <c r="D21" s="54">
        <v>39129</v>
      </c>
      <c r="E21" s="55">
        <v>9</v>
      </c>
      <c r="F21" s="55">
        <v>2</v>
      </c>
      <c r="G21" s="55">
        <v>875</v>
      </c>
      <c r="H21" s="55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4">
        <v>1887</v>
      </c>
      <c r="D22" s="54">
        <v>56042</v>
      </c>
      <c r="E22" s="55">
        <v>20</v>
      </c>
      <c r="F22" s="55">
        <v>3</v>
      </c>
      <c r="G22" s="54">
        <v>1803</v>
      </c>
      <c r="H22" s="55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5">
        <v>547</v>
      </c>
      <c r="D23" s="54">
        <v>33668</v>
      </c>
      <c r="E23" s="55">
        <v>3</v>
      </c>
      <c r="F23" s="55">
        <v>0</v>
      </c>
      <c r="G23" s="55">
        <v>519</v>
      </c>
      <c r="H23" s="55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5">
        <v>953</v>
      </c>
      <c r="D24" s="54">
        <v>28326</v>
      </c>
      <c r="E24" s="55">
        <v>11</v>
      </c>
      <c r="F24" s="55">
        <v>0</v>
      </c>
      <c r="G24" s="55">
        <v>924</v>
      </c>
      <c r="H24" s="55">
        <v>18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4">
        <v>2439</v>
      </c>
      <c r="D25" s="54">
        <v>106507</v>
      </c>
      <c r="E25" s="55">
        <v>62</v>
      </c>
      <c r="F25" s="55">
        <v>0</v>
      </c>
      <c r="G25" s="54">
        <v>2365</v>
      </c>
      <c r="H25" s="55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4">
        <v>4801</v>
      </c>
      <c r="D26" s="54">
        <v>148096</v>
      </c>
      <c r="E26" s="55">
        <v>63</v>
      </c>
      <c r="F26" s="55">
        <v>8</v>
      </c>
      <c r="G26" s="54">
        <v>4620</v>
      </c>
      <c r="H26" s="55">
        <v>118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4">
        <v>5429</v>
      </c>
      <c r="D27" s="54">
        <v>222960</v>
      </c>
      <c r="E27" s="55">
        <v>227</v>
      </c>
      <c r="F27" s="55">
        <v>0</v>
      </c>
      <c r="G27" s="54">
        <v>5097</v>
      </c>
      <c r="H27" s="55">
        <v>105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4">
        <v>26463</v>
      </c>
      <c r="D28" s="54">
        <v>427593</v>
      </c>
      <c r="E28" s="55">
        <v>489</v>
      </c>
      <c r="F28" s="55">
        <v>17</v>
      </c>
      <c r="G28" s="54">
        <v>25414</v>
      </c>
      <c r="H28" s="55">
        <v>560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4">
        <v>2612</v>
      </c>
      <c r="D29" s="54">
        <v>70180</v>
      </c>
      <c r="E29" s="55">
        <v>82</v>
      </c>
      <c r="F29" s="55">
        <v>4</v>
      </c>
      <c r="G29" s="54">
        <v>2545</v>
      </c>
      <c r="H29" s="55">
        <v>64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4">
        <v>2657</v>
      </c>
      <c r="D30" s="54">
        <v>80226</v>
      </c>
      <c r="E30" s="55">
        <v>146</v>
      </c>
      <c r="F30" s="55">
        <v>6</v>
      </c>
      <c r="G30" s="54">
        <v>2460</v>
      </c>
      <c r="H30" s="55">
        <v>51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4">
        <v>9202</v>
      </c>
      <c r="D31" s="54">
        <v>165293</v>
      </c>
      <c r="E31" s="55">
        <v>157</v>
      </c>
      <c r="F31" s="55">
        <v>1</v>
      </c>
      <c r="G31" s="54">
        <v>8895</v>
      </c>
      <c r="H31" s="55">
        <v>164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4">
        <v>48459</v>
      </c>
      <c r="D32" s="54">
        <v>899152</v>
      </c>
      <c r="E32" s="54">
        <v>1017</v>
      </c>
      <c r="F32" s="55">
        <v>61</v>
      </c>
      <c r="G32" s="54">
        <v>45873</v>
      </c>
      <c r="H32" s="54">
        <v>1158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4">
        <v>18507</v>
      </c>
      <c r="D33" s="54">
        <v>271527</v>
      </c>
      <c r="E33" s="55">
        <v>477</v>
      </c>
      <c r="F33" s="55">
        <v>43</v>
      </c>
      <c r="G33" s="54">
        <v>17464</v>
      </c>
      <c r="H33" s="55">
        <v>566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4">
        <v>3467</v>
      </c>
      <c r="D34" s="54">
        <v>88594</v>
      </c>
      <c r="E34" s="55">
        <v>72</v>
      </c>
      <c r="F34" s="55">
        <v>5</v>
      </c>
      <c r="G34" s="54">
        <v>3347</v>
      </c>
      <c r="H34" s="55">
        <v>48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4">
        <v>1182</v>
      </c>
      <c r="D35" s="54">
        <v>25163</v>
      </c>
      <c r="E35" s="55">
        <v>14</v>
      </c>
      <c r="F35" s="55">
        <v>2</v>
      </c>
      <c r="G35" s="54">
        <v>1125</v>
      </c>
      <c r="H35" s="55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5">
        <v>210</v>
      </c>
      <c r="D36" s="54">
        <v>44155</v>
      </c>
      <c r="E36" s="55">
        <v>1</v>
      </c>
      <c r="F36" s="55">
        <v>0</v>
      </c>
      <c r="G36" s="55">
        <v>205</v>
      </c>
      <c r="H36" s="55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5">
        <v>285</v>
      </c>
      <c r="D37" s="54">
        <v>16686</v>
      </c>
      <c r="E37" s="55">
        <v>1</v>
      </c>
      <c r="F37" s="55">
        <v>0</v>
      </c>
      <c r="G37" s="55">
        <v>284</v>
      </c>
      <c r="H37" s="55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4">
        <v>2588</v>
      </c>
      <c r="D38" s="54">
        <v>72624</v>
      </c>
      <c r="E38" s="55">
        <v>77</v>
      </c>
      <c r="F38" s="55">
        <v>1</v>
      </c>
      <c r="G38" s="54">
        <v>2441</v>
      </c>
      <c r="H38" s="55">
        <v>34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4">
        <v>5066</v>
      </c>
      <c r="D39" s="54">
        <v>169571</v>
      </c>
      <c r="E39" s="55">
        <v>36</v>
      </c>
      <c r="F39" s="55">
        <v>4</v>
      </c>
      <c r="G39" s="54">
        <v>4927</v>
      </c>
      <c r="H39" s="55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4">
        <v>1393</v>
      </c>
      <c r="D40" s="54">
        <v>62904</v>
      </c>
      <c r="E40" s="55">
        <v>19</v>
      </c>
      <c r="F40" s="55">
        <v>0</v>
      </c>
      <c r="G40" s="54">
        <v>1331</v>
      </c>
      <c r="H40" s="55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5">
        <v>464</v>
      </c>
      <c r="D41" s="54">
        <v>28549</v>
      </c>
      <c r="E41" s="55">
        <v>15</v>
      </c>
      <c r="F41" s="55">
        <v>1</v>
      </c>
      <c r="G41" s="55">
        <v>431</v>
      </c>
      <c r="H41" s="55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5">
        <v>769</v>
      </c>
      <c r="D42" s="54">
        <v>47453</v>
      </c>
      <c r="E42" s="55">
        <v>14</v>
      </c>
      <c r="F42" s="55">
        <v>0</v>
      </c>
      <c r="G42" s="55">
        <v>737</v>
      </c>
      <c r="H42" s="55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4">
        <v>1074</v>
      </c>
      <c r="D43" s="54">
        <v>35168</v>
      </c>
      <c r="E43" s="55">
        <v>15</v>
      </c>
      <c r="F43" s="55">
        <v>1</v>
      </c>
      <c r="G43" s="54">
        <v>1035</v>
      </c>
      <c r="H43" s="55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5">
        <v>909</v>
      </c>
      <c r="D44" s="54">
        <v>7218</v>
      </c>
      <c r="E44" s="55">
        <v>9</v>
      </c>
      <c r="F44" s="55">
        <v>3</v>
      </c>
      <c r="G44" s="55">
        <v>881</v>
      </c>
      <c r="H44" s="55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4">
        <v>18523</v>
      </c>
      <c r="D45" s="54">
        <v>476158</v>
      </c>
      <c r="E45" s="55">
        <v>402</v>
      </c>
      <c r="F45" s="55">
        <v>12</v>
      </c>
      <c r="G45" s="54">
        <v>17805</v>
      </c>
      <c r="H45" s="55">
        <v>316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4">
        <v>1144</v>
      </c>
      <c r="D46" s="54">
        <v>30237</v>
      </c>
      <c r="E46" s="55">
        <v>67</v>
      </c>
      <c r="F46" s="55">
        <v>1</v>
      </c>
      <c r="G46" s="54">
        <v>1088</v>
      </c>
      <c r="H46" s="55">
        <v>10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4">
        <v>1614</v>
      </c>
      <c r="D47" s="54">
        <v>72105</v>
      </c>
      <c r="E47" s="55">
        <v>2</v>
      </c>
      <c r="F47" s="55">
        <v>0</v>
      </c>
      <c r="G47" s="54">
        <v>1574</v>
      </c>
      <c r="H47" s="55">
        <v>38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4">
        <v>3474</v>
      </c>
      <c r="D48" s="54">
        <v>57424</v>
      </c>
      <c r="E48" s="55">
        <v>24</v>
      </c>
      <c r="F48" s="55">
        <v>0</v>
      </c>
      <c r="G48" s="54">
        <v>3379</v>
      </c>
      <c r="H48" s="55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4">
        <v>1299</v>
      </c>
      <c r="D49" s="54">
        <v>86375</v>
      </c>
      <c r="E49" s="55">
        <v>9</v>
      </c>
      <c r="F49" s="55">
        <v>0</v>
      </c>
      <c r="G49" s="54">
        <v>1268</v>
      </c>
      <c r="H49" s="55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4">
        <v>1953</v>
      </c>
      <c r="D50" s="54">
        <v>24804</v>
      </c>
      <c r="E50" s="55">
        <v>1</v>
      </c>
      <c r="F50" s="55">
        <v>0</v>
      </c>
      <c r="G50" s="54">
        <v>1923</v>
      </c>
      <c r="H50" s="55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4">
        <v>1764</v>
      </c>
      <c r="D51" s="54">
        <v>70027</v>
      </c>
      <c r="E51" s="55">
        <v>8</v>
      </c>
      <c r="F51" s="55">
        <v>1</v>
      </c>
      <c r="G51" s="54">
        <v>1755</v>
      </c>
      <c r="H51" s="55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4">
        <v>8540</v>
      </c>
      <c r="D52" s="54">
        <v>155117</v>
      </c>
      <c r="E52" s="55">
        <v>299</v>
      </c>
      <c r="F52" s="55">
        <v>2</v>
      </c>
      <c r="G52" s="54">
        <v>8125</v>
      </c>
      <c r="H52" s="55">
        <v>122</v>
      </c>
      <c r="I52" s="25"/>
    </row>
    <row r="53" spans="1:9" ht="12" customHeight="1" x14ac:dyDescent="0.55000000000000004">
      <c r="B53" s="22" t="s">
        <v>276</v>
      </c>
      <c r="C53" s="55">
        <v>149</v>
      </c>
      <c r="D53" s="56" t="s">
        <v>298</v>
      </c>
      <c r="E53" s="55">
        <v>0</v>
      </c>
      <c r="F53" s="56" t="s">
        <v>298</v>
      </c>
      <c r="G53" s="55">
        <v>149</v>
      </c>
      <c r="H53" s="56" t="s">
        <v>298</v>
      </c>
      <c r="I53" s="25"/>
    </row>
    <row r="54" spans="1:9" ht="12" customHeight="1" x14ac:dyDescent="0.55000000000000004">
      <c r="B54" s="21" t="s">
        <v>164</v>
      </c>
      <c r="C54" s="54">
        <v>447409</v>
      </c>
      <c r="D54" s="54">
        <v>8493609</v>
      </c>
      <c r="E54" s="54">
        <v>11964</v>
      </c>
      <c r="F54" s="55">
        <v>335</v>
      </c>
      <c r="G54" s="54">
        <v>426539</v>
      </c>
      <c r="H54" s="54">
        <v>8676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2021-03-17T11:19:32Z</dcterms:modified>
</cp:coreProperties>
</file>