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185605FA-C074-4D93-A3E9-AFD60F96F60A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<sst xmlns="http://schemas.openxmlformats.org/spreadsheetml/2006/main" count="19342" uniqueCount="290">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</sst>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0" fillId="0" borderId="7" xfId="0" applyBorder="1" applyAlignment="1">
      <alignment horizontal="left" vertical="top" wrapText="1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89"/>
  <sheetViews>
    <sheetView topLeftCell="A977" workbookViewId="0">
      <selection activeCell="A14102" sqref="A14102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101"/>
  <sheetViews>
    <sheetView workbookViewId="0">
      <pane xSplit="1" ySplit="1" topLeftCell="B14095" activePane="bottomRight" state="frozen"/>
      <selection activeCell="A933" sqref="A933"/>
      <selection pane="topRight" activeCell="A933" sqref="A933"/>
      <selection pane="bottomLeft" activeCell="A933" sqref="A933"/>
      <selection pane="bottomRight" activeCell="A14102" sqref="A14102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44208</v>
      </c>
      <c r="B3" s="26" t="s">
        <v>153</v>
      </c>
      <c r="C3" s="26">
        <f>IF(C21="", "", C21)</f>
        <v>290175</v>
      </c>
      <c r="D3" s="26">
        <f>IF(B21="", "", B21)</f>
        <v>5012172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61449</v>
      </c>
      <c r="I3" s="26" t="str">
        <f t="shared" si="1"/>
        <v/>
      </c>
      <c r="J3" s="26">
        <f t="shared" si="1"/>
        <v>881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223509</v>
      </c>
      <c r="N3" s="26">
        <f t="shared" si="2"/>
        <v>4093</v>
      </c>
    </row>
    <row r="4" spans="1:15" x14ac:dyDescent="0.55000000000000004">
      <c r="A4" s="38">
        <f>DATE($C$9, $D$9, $E$9)</f>
        <v>44208</v>
      </c>
      <c r="B4" s="26" t="s">
        <v>154</v>
      </c>
      <c r="C4" s="26">
        <f>IF(C22="", "", C22)</f>
        <v>2022</v>
      </c>
      <c r="D4" s="26">
        <f>IF(B22="", "", B22)</f>
        <v>429314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149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1872</v>
      </c>
      <c r="N4" s="26">
        <f t="shared" si="2"/>
        <v>1</v>
      </c>
    </row>
    <row r="5" spans="1:15" x14ac:dyDescent="0.55000000000000004">
      <c r="A5" s="38">
        <f>DATE($C$9, $D$9, $E$9)</f>
        <v>44208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1" t="s">
        <v>156</v>
      </c>
      <c r="C7" s="51"/>
      <c r="D7" s="51"/>
      <c r="E7" s="51"/>
      <c r="F7" s="51"/>
      <c r="G7" s="51"/>
      <c r="H7" s="51"/>
      <c r="J7" s="27"/>
      <c r="K7" s="27"/>
      <c r="L7" s="27"/>
      <c r="M7" s="27"/>
      <c r="N7" s="27"/>
      <c r="O7" s="27"/>
    </row>
    <row r="8" spans="1:15" x14ac:dyDescent="0.55000000000000004">
      <c r="B8" s="53" t="s">
        <v>288</v>
      </c>
      <c r="C8" s="53"/>
      <c r="D8" s="53"/>
      <c r="E8" s="53"/>
      <c r="F8" s="53"/>
      <c r="G8" s="53"/>
      <c r="H8" s="53"/>
      <c r="J8" s="27"/>
      <c r="K8" s="27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12</v>
      </c>
    </row>
    <row r="10" spans="1:15" x14ac:dyDescent="0.55000000000000004">
      <c r="E10" s="51" t="s">
        <v>157</v>
      </c>
      <c r="F10" s="52"/>
      <c r="G10" s="51" t="s">
        <v>158</v>
      </c>
      <c r="H10" s="52"/>
      <c r="I10" s="51" t="s">
        <v>159</v>
      </c>
      <c r="J10" s="51" t="s">
        <v>160</v>
      </c>
      <c r="K10" s="51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2"/>
      <c r="J11" s="52"/>
      <c r="K11" s="52"/>
    </row>
    <row r="12" spans="1:15" x14ac:dyDescent="0.55000000000000004">
      <c r="C12" s="51" t="s">
        <v>166</v>
      </c>
      <c r="D12" s="52"/>
      <c r="E12" s="4">
        <v>5012172</v>
      </c>
      <c r="F12" s="4">
        <v>290175</v>
      </c>
      <c r="G12" s="4">
        <v>61449</v>
      </c>
      <c r="H12" s="4">
        <v>881</v>
      </c>
      <c r="I12" s="4">
        <v>223509</v>
      </c>
      <c r="J12" s="4">
        <v>4093</v>
      </c>
      <c r="K12" s="3"/>
    </row>
    <row r="13" spans="1:15" x14ac:dyDescent="0.55000000000000004">
      <c r="C13" s="51" t="s">
        <v>167</v>
      </c>
      <c r="D13" s="52"/>
      <c r="E13" s="4">
        <v>429314</v>
      </c>
      <c r="F13" s="4">
        <v>2022</v>
      </c>
      <c r="G13" s="4">
        <v>149</v>
      </c>
      <c r="H13" s="4">
        <v>0</v>
      </c>
      <c r="I13" s="4">
        <v>1872</v>
      </c>
      <c r="J13" s="4">
        <v>1</v>
      </c>
      <c r="K13" s="3"/>
    </row>
    <row r="14" spans="1:15" x14ac:dyDescent="0.55000000000000004">
      <c r="C14" s="51" t="s">
        <v>168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4" t="s">
        <v>164</v>
      </c>
      <c r="D15" s="55"/>
      <c r="E15" s="29">
        <f t="shared" ref="E15:J15" si="3">SUM(E12:E14)</f>
        <v>5442315</v>
      </c>
      <c r="F15" s="29">
        <f t="shared" si="3"/>
        <v>292212</v>
      </c>
      <c r="G15" s="29">
        <f t="shared" si="3"/>
        <v>61598</v>
      </c>
      <c r="H15" s="29">
        <f t="shared" si="3"/>
        <v>881</v>
      </c>
      <c r="I15" s="29">
        <f t="shared" si="3"/>
        <v>225396</v>
      </c>
      <c r="J15" s="29">
        <f t="shared" si="3"/>
        <v>4094</v>
      </c>
      <c r="K15" s="30"/>
    </row>
    <row r="18" spans="1:15" x14ac:dyDescent="0.55000000000000004">
      <c r="B18" s="51" t="s">
        <v>157</v>
      </c>
      <c r="C18" s="52"/>
      <c r="D18" s="51" t="s">
        <v>169</v>
      </c>
      <c r="E18" s="52"/>
      <c r="F18" s="52"/>
      <c r="G18" s="51" t="s">
        <v>170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158</v>
      </c>
      <c r="H19" s="52"/>
      <c r="I19" s="52"/>
      <c r="J19" s="52"/>
      <c r="K19" s="52"/>
      <c r="L19" s="52"/>
      <c r="M19" s="52"/>
      <c r="N19" s="51" t="s">
        <v>159</v>
      </c>
      <c r="O19" s="5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2"/>
      <c r="O20" s="52"/>
    </row>
    <row r="21" spans="1:15" x14ac:dyDescent="0.55000000000000004">
      <c r="A21" s="26" t="s">
        <v>166</v>
      </c>
      <c r="B21" s="28">
        <f t="shared" ref="B21:C23" si="4">E12</f>
        <v>5012172</v>
      </c>
      <c r="C21" s="28">
        <f t="shared" si="4"/>
        <v>290175</v>
      </c>
      <c r="D21" s="3"/>
      <c r="E21" s="3"/>
      <c r="F21" s="3"/>
      <c r="G21" s="3"/>
      <c r="H21" s="28">
        <f>G12</f>
        <v>61449</v>
      </c>
      <c r="I21" s="3"/>
      <c r="J21" s="28">
        <f>H12</f>
        <v>881</v>
      </c>
      <c r="K21" s="3"/>
      <c r="L21" s="3"/>
      <c r="M21" s="16">
        <f>F21</f>
        <v>0</v>
      </c>
      <c r="N21" s="28">
        <f t="shared" ref="N21:O23" si="5">I12</f>
        <v>223509</v>
      </c>
      <c r="O21" s="28">
        <f t="shared" si="5"/>
        <v>4093</v>
      </c>
    </row>
    <row r="22" spans="1:15" x14ac:dyDescent="0.55000000000000004">
      <c r="A22" s="26" t="s">
        <v>167</v>
      </c>
      <c r="B22" s="28">
        <f t="shared" si="4"/>
        <v>429314</v>
      </c>
      <c r="C22" s="28">
        <f t="shared" si="4"/>
        <v>2022</v>
      </c>
      <c r="D22" s="3"/>
      <c r="E22" s="3"/>
      <c r="F22" s="3"/>
      <c r="G22" s="3"/>
      <c r="H22" s="28">
        <f>G13</f>
        <v>149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1872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5442315</v>
      </c>
      <c r="C24" s="26">
        <f t="shared" si="6"/>
        <v>292212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61598</v>
      </c>
      <c r="I24" s="26">
        <f t="shared" si="6"/>
        <v>0</v>
      </c>
      <c r="J24" s="26">
        <f t="shared" si="6"/>
        <v>881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225396</v>
      </c>
      <c r="O24" s="26">
        <f t="shared" si="6"/>
        <v>4094</v>
      </c>
    </row>
    <row r="26" spans="1:15" x14ac:dyDescent="0.55000000000000004">
      <c r="E26" s="51" t="s">
        <v>279</v>
      </c>
      <c r="F26" s="52"/>
      <c r="G26" s="52"/>
      <c r="H26" s="52"/>
      <c r="I26" s="52"/>
      <c r="J26" s="52"/>
    </row>
  </sheetData>
  <mergeCells count="19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  <mergeCell ref="B7:H7"/>
    <mergeCell ref="B8:H8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177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11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44207</v>
      </c>
      <c r="C5" s="31" t="s">
        <v>7</v>
      </c>
      <c r="D5" s="41">
        <f>IFERROR(INT(TRIM(SUBSTITUTE(VLOOKUP($A5&amp;"*",各都道府県の状況!$A:$I,D$3,FALSE), "※5", ""))), "")</f>
        <v>14852</v>
      </c>
      <c r="E5" s="41">
        <f>IFERROR(INT(TRIM(SUBSTITUTE(VLOOKUP($A5&amp;"*",各都道府県の状況!$A:$I,E$3,FALSE), "※5", ""))), "")</f>
        <v>262326</v>
      </c>
      <c r="F5" s="41">
        <f>IFERROR(INT(TRIM(SUBSTITUTE(VLOOKUP($A5&amp;"*",各都道府県の状況!$A:$I,F$3,FALSE), "※5", ""))), "")</f>
        <v>12767</v>
      </c>
      <c r="G5" s="41">
        <f>IFERROR(INT(TRIM(SUBSTITUTE(VLOOKUP($A5&amp;"*",各都道府県の状況!$A:$I,G$3,FALSE), "※5", ""))), "")</f>
        <v>511</v>
      </c>
      <c r="H5" s="41">
        <f>IFERROR(INT(TRIM(SUBSTITUTE(VLOOKUP($A5&amp;"*",各都道府県の状況!$A:$I,H$3,FALSE), "※5", ""))), "")</f>
        <v>1519</v>
      </c>
      <c r="I5" s="41">
        <f>IFERROR(INT(TRIM(SUBSTITUTE(VLOOKUP($A5&amp;"*",各都道府県の状況!$A:$I,I$3,FALSE), "※5", ""))), "")</f>
        <v>13</v>
      </c>
      <c r="J5" s="2"/>
    </row>
    <row r="6" spans="1:10" x14ac:dyDescent="0.55000000000000004">
      <c r="A6" s="12" t="s">
        <v>182</v>
      </c>
      <c r="B6" s="13">
        <f t="shared" si="0"/>
        <v>44207</v>
      </c>
      <c r="C6" s="31" t="s">
        <v>11</v>
      </c>
      <c r="D6" s="41">
        <f>IFERROR(INT(TRIM(SUBSTITUTE(VLOOKUP($A6&amp;"*",各都道府県の状況!$A:$I,D$3,FALSE), "※5", ""))), "")</f>
        <v>567</v>
      </c>
      <c r="E6" s="41">
        <f>IFERROR(INT(TRIM(SUBSTITUTE(VLOOKUP($A6&amp;"*",各都道府県の状況!$A:$I,E$3,FALSE), "※5", ""))), "")</f>
        <v>11261</v>
      </c>
      <c r="F6" s="41">
        <f>IFERROR(INT(TRIM(SUBSTITUTE(VLOOKUP($A6&amp;"*",各都道府県の状況!$A:$I,F$3,FALSE), "※5", ""))), "")</f>
        <v>481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78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44207</v>
      </c>
      <c r="C7" s="31" t="s">
        <v>12</v>
      </c>
      <c r="D7" s="41">
        <f>IFERROR(INT(TRIM(SUBSTITUTE(VLOOKUP($A7&amp;"*",各都道府県の状況!$A:$I,D$3,FALSE), "※5", ""))), "")</f>
        <v>432</v>
      </c>
      <c r="E7" s="41">
        <f>IFERROR(INT(TRIM(SUBSTITUTE(VLOOKUP($A7&amp;"*",各都道府県の状況!$A:$I,E$3,FALSE), "※5", ""))), "")</f>
        <v>15752</v>
      </c>
      <c r="F7" s="41">
        <f>IFERROR(INT(TRIM(SUBSTITUTE(VLOOKUP($A7&amp;"*",各都道府県の状況!$A:$I,F$3,FALSE), "※5", ""))), "")</f>
        <v>342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65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44207</v>
      </c>
      <c r="C8" s="31" t="s">
        <v>13</v>
      </c>
      <c r="D8" s="41">
        <f>IFERROR(INT(TRIM(SUBSTITUTE(VLOOKUP($A8&amp;"*",各都道府県の状況!$A:$I,D$3,FALSE), "※5", ""))), "")</f>
        <v>2640</v>
      </c>
      <c r="E8" s="41">
        <f>IFERROR(INT(TRIM(SUBSTITUTE(VLOOKUP($A8&amp;"*",各都道府県の状況!$A:$I,E$3,FALSE), "※5", ""))), "")</f>
        <v>26467</v>
      </c>
      <c r="F8" s="41">
        <f>IFERROR(INT(TRIM(SUBSTITUTE(VLOOKUP($A8&amp;"*",各都道府県の状況!$A:$I,F$3,FALSE), "※5", ""))), "")</f>
        <v>2137</v>
      </c>
      <c r="G8" s="41">
        <f>IFERROR(INT(TRIM(SUBSTITUTE(VLOOKUP($A8&amp;"*",各都道府県の状況!$A:$I,G$3,FALSE), "※5", ""))), "")</f>
        <v>17</v>
      </c>
      <c r="H8" s="41">
        <f>IFERROR(INT(TRIM(SUBSTITUTE(VLOOKUP($A8&amp;"*",各都道府県の状況!$A:$I,H$3,FALSE), "※5", ""))), "")</f>
        <v>486</v>
      </c>
      <c r="I8" s="41">
        <f>IFERROR(INT(TRIM(SUBSTITUTE(VLOOKUP($A8&amp;"*",各都道府県の状況!$A:$I,I$3,FALSE), "※5", ""))), "")</f>
        <v>8</v>
      </c>
    </row>
    <row r="9" spans="1:10" ht="21" customHeight="1" x14ac:dyDescent="0.55000000000000004">
      <c r="A9" s="12" t="s">
        <v>185</v>
      </c>
      <c r="B9" s="13">
        <f t="shared" si="0"/>
        <v>44207</v>
      </c>
      <c r="C9" s="31" t="s">
        <v>14</v>
      </c>
      <c r="D9" s="41">
        <f>IFERROR(INT(TRIM(SUBSTITUTE(VLOOKUP($A9&amp;"*",各都道府県の状況!$A:$I,D$3,FALSE), "※5", ""))), "")</f>
        <v>174</v>
      </c>
      <c r="E9" s="41">
        <f>IFERROR(INT(TRIM(SUBSTITUTE(VLOOKUP($A9&amp;"*",各都道府県の状況!$A:$I,E$3,FALSE), "※5", ""))), "")</f>
        <v>4891</v>
      </c>
      <c r="F9" s="41">
        <f>IFERROR(INT(TRIM(SUBSTITUTE(VLOOKUP($A9&amp;"*",各都道府県の状況!$A:$I,F$3,FALSE), "※5", ""))), "")</f>
        <v>142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31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44207</v>
      </c>
      <c r="C10" s="31" t="s">
        <v>15</v>
      </c>
      <c r="D10" s="41">
        <f>IFERROR(INT(TRIM(SUBSTITUTE(VLOOKUP($A10&amp;"*",各都道府県の状況!$A:$I,D$3,FALSE), "※5", ""))), "")</f>
        <v>434</v>
      </c>
      <c r="E10" s="41">
        <f>IFERROR(INT(TRIM(SUBSTITUTE(VLOOKUP($A10&amp;"*",各都道府県の状況!$A:$I,E$3,FALSE), "※5", ""))), "")</f>
        <v>11085</v>
      </c>
      <c r="F10" s="41">
        <f>IFERROR(INT(TRIM(SUBSTITUTE(VLOOKUP($A10&amp;"*",各都道府県の状況!$A:$I,F$3,FALSE), "※5", ""))), "")</f>
        <v>362</v>
      </c>
      <c r="G10" s="41">
        <f>IFERROR(INT(TRIM(SUBSTITUTE(VLOOKUP($A10&amp;"*",各都道府県の状況!$A:$I,G$3,FALSE), "※5", ""))), "")</f>
        <v>10</v>
      </c>
      <c r="H10" s="41">
        <f>IFERROR(INT(TRIM(SUBSTITUTE(VLOOKUP($A10&amp;"*",各都道府県の状況!$A:$I,H$3,FALSE), "※5", ""))), "")</f>
        <v>62</v>
      </c>
      <c r="I10" s="41">
        <f>IFERROR(INT(TRIM(SUBSTITUTE(VLOOKUP($A10&amp;"*",各都道府県の状況!$A:$I,I$3,FALSE), "※5", ""))), "")</f>
        <v>4</v>
      </c>
    </row>
    <row r="11" spans="1:10" x14ac:dyDescent="0.55000000000000004">
      <c r="A11" s="12" t="s">
        <v>187</v>
      </c>
      <c r="B11" s="13">
        <f t="shared" si="0"/>
        <v>44207</v>
      </c>
      <c r="C11" s="31" t="s">
        <v>16</v>
      </c>
      <c r="D11" s="41">
        <f>IFERROR(INT(TRIM(SUBSTITUTE(VLOOKUP($A11&amp;"*",各都道府県の状況!$A:$I,D$3,FALSE), "※5", ""))), "")</f>
        <v>1253</v>
      </c>
      <c r="E11" s="41">
        <f>IFERROR(INT(TRIM(SUBSTITUTE(VLOOKUP($A11&amp;"*",各都道府県の状況!$A:$I,E$3,FALSE), "※5", ""))), "")</f>
        <v>65238</v>
      </c>
      <c r="F11" s="41">
        <f>IFERROR(INT(TRIM(SUBSTITUTE(VLOOKUP($A11&amp;"*",各都道府県の状況!$A:$I,F$3,FALSE), "※5", ""))), "")</f>
        <v>885</v>
      </c>
      <c r="G11" s="41">
        <f>IFERROR(INT(TRIM(SUBSTITUTE(VLOOKUP($A11&amp;"*",各都道府県の状況!$A:$I,G$3,FALSE), "※5", ""))), "")</f>
        <v>30</v>
      </c>
      <c r="H11" s="41">
        <f>IFERROR(INT(TRIM(SUBSTITUTE(VLOOKUP($A11&amp;"*",各都道府県の状況!$A:$I,H$3,FALSE), "※5", ""))), "")</f>
        <v>338</v>
      </c>
      <c r="I11" s="41">
        <f>IFERROR(INT(TRIM(SUBSTITUTE(VLOOKUP($A11&amp;"*",各都道府県の状況!$A:$I,I$3,FALSE), "※5", ""))), "")</f>
        <v>8</v>
      </c>
    </row>
    <row r="12" spans="1:10" x14ac:dyDescent="0.55000000000000004">
      <c r="A12" s="12" t="s">
        <v>188</v>
      </c>
      <c r="B12" s="13">
        <f t="shared" si="0"/>
        <v>44207</v>
      </c>
      <c r="C12" s="31" t="s">
        <v>17</v>
      </c>
      <c r="D12" s="41">
        <f>IFERROR(INT(TRIM(SUBSTITUTE(VLOOKUP($A12&amp;"*",各都道府県の状況!$A:$I,D$3,FALSE), "※5", ""))), "")</f>
        <v>3207</v>
      </c>
      <c r="E12" s="41">
        <f>IFERROR(INT(TRIM(SUBSTITUTE(VLOOKUP($A12&amp;"*",各都道府県の状況!$A:$I,E$3,FALSE), "※5", ""))), "")</f>
        <v>19492</v>
      </c>
      <c r="F12" s="41">
        <f>IFERROR(INT(TRIM(SUBSTITUTE(VLOOKUP($A12&amp;"*",各都道府県の状況!$A:$I,F$3,FALSE), "※5", ""))), "")</f>
        <v>2443</v>
      </c>
      <c r="G12" s="41">
        <f>IFERROR(INT(TRIM(SUBSTITUTE(VLOOKUP($A12&amp;"*",各都道府県の状況!$A:$I,G$3,FALSE), "※5", ""))), "")</f>
        <v>40</v>
      </c>
      <c r="H12" s="41">
        <f>IFERROR(INT(TRIM(SUBSTITUTE(VLOOKUP($A12&amp;"*",各都道府県の状況!$A:$I,H$3,FALSE), "※5", ""))), "")</f>
        <v>724</v>
      </c>
      <c r="I12" s="41">
        <f>IFERROR(INT(TRIM(SUBSTITUTE(VLOOKUP($A12&amp;"*",各都道府県の状況!$A:$I,I$3,FALSE), "※5", ""))), "")</f>
        <v>9</v>
      </c>
    </row>
    <row r="13" spans="1:10" x14ac:dyDescent="0.55000000000000004">
      <c r="A13" s="12" t="s">
        <v>189</v>
      </c>
      <c r="B13" s="13">
        <f t="shared" si="0"/>
        <v>44207</v>
      </c>
      <c r="C13" s="31" t="s">
        <v>18</v>
      </c>
      <c r="D13" s="41">
        <f>IFERROR(INT(TRIM(SUBSTITUTE(VLOOKUP($A13&amp;"*",各都道府県の状況!$A:$I,D$3,FALSE), "※5", ""))), "")</f>
        <v>2616</v>
      </c>
      <c r="E13" s="41">
        <f>IFERROR(INT(TRIM(SUBSTITUTE(VLOOKUP($A13&amp;"*",各都道府県の状況!$A:$I,E$3,FALSE), "※5", ""))), "")</f>
        <v>82698</v>
      </c>
      <c r="F13" s="41">
        <f>IFERROR(INT(TRIM(SUBSTITUTE(VLOOKUP($A13&amp;"*",各都道府県の状況!$A:$I,F$3,FALSE), "※5", ""))), "")</f>
        <v>1360</v>
      </c>
      <c r="G13" s="41">
        <f>IFERROR(INT(TRIM(SUBSTITUTE(VLOOKUP($A13&amp;"*",各都道府県の状況!$A:$I,G$3,FALSE), "※5", ""))), "")</f>
        <v>12</v>
      </c>
      <c r="H13" s="41">
        <f>IFERROR(INT(TRIM(SUBSTITUTE(VLOOKUP($A13&amp;"*",各都道府県の状況!$A:$I,H$3,FALSE), "※5", ""))), "")</f>
        <v>1256</v>
      </c>
      <c r="I13" s="41">
        <f>IFERROR(INT(TRIM(SUBSTITUTE(VLOOKUP($A13&amp;"*",各都道府県の状況!$A:$I,I$3,FALSE), "※5", ""))), "")</f>
        <v>16</v>
      </c>
    </row>
    <row r="14" spans="1:10" x14ac:dyDescent="0.55000000000000004">
      <c r="A14" s="12" t="s">
        <v>190</v>
      </c>
      <c r="B14" s="13">
        <f t="shared" si="0"/>
        <v>44207</v>
      </c>
      <c r="C14" s="31" t="s">
        <v>19</v>
      </c>
      <c r="D14" s="41">
        <f>IFERROR(INT(TRIM(SUBSTITUTE(VLOOKUP($A14&amp;"*",各都道府県の状況!$A:$I,D$3,FALSE), "※5", ""))), "")</f>
        <v>2908</v>
      </c>
      <c r="E14" s="41">
        <f>IFERROR(INT(TRIM(SUBSTITUTE(VLOOKUP($A14&amp;"*",各都道府県の状況!$A:$I,E$3,FALSE), "※5", ""))), "")</f>
        <v>58301</v>
      </c>
      <c r="F14" s="41">
        <f>IFERROR(INT(TRIM(SUBSTITUTE(VLOOKUP($A14&amp;"*",各都道府県の状況!$A:$I,F$3,FALSE), "※5", ""))), "")</f>
        <v>2303</v>
      </c>
      <c r="G14" s="41">
        <f>IFERROR(INT(TRIM(SUBSTITUTE(VLOOKUP($A14&amp;"*",各都道府県の状況!$A:$I,G$3,FALSE), "※5", ""))), "")</f>
        <v>54</v>
      </c>
      <c r="H14" s="41">
        <f>IFERROR(INT(TRIM(SUBSTITUTE(VLOOKUP($A14&amp;"*",各都道府県の状況!$A:$I,H$3,FALSE), "※5", ""))), "")</f>
        <v>551</v>
      </c>
      <c r="I14" s="41">
        <f>IFERROR(INT(TRIM(SUBSTITUTE(VLOOKUP($A14&amp;"*",各都道府県の状況!$A:$I,I$3,FALSE), "※5", ""))), "")</f>
        <v>12</v>
      </c>
    </row>
    <row r="15" spans="1:10" x14ac:dyDescent="0.55000000000000004">
      <c r="A15" s="12" t="s">
        <v>191</v>
      </c>
      <c r="B15" s="13">
        <f t="shared" si="0"/>
        <v>44207</v>
      </c>
      <c r="C15" s="31" t="s">
        <v>20</v>
      </c>
      <c r="D15" s="41">
        <f>IFERROR(INT(TRIM(SUBSTITUTE(VLOOKUP($A15&amp;"*",各都道府県の状況!$A:$I,D$3,FALSE), "※5", ""))), "")</f>
        <v>18174</v>
      </c>
      <c r="E15" s="41">
        <f>IFERROR(INT(TRIM(SUBSTITUTE(VLOOKUP($A15&amp;"*",各都道府県の状況!$A:$I,E$3,FALSE), "※5", ""))), "")</f>
        <v>356904</v>
      </c>
      <c r="F15" s="41">
        <f>IFERROR(INT(TRIM(SUBSTITUTE(VLOOKUP($A15&amp;"*",各都道府県の状況!$A:$I,F$3,FALSE), "※5", ""))), "")</f>
        <v>12843</v>
      </c>
      <c r="G15" s="41">
        <f>IFERROR(INT(TRIM(SUBSTITUTE(VLOOKUP($A15&amp;"*",各都道府県の状況!$A:$I,G$3,FALSE), "※5", ""))), "")</f>
        <v>244</v>
      </c>
      <c r="H15" s="41">
        <f>IFERROR(INT(TRIM(SUBSTITUTE(VLOOKUP($A15&amp;"*",各都道府県の状況!$A:$I,H$3,FALSE), "※5", ""))), "")</f>
        <v>5087</v>
      </c>
      <c r="I15" s="41">
        <f>IFERROR(INT(TRIM(SUBSTITUTE(VLOOKUP($A15&amp;"*",各都道府県の状況!$A:$I,I$3,FALSE), "※5", ""))), "")</f>
        <v>67</v>
      </c>
    </row>
    <row r="16" spans="1:10" x14ac:dyDescent="0.55000000000000004">
      <c r="A16" s="12" t="s">
        <v>192</v>
      </c>
      <c r="B16" s="13">
        <f t="shared" si="0"/>
        <v>44207</v>
      </c>
      <c r="C16" s="31" t="s">
        <v>21</v>
      </c>
      <c r="D16" s="41">
        <f>IFERROR(INT(TRIM(SUBSTITUTE(VLOOKUP($A16&amp;"*",各都道府県の状況!$A:$I,D$3,FALSE), "※5", ""))), "")</f>
        <v>14558</v>
      </c>
      <c r="E16" s="41">
        <f>IFERROR(INT(TRIM(SUBSTITUTE(VLOOKUP($A16&amp;"*",各都道府県の状況!$A:$I,E$3,FALSE), "※5", ""))), "")</f>
        <v>247538</v>
      </c>
      <c r="F16" s="41">
        <f>IFERROR(INT(TRIM(SUBSTITUTE(VLOOKUP($A16&amp;"*",各都道府県の状況!$A:$I,F$3,FALSE), "※5", ""))), "")</f>
        <v>9992</v>
      </c>
      <c r="G16" s="41">
        <f>IFERROR(INT(TRIM(SUBSTITUTE(VLOOKUP($A16&amp;"*",各都道府県の状況!$A:$I,G$3,FALSE), "※5", ""))), "")</f>
        <v>140</v>
      </c>
      <c r="H16" s="41">
        <f>IFERROR(INT(TRIM(SUBSTITUTE(VLOOKUP($A16&amp;"*",各都道府県の状況!$A:$I,H$3,FALSE), "※5", ""))), "")</f>
        <v>4426</v>
      </c>
      <c r="I16" s="41">
        <f>IFERROR(INT(TRIM(SUBSTITUTE(VLOOKUP($A16&amp;"*",各都道府県の状況!$A:$I,I$3,FALSE), "※5", ""))), "")</f>
        <v>31</v>
      </c>
    </row>
    <row r="17" spans="1:9" x14ac:dyDescent="0.55000000000000004">
      <c r="A17" s="12" t="s">
        <v>193</v>
      </c>
      <c r="B17" s="13">
        <f t="shared" si="0"/>
        <v>44207</v>
      </c>
      <c r="C17" s="31" t="s">
        <v>22</v>
      </c>
      <c r="D17" s="41">
        <f>IFERROR(INT(TRIM(SUBSTITUTE(VLOOKUP($A17&amp;"*",各都道府県の状況!$A:$I,D$3,FALSE), "※5", ""))), "")</f>
        <v>76163</v>
      </c>
      <c r="E17" s="41">
        <f>IFERROR(INT(TRIM(SUBSTITUTE(VLOOKUP($A17&amp;"*",各都道府県の状況!$A:$I,E$3,FALSE), "※5", ""))), "")</f>
        <v>1083806</v>
      </c>
      <c r="F17" s="41">
        <f>IFERROR(INT(TRIM(SUBSTITUTE(VLOOKUP($A17&amp;"*",各都道府県の状況!$A:$I,F$3,FALSE), "※5", ""))), "")</f>
        <v>56551</v>
      </c>
      <c r="G17" s="41">
        <f>IFERROR(INT(TRIM(SUBSTITUTE(VLOOKUP($A17&amp;"*",各都道府県の状況!$A:$I,G$3,FALSE), "※5", ""))), "")</f>
        <v>689</v>
      </c>
      <c r="H17" s="41">
        <f>IFERROR(INT(TRIM(SUBSTITUTE(VLOOKUP($A17&amp;"*",各都道府県の状況!$A:$I,H$3,FALSE), "※5", ""))), "")</f>
        <v>18923</v>
      </c>
      <c r="I17" s="41">
        <f>IFERROR(INT(TRIM(SUBSTITUTE(VLOOKUP($A17&amp;"*",各都道府県の状況!$A:$I,I$3,FALSE), "※5", ""))), "")</f>
        <v>131</v>
      </c>
    </row>
    <row r="18" spans="1:9" x14ac:dyDescent="0.55000000000000004">
      <c r="A18" s="12" t="s">
        <v>194</v>
      </c>
      <c r="B18" s="13">
        <f t="shared" si="0"/>
        <v>44207</v>
      </c>
      <c r="C18" s="31" t="s">
        <v>23</v>
      </c>
      <c r="D18" s="41">
        <f>IFERROR(INT(TRIM(SUBSTITUTE(VLOOKUP($A18&amp;"*",各都道府県の状況!$A:$I,D$3,FALSE), "※5", ""))), "")</f>
        <v>28036</v>
      </c>
      <c r="E18" s="41">
        <f>IFERROR(INT(TRIM(SUBSTITUTE(VLOOKUP($A18&amp;"*",各都道府県の状況!$A:$I,E$3,FALSE), "※5", ""))), "")</f>
        <v>381811</v>
      </c>
      <c r="F18" s="41">
        <f>IFERROR(INT(TRIM(SUBSTITUTE(VLOOKUP($A18&amp;"*",各都道府県の状況!$A:$I,F$3,FALSE), "※5", ""))), "")</f>
        <v>22081</v>
      </c>
      <c r="G18" s="41">
        <f>IFERROR(INT(TRIM(SUBSTITUTE(VLOOKUP($A18&amp;"*",各都道府県の状況!$A:$I,G$3,FALSE), "※5", ""))), "")</f>
        <v>318</v>
      </c>
      <c r="H18" s="41">
        <f>IFERROR(INT(TRIM(SUBSTITUTE(VLOOKUP($A18&amp;"*",各都道府県の状況!$A:$I,H$3,FALSE), "※5", ""))), "")</f>
        <v>5637</v>
      </c>
      <c r="I18" s="41">
        <f>IFERROR(INT(TRIM(SUBSTITUTE(VLOOKUP($A18&amp;"*",各都道府県の状況!$A:$I,I$3,FALSE), "※5", ""))), "")</f>
        <v>102</v>
      </c>
    </row>
    <row r="19" spans="1:9" x14ac:dyDescent="0.55000000000000004">
      <c r="A19" s="12" t="s">
        <v>195</v>
      </c>
      <c r="B19" s="13">
        <f t="shared" si="0"/>
        <v>44207</v>
      </c>
      <c r="C19" s="31" t="s">
        <v>24</v>
      </c>
      <c r="D19" s="41">
        <f>IFERROR(INT(TRIM(SUBSTITUTE(VLOOKUP($A19&amp;"*",各都道府県の状況!$A:$I,D$3,FALSE), "※5", ""))), "")</f>
        <v>679</v>
      </c>
      <c r="E19" s="41">
        <f>IFERROR(INT(TRIM(SUBSTITUTE(VLOOKUP($A19&amp;"*",各都道府県の状況!$A:$I,E$3,FALSE), "※5", ""))), "")</f>
        <v>30998</v>
      </c>
      <c r="F19" s="41">
        <f>IFERROR(INT(TRIM(SUBSTITUTE(VLOOKUP($A19&amp;"*",各都道府県の状況!$A:$I,F$3,FALSE), "※5", ""))), "")</f>
        <v>510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169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196</v>
      </c>
      <c r="B20" s="13">
        <f t="shared" si="0"/>
        <v>44207</v>
      </c>
      <c r="C20" s="31" t="s">
        <v>25</v>
      </c>
      <c r="D20" s="41">
        <f>IFERROR(INT(TRIM(SUBSTITUTE(VLOOKUP($A20&amp;"*",各都道府県の状況!$A:$I,D$3,FALSE), "※5", ""))), "")</f>
        <v>716</v>
      </c>
      <c r="E20" s="41">
        <f>IFERROR(INT(TRIM(SUBSTITUTE(VLOOKUP($A20&amp;"*",各都道府県の状況!$A:$I,E$3,FALSE), "※5", ""))), "")</f>
        <v>23807</v>
      </c>
      <c r="F20" s="41">
        <f>IFERROR(INT(TRIM(SUBSTITUTE(VLOOKUP($A20&amp;"*",各都道府県の状況!$A:$I,F$3,FALSE), "※5", ""))), "")</f>
        <v>534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156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44207</v>
      </c>
      <c r="C21" s="31" t="s">
        <v>26</v>
      </c>
      <c r="D21" s="41">
        <f>IFERROR(INT(TRIM(SUBSTITUTE(VLOOKUP($A21&amp;"*",各都道府県の状況!$A:$I,D$3,FALSE), "※5", ""))), "")</f>
        <v>1233</v>
      </c>
      <c r="E21" s="41">
        <f>IFERROR(INT(TRIM(SUBSTITUTE(VLOOKUP($A21&amp;"*",各都道府県の状況!$A:$I,E$3,FALSE), "※5", ""))), "")</f>
        <v>33116</v>
      </c>
      <c r="F21" s="41">
        <f>IFERROR(INT(TRIM(SUBSTITUTE(VLOOKUP($A21&amp;"*",各都道府県の状況!$A:$I,F$3,FALSE), "※5", ""))), "")</f>
        <v>1011</v>
      </c>
      <c r="G21" s="41">
        <f>IFERROR(INT(TRIM(SUBSTITUTE(VLOOKUP($A21&amp;"*",各都道府県の状況!$A:$I,G$3,FALSE), "※5", ""))), "")</f>
        <v>52</v>
      </c>
      <c r="H21" s="41">
        <f>IFERROR(INT(TRIM(SUBSTITUTE(VLOOKUP($A21&amp;"*",各都道府県の状況!$A:$I,H$3,FALSE), "※5", ""))), "")</f>
        <v>197</v>
      </c>
      <c r="I21" s="41">
        <f>IFERROR(INT(TRIM(SUBSTITUTE(VLOOKUP($A21&amp;"*",各都道府県の状況!$A:$I,I$3,FALSE), "※5", ""))), "")</f>
        <v>8</v>
      </c>
    </row>
    <row r="22" spans="1:9" x14ac:dyDescent="0.55000000000000004">
      <c r="A22" s="12" t="s">
        <v>198</v>
      </c>
      <c r="B22" s="13">
        <f t="shared" si="0"/>
        <v>44207</v>
      </c>
      <c r="C22" s="31" t="s">
        <v>27</v>
      </c>
      <c r="D22" s="41">
        <f>IFERROR(INT(TRIM(SUBSTITUTE(VLOOKUP($A22&amp;"*",各都道府県の状況!$A:$I,D$3,FALSE), "※5", ""))), "")</f>
        <v>399</v>
      </c>
      <c r="E22" s="41">
        <f>IFERROR(INT(TRIM(SUBSTITUTE(VLOOKUP($A22&amp;"*",各都道府県の状況!$A:$I,E$3,FALSE), "※5", ""))), "")</f>
        <v>21414</v>
      </c>
      <c r="F22" s="41">
        <f>IFERROR(INT(TRIM(SUBSTITUTE(VLOOKUP($A22&amp;"*",各都道府県の状況!$A:$I,F$3,FALSE), "※5", ""))), "")</f>
        <v>345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41</v>
      </c>
      <c r="I22" s="41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44207</v>
      </c>
      <c r="C23" s="31" t="s">
        <v>28</v>
      </c>
      <c r="D23" s="41">
        <f>IFERROR(INT(TRIM(SUBSTITUTE(VLOOKUP($A23&amp;"*",各都道府県の状況!$A:$I,D$3,FALSE), "※5", ""))), "")</f>
        <v>676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546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119</v>
      </c>
      <c r="I23" s="41">
        <f>IFERROR(INT(TRIM(SUBSTITUTE(VLOOKUP($A23&amp;"*",各都道府県の状況!$A:$I,I$3,FALSE), "※5", ""))), "")</f>
        <v>2</v>
      </c>
    </row>
    <row r="24" spans="1:9" x14ac:dyDescent="0.55000000000000004">
      <c r="A24" s="12" t="s">
        <v>200</v>
      </c>
      <c r="B24" s="13">
        <f t="shared" si="0"/>
        <v>44207</v>
      </c>
      <c r="C24" s="31" t="s">
        <v>29</v>
      </c>
      <c r="D24" s="41">
        <f>IFERROR(INT(TRIM(SUBSTITUTE(VLOOKUP($A24&amp;"*",各都道府県の状況!$A:$I,D$3,FALSE), "※5", ""))), "")</f>
        <v>1682</v>
      </c>
      <c r="E24" s="41">
        <f>IFERROR(INT(TRIM(SUBSTITUTE(VLOOKUP($A24&amp;"*",各都道府県の状況!$A:$I,E$3,FALSE), "※5", ""))), "")</f>
        <v>55758</v>
      </c>
      <c r="F24" s="41">
        <f>IFERROR(INT(TRIM(SUBSTITUTE(VLOOKUP($A24&amp;"*",各都道府県の状況!$A:$I,F$3,FALSE), "※5", ""))), "")</f>
        <v>1190</v>
      </c>
      <c r="G24" s="41">
        <f>IFERROR(INT(TRIM(SUBSTITUTE(VLOOKUP($A24&amp;"*",各都道府県の状況!$A:$I,G$3,FALSE), "※5", ""))), "")</f>
        <v>18</v>
      </c>
      <c r="H24" s="41">
        <f>IFERROR(INT(TRIM(SUBSTITUTE(VLOOKUP($A24&amp;"*",各都道府県の状況!$A:$I,H$3,FALSE), "※5", ""))), "")</f>
        <v>445</v>
      </c>
      <c r="I24" s="41">
        <f>IFERROR(INT(TRIM(SUBSTITUTE(VLOOKUP($A24&amp;"*",各都道府県の状況!$A:$I,I$3,FALSE), "※5", ""))), "")</f>
        <v>9</v>
      </c>
    </row>
    <row r="25" spans="1:9" x14ac:dyDescent="0.55000000000000004">
      <c r="A25" s="12" t="s">
        <v>201</v>
      </c>
      <c r="B25" s="13">
        <f t="shared" si="0"/>
        <v>44207</v>
      </c>
      <c r="C25" s="31" t="s">
        <v>30</v>
      </c>
      <c r="D25" s="41">
        <f>IFERROR(INT(TRIM(SUBSTITUTE(VLOOKUP($A25&amp;"*",各都道府県の状況!$A:$I,D$3,FALSE), "※5", ""))), "")</f>
        <v>3087</v>
      </c>
      <c r="E25" s="41">
        <f>IFERROR(INT(TRIM(SUBSTITUTE(VLOOKUP($A25&amp;"*",各都道府県の状況!$A:$I,E$3,FALSE), "※5", ""))), "")</f>
        <v>77253</v>
      </c>
      <c r="F25" s="41">
        <f>IFERROR(INT(TRIM(SUBSTITUTE(VLOOKUP($A25&amp;"*",各都道府県の状況!$A:$I,F$3,FALSE), "※5", ""))), "")</f>
        <v>2313</v>
      </c>
      <c r="G25" s="41">
        <f>IFERROR(INT(TRIM(SUBSTITUTE(VLOOKUP($A25&amp;"*",各都道府県の状況!$A:$I,G$3,FALSE), "※5", ""))), "")</f>
        <v>46</v>
      </c>
      <c r="H25" s="41">
        <f>IFERROR(INT(TRIM(SUBSTITUTE(VLOOKUP($A25&amp;"*",各都道府県の状況!$A:$I,H$3,FALSE), "※5", ""))), "")</f>
        <v>728</v>
      </c>
      <c r="I25" s="41">
        <f>IFERROR(INT(TRIM(SUBSTITUTE(VLOOKUP($A25&amp;"*",各都道府県の状況!$A:$I,I$3,FALSE), "※5", ""))), "")</f>
        <v>16</v>
      </c>
    </row>
    <row r="26" spans="1:9" x14ac:dyDescent="0.55000000000000004">
      <c r="A26" s="12" t="s">
        <v>202</v>
      </c>
      <c r="B26" s="13">
        <f t="shared" si="0"/>
        <v>44207</v>
      </c>
      <c r="C26" s="31" t="s">
        <v>31</v>
      </c>
      <c r="D26" s="41">
        <f>IFERROR(INT(TRIM(SUBSTITUTE(VLOOKUP($A26&amp;"*",各都道府県の状況!$A:$I,D$3,FALSE), "※5", ""))), "")</f>
        <v>3376</v>
      </c>
      <c r="E26" s="41">
        <f>IFERROR(INT(TRIM(SUBSTITUTE(VLOOKUP($A26&amp;"*",各都道府県の状況!$A:$I,E$3,FALSE), "※5", ""))), "")</f>
        <v>106902</v>
      </c>
      <c r="F26" s="41">
        <f>IFERROR(INT(TRIM(SUBSTITUTE(VLOOKUP($A26&amp;"*",各都道府県の状況!$A:$I,F$3,FALSE), "※5", ""))), "")</f>
        <v>2474</v>
      </c>
      <c r="G26" s="41">
        <f>IFERROR(INT(TRIM(SUBSTITUTE(VLOOKUP($A26&amp;"*",各都道府県の状況!$A:$I,G$3,FALSE), "※5", ""))), "")</f>
        <v>51</v>
      </c>
      <c r="H26" s="41">
        <f>IFERROR(INT(TRIM(SUBSTITUTE(VLOOKUP($A26&amp;"*",各都道府県の状況!$A:$I,H$3,FALSE), "※5", ""))), "")</f>
        <v>851</v>
      </c>
      <c r="I26" s="41">
        <f>IFERROR(INT(TRIM(SUBSTITUTE(VLOOKUP($A26&amp;"*",各都道府県の状況!$A:$I,I$3,FALSE), "※5", ""))), "")</f>
        <v>8</v>
      </c>
    </row>
    <row r="27" spans="1:9" x14ac:dyDescent="0.55000000000000004">
      <c r="A27" s="12" t="s">
        <v>203</v>
      </c>
      <c r="B27" s="13">
        <f t="shared" si="0"/>
        <v>44207</v>
      </c>
      <c r="C27" s="31" t="s">
        <v>32</v>
      </c>
      <c r="D27" s="41">
        <f>IFERROR(INT(TRIM(SUBSTITUTE(VLOOKUP($A27&amp;"*",各都道府県の状況!$A:$I,D$3,FALSE), "※5", ""))), "")</f>
        <v>19420</v>
      </c>
      <c r="E27" s="41">
        <f>IFERROR(INT(TRIM(SUBSTITUTE(VLOOKUP($A27&amp;"*",各都道府県の状況!$A:$I,E$3,FALSE), "※5", ""))), "")</f>
        <v>231862</v>
      </c>
      <c r="F27" s="41">
        <f>IFERROR(INT(TRIM(SUBSTITUTE(VLOOKUP($A27&amp;"*",各都道府県の状況!$A:$I,F$3,FALSE), "※5", ""))), "")</f>
        <v>15857</v>
      </c>
      <c r="G27" s="41">
        <f>IFERROR(INT(TRIM(SUBSTITUTE(VLOOKUP($A27&amp;"*",各都道府県の状況!$A:$I,G$3,FALSE), "※5", ""))), "")</f>
        <v>275</v>
      </c>
      <c r="H27" s="41">
        <f>IFERROR(INT(TRIM(SUBSTITUTE(VLOOKUP($A27&amp;"*",各都道府県の状況!$A:$I,H$3,FALSE), "※5", ""))), "")</f>
        <v>3288</v>
      </c>
      <c r="I27" s="41">
        <f>IFERROR(INT(TRIM(SUBSTITUTE(VLOOKUP($A27&amp;"*",各都道府県の状況!$A:$I,I$3,FALSE), "※5", ""))), "")</f>
        <v>48</v>
      </c>
    </row>
    <row r="28" spans="1:9" x14ac:dyDescent="0.55000000000000004">
      <c r="A28" s="12" t="s">
        <v>204</v>
      </c>
      <c r="B28" s="13">
        <f t="shared" si="0"/>
        <v>44207</v>
      </c>
      <c r="C28" s="31" t="s">
        <v>33</v>
      </c>
      <c r="D28" s="41">
        <f>IFERROR(INT(TRIM(SUBSTITUTE(VLOOKUP($A28&amp;"*",各都道府県の状況!$A:$I,D$3,FALSE), "※5", ""))), "")</f>
        <v>1586</v>
      </c>
      <c r="E28" s="41">
        <f>IFERROR(INT(TRIM(SUBSTITUTE(VLOOKUP($A28&amp;"*",各都道府県の状況!$A:$I,E$3,FALSE), "※5", ""))), "")</f>
        <v>32398</v>
      </c>
      <c r="F28" s="41">
        <f>IFERROR(INT(TRIM(SUBSTITUTE(VLOOKUP($A28&amp;"*",各都道府県の状況!$A:$I,F$3,FALSE), "※5", ""))), "")</f>
        <v>1251</v>
      </c>
      <c r="G28" s="41">
        <f>IFERROR(INT(TRIM(SUBSTITUTE(VLOOKUP($A28&amp;"*",各都道府県の状況!$A:$I,G$3,FALSE), "※5", ""))), "")</f>
        <v>22</v>
      </c>
      <c r="H28" s="41">
        <f>IFERROR(INT(TRIM(SUBSTITUTE(VLOOKUP($A28&amp;"*",各都道府県の状況!$A:$I,H$3,FALSE), "※5", ""))), "")</f>
        <v>313</v>
      </c>
      <c r="I28" s="41">
        <f>IFERROR(INT(TRIM(SUBSTITUTE(VLOOKUP($A28&amp;"*",各都道府県の状況!$A:$I,I$3,FALSE), "※5", ""))), "")</f>
        <v>5</v>
      </c>
    </row>
    <row r="29" spans="1:9" x14ac:dyDescent="0.55000000000000004">
      <c r="A29" s="12" t="s">
        <v>205</v>
      </c>
      <c r="B29" s="13">
        <f t="shared" si="0"/>
        <v>44207</v>
      </c>
      <c r="C29" s="31" t="s">
        <v>34</v>
      </c>
      <c r="D29" s="41">
        <f>IFERROR(INT(TRIM(SUBSTITUTE(VLOOKUP($A29&amp;"*",各都道府県の状況!$A:$I,D$3,FALSE), "※5", ""))), "")</f>
        <v>1570</v>
      </c>
      <c r="E29" s="41">
        <f>IFERROR(INT(TRIM(SUBSTITUTE(VLOOKUP($A29&amp;"*",各都道府県の状況!$A:$I,E$3,FALSE), "※5", ""))), "")</f>
        <v>42370</v>
      </c>
      <c r="F29" s="41">
        <f>IFERROR(INT(TRIM(SUBSTITUTE(VLOOKUP($A29&amp;"*",各都道府県の状況!$A:$I,F$3,FALSE), "※5", ""))), "")</f>
        <v>1148</v>
      </c>
      <c r="G29" s="41">
        <f>IFERROR(INT(TRIM(SUBSTITUTE(VLOOKUP($A29&amp;"*",各都道府県の状況!$A:$I,G$3,FALSE), "※5", ""))), "")</f>
        <v>16</v>
      </c>
      <c r="H29" s="41">
        <f>IFERROR(INT(TRIM(SUBSTITUTE(VLOOKUP($A29&amp;"*",各都道府県の状況!$A:$I,H$3,FALSE), "※5", ""))), "")</f>
        <v>406</v>
      </c>
      <c r="I29" s="41">
        <f>IFERROR(INT(TRIM(SUBSTITUTE(VLOOKUP($A29&amp;"*",各都道府県の状況!$A:$I,I$3,FALSE), "※5", ""))), "")</f>
        <v>14</v>
      </c>
    </row>
    <row r="30" spans="1:9" x14ac:dyDescent="0.55000000000000004">
      <c r="A30" s="12" t="s">
        <v>206</v>
      </c>
      <c r="B30" s="13">
        <f t="shared" si="0"/>
        <v>44207</v>
      </c>
      <c r="C30" s="31" t="s">
        <v>35</v>
      </c>
      <c r="D30" s="41">
        <f>IFERROR(INT(TRIM(SUBSTITUTE(VLOOKUP($A30&amp;"*",各都道府県の状況!$A:$I,D$3,FALSE), "※5", ""))), "")</f>
        <v>5518</v>
      </c>
      <c r="E30" s="41">
        <f>IFERROR(INT(TRIM(SUBSTITUTE(VLOOKUP($A30&amp;"*",各都道府県の状況!$A:$I,E$3,FALSE), "※5", ""))), "")</f>
        <v>101733</v>
      </c>
      <c r="F30" s="41">
        <f>IFERROR(INT(TRIM(SUBSTITUTE(VLOOKUP($A30&amp;"*",各都道府県の状況!$A:$I,F$3,FALSE), "※5", ""))), "")</f>
        <v>4368</v>
      </c>
      <c r="G30" s="41">
        <f>IFERROR(INT(TRIM(SUBSTITUTE(VLOOKUP($A30&amp;"*",各都道府県の状況!$A:$I,G$3,FALSE), "※5", ""))), "")</f>
        <v>69</v>
      </c>
      <c r="H30" s="41">
        <f>IFERROR(INT(TRIM(SUBSTITUTE(VLOOKUP($A30&amp;"*",各都道府県の状況!$A:$I,H$3,FALSE), "※5", ""))), "")</f>
        <v>1128</v>
      </c>
      <c r="I30" s="41">
        <f>IFERROR(INT(TRIM(SUBSTITUTE(VLOOKUP($A30&amp;"*",各都道府県の状況!$A:$I,I$3,FALSE), "※5", ""))), "")</f>
        <v>15</v>
      </c>
    </row>
    <row r="31" spans="1:9" x14ac:dyDescent="0.55000000000000004">
      <c r="A31" s="12" t="s">
        <v>207</v>
      </c>
      <c r="B31" s="13">
        <f t="shared" si="0"/>
        <v>44207</v>
      </c>
      <c r="C31" s="31" t="s">
        <v>36</v>
      </c>
      <c r="D31" s="41">
        <f>IFERROR(INT(TRIM(SUBSTITUTE(VLOOKUP($A31&amp;"*",各都道府県の状況!$A:$I,D$3,FALSE), "※5", ""))), "")</f>
        <v>34932</v>
      </c>
      <c r="E31" s="41">
        <f>IFERROR(INT(TRIM(SUBSTITUTE(VLOOKUP($A31&amp;"*",各都道府県の状況!$A:$I,E$3,FALSE), "※5", ""))), "")</f>
        <v>523197</v>
      </c>
      <c r="F31" s="41">
        <f>IFERROR(INT(TRIM(SUBSTITUTE(VLOOKUP($A31&amp;"*",各都道府県の状況!$A:$I,F$3,FALSE), "※5", ""))), "")</f>
        <v>28585</v>
      </c>
      <c r="G31" s="41">
        <f>IFERROR(INT(TRIM(SUBSTITUTE(VLOOKUP($A31&amp;"*",各都道府県の状況!$A:$I,G$3,FALSE), "※5", ""))), "")</f>
        <v>680</v>
      </c>
      <c r="H31" s="41">
        <f>IFERROR(INT(TRIM(SUBSTITUTE(VLOOKUP($A31&amp;"*",各都道府県の状況!$A:$I,H$3,FALSE), "※5", ""))), "")</f>
        <v>5667</v>
      </c>
      <c r="I31" s="41">
        <f>IFERROR(INT(TRIM(SUBSTITUTE(VLOOKUP($A31&amp;"*",各都道府県の状況!$A:$I,I$3,FALSE), "※5", ""))), "")</f>
        <v>169</v>
      </c>
    </row>
    <row r="32" spans="1:9" x14ac:dyDescent="0.55000000000000004">
      <c r="A32" s="12" t="s">
        <v>208</v>
      </c>
      <c r="B32" s="13">
        <f t="shared" si="0"/>
        <v>44207</v>
      </c>
      <c r="C32" s="31" t="s">
        <v>37</v>
      </c>
      <c r="D32" s="41">
        <f>IFERROR(INT(TRIM(SUBSTITUTE(VLOOKUP($A32&amp;"*",各都道府県の状況!$A:$I,D$3,FALSE), "※5", ""))), "")</f>
        <v>12088</v>
      </c>
      <c r="E32" s="41">
        <f>IFERROR(INT(TRIM(SUBSTITUTE(VLOOKUP($A32&amp;"*",各都道府県の状況!$A:$I,E$3,FALSE), "※5", ""))), "")</f>
        <v>159074</v>
      </c>
      <c r="F32" s="41">
        <f>IFERROR(INT(TRIM(SUBSTITUTE(VLOOKUP($A32&amp;"*",各都道府県の状況!$A:$I,F$3,FALSE), "※5", ""))), "")</f>
        <v>10452</v>
      </c>
      <c r="G32" s="41">
        <f>IFERROR(INT(TRIM(SUBSTITUTE(VLOOKUP($A32&amp;"*",各都道府県の状況!$A:$I,G$3,FALSE), "※5", ""))), "")</f>
        <v>272</v>
      </c>
      <c r="H32" s="41">
        <f>IFERROR(INT(TRIM(SUBSTITUTE(VLOOKUP($A32&amp;"*",各都道府県の状況!$A:$I,H$3,FALSE), "※5", ""))), "")</f>
        <v>1364</v>
      </c>
      <c r="I32" s="41">
        <f>IFERROR(INT(TRIM(SUBSTITUTE(VLOOKUP($A32&amp;"*",各都道府県の状況!$A:$I,I$3,FALSE), "※5", ""))), "")</f>
        <v>69</v>
      </c>
    </row>
    <row r="33" spans="1:9" x14ac:dyDescent="0.55000000000000004">
      <c r="A33" s="12" t="s">
        <v>209</v>
      </c>
      <c r="B33" s="13">
        <f t="shared" si="0"/>
        <v>44207</v>
      </c>
      <c r="C33" s="31" t="s">
        <v>38</v>
      </c>
      <c r="D33" s="41">
        <f>IFERROR(INT(TRIM(SUBSTITUTE(VLOOKUP($A33&amp;"*",各都道府県の状況!$A:$I,D$3,FALSE), "※5", ""))), "")</f>
        <v>2388</v>
      </c>
      <c r="E33" s="41">
        <f>IFERROR(INT(TRIM(SUBSTITUTE(VLOOKUP($A33&amp;"*",各都道府県の状況!$A:$I,E$3,FALSE), "※5", ""))), "")</f>
        <v>53820</v>
      </c>
      <c r="F33" s="41">
        <f>IFERROR(INT(TRIM(SUBSTITUTE(VLOOKUP($A33&amp;"*",各都道府県の状況!$A:$I,F$3,FALSE), "※5", ""))), "")</f>
        <v>1959</v>
      </c>
      <c r="G33" s="41">
        <f>IFERROR(INT(TRIM(SUBSTITUTE(VLOOKUP($A33&amp;"*",各都道府県の状況!$A:$I,G$3,FALSE), "※5", ""))), "")</f>
        <v>28</v>
      </c>
      <c r="H33" s="41">
        <f>IFERROR(INT(TRIM(SUBSTITUTE(VLOOKUP($A33&amp;"*",各都道府県の状況!$A:$I,H$3,FALSE), "※5", ""))), "")</f>
        <v>401</v>
      </c>
      <c r="I33" s="41">
        <f>IFERROR(INT(TRIM(SUBSTITUTE(VLOOKUP($A33&amp;"*",各都道府県の状況!$A:$I,I$3,FALSE), "※5", ""))), "")</f>
        <v>9</v>
      </c>
    </row>
    <row r="34" spans="1:9" x14ac:dyDescent="0.55000000000000004">
      <c r="A34" s="12" t="s">
        <v>210</v>
      </c>
      <c r="B34" s="13">
        <f t="shared" si="0"/>
        <v>44207</v>
      </c>
      <c r="C34" s="31" t="s">
        <v>39</v>
      </c>
      <c r="D34" s="41">
        <f>IFERROR(INT(TRIM(SUBSTITUTE(VLOOKUP($A34&amp;"*",各都道府県の状況!$A:$I,D$3,FALSE), "※5", ""))), "")</f>
        <v>777</v>
      </c>
      <c r="E34" s="41">
        <f>IFERROR(INT(TRIM(SUBSTITUTE(VLOOKUP($A34&amp;"*",各都道府県の状況!$A:$I,E$3,FALSE), "※5", ""))), "")</f>
        <v>17840</v>
      </c>
      <c r="F34" s="41">
        <f>IFERROR(INT(TRIM(SUBSTITUTE(VLOOKUP($A34&amp;"*",各都道府県の状況!$A:$I,F$3,FALSE), "※5", ""))), "")</f>
        <v>631</v>
      </c>
      <c r="G34" s="41">
        <f>IFERROR(INT(TRIM(SUBSTITUTE(VLOOKUP($A34&amp;"*",各都道府県の状況!$A:$I,G$3,FALSE), "※5", ""))), "")</f>
        <v>8</v>
      </c>
      <c r="H34" s="41">
        <f>IFERROR(INT(TRIM(SUBSTITUTE(VLOOKUP($A34&amp;"*",各都道府県の状況!$A:$I,H$3,FALSE), "※5", ""))), "")</f>
        <v>127</v>
      </c>
      <c r="I34" s="41">
        <f>IFERROR(INT(TRIM(SUBSTITUTE(VLOOKUP($A34&amp;"*",各都道府県の状況!$A:$I,I$3,FALSE), "※5", ""))), "")</f>
        <v>5</v>
      </c>
    </row>
    <row r="35" spans="1:9" x14ac:dyDescent="0.55000000000000004">
      <c r="A35" s="12" t="s">
        <v>211</v>
      </c>
      <c r="B35" s="13">
        <f t="shared" si="0"/>
        <v>44207</v>
      </c>
      <c r="C35" s="31" t="s">
        <v>40</v>
      </c>
      <c r="D35" s="41">
        <f>IFERROR(INT(TRIM(SUBSTITUTE(VLOOKUP($A35&amp;"*",各都道府県の状況!$A:$I,D$3,FALSE), "※5", ""))), "")</f>
        <v>165</v>
      </c>
      <c r="E35" s="41">
        <f>IFERROR(INT(TRIM(SUBSTITUTE(VLOOKUP($A35&amp;"*",各都道府県の状況!$A:$I,E$3,FALSE), "※5", ""))), "")</f>
        <v>27649</v>
      </c>
      <c r="F35" s="41">
        <f>IFERROR(INT(TRIM(SUBSTITUTE(VLOOKUP($A35&amp;"*",各都道府県の状況!$A:$I,F$3,FALSE), "※5", ""))), "")</f>
        <v>95</v>
      </c>
      <c r="G35" s="41">
        <f>IFERROR(INT(TRIM(SUBSTITUTE(VLOOKUP($A35&amp;"*",各都道府県の状況!$A:$I,G$3,FALSE), "※5", ""))), "")</f>
        <v>1</v>
      </c>
      <c r="H35" s="41">
        <f>IFERROR(INT(TRIM(SUBSTITUTE(VLOOKUP($A35&amp;"*",各都道府県の状況!$A:$I,H$3,FALSE), "※5", ""))), "")</f>
        <v>66</v>
      </c>
      <c r="I35" s="41">
        <f>IFERROR(INT(TRIM(SUBSTITUTE(VLOOKUP($A35&amp;"*",各都道府県の状況!$A:$I,I$3,FALSE), "※5", ""))), "")</f>
        <v>3</v>
      </c>
    </row>
    <row r="36" spans="1:9" x14ac:dyDescent="0.55000000000000004">
      <c r="A36" s="12" t="s">
        <v>212</v>
      </c>
      <c r="B36" s="13">
        <f t="shared" si="0"/>
        <v>44207</v>
      </c>
      <c r="C36" s="31" t="s">
        <v>41</v>
      </c>
      <c r="D36" s="41">
        <f>IFERROR(INT(TRIM(SUBSTITUTE(VLOOKUP($A36&amp;"*",各都道府県の状況!$A:$I,D$3,FALSE), "※5", ""))), "")</f>
        <v>227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206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21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213</v>
      </c>
      <c r="B37" s="13">
        <f t="shared" si="0"/>
        <v>44207</v>
      </c>
      <c r="C37" s="31" t="s">
        <v>42</v>
      </c>
      <c r="D37" s="41">
        <f>IFERROR(INT(TRIM(SUBSTITUTE(VLOOKUP($A37&amp;"*",各都道府県の状況!$A:$I,D$3,FALSE), "※5", ""))), "")</f>
        <v>1859</v>
      </c>
      <c r="E37" s="41">
        <f>IFERROR(INT(TRIM(SUBSTITUTE(VLOOKUP($A37&amp;"*",各都道府県の状況!$A:$I,E$3,FALSE), "※5", ""))), "")</f>
        <v>35839</v>
      </c>
      <c r="F37" s="41">
        <f>IFERROR(INT(TRIM(SUBSTITUTE(VLOOKUP($A37&amp;"*",各都道府県の状況!$A:$I,F$3,FALSE), "※5", ""))), "")</f>
        <v>1241</v>
      </c>
      <c r="G37" s="41">
        <f>IFERROR(INT(TRIM(SUBSTITUTE(VLOOKUP($A37&amp;"*",各都道府県の状況!$A:$I,G$3,FALSE), "※5", ""))), "")</f>
        <v>15</v>
      </c>
      <c r="H37" s="41">
        <f>IFERROR(INT(TRIM(SUBSTITUTE(VLOOKUP($A37&amp;"*",各都道府県の状況!$A:$I,H$3,FALSE), "※5", ""))), "")</f>
        <v>327</v>
      </c>
      <c r="I37" s="41">
        <f>IFERROR(INT(TRIM(SUBSTITUTE(VLOOKUP($A37&amp;"*",各都道府県の状況!$A:$I,I$3,FALSE), "※5", ""))), "")</f>
        <v>9</v>
      </c>
    </row>
    <row r="38" spans="1:9" x14ac:dyDescent="0.55000000000000004">
      <c r="A38" s="12" t="s">
        <v>214</v>
      </c>
      <c r="B38" s="13">
        <f t="shared" si="0"/>
        <v>44207</v>
      </c>
      <c r="C38" s="31" t="s">
        <v>43</v>
      </c>
      <c r="D38" s="41">
        <f>IFERROR(INT(TRIM(SUBSTITUTE(VLOOKUP($A38&amp;"*",各都道府県の状況!$A:$I,D$3,FALSE), "※5", ""))), "")</f>
        <v>4068</v>
      </c>
      <c r="E38" s="41">
        <f>IFERROR(INT(TRIM(SUBSTITUTE(VLOOKUP($A38&amp;"*",各都道府県の状況!$A:$I,E$3,FALSE), "※5", ""))), "")</f>
        <v>86026</v>
      </c>
      <c r="F38" s="41">
        <f>IFERROR(INT(TRIM(SUBSTITUTE(VLOOKUP($A38&amp;"*",各都道府県の状況!$A:$I,F$3,FALSE), "※5", ""))), "")</f>
        <v>3016</v>
      </c>
      <c r="G38" s="41">
        <f>IFERROR(INT(TRIM(SUBSTITUTE(VLOOKUP($A38&amp;"*",各都道府県の状況!$A:$I,G$3,FALSE), "※5", ""))), "")</f>
        <v>57</v>
      </c>
      <c r="H38" s="41">
        <f>IFERROR(INT(TRIM(SUBSTITUTE(VLOOKUP($A38&amp;"*",各都道府県の状況!$A:$I,H$3,FALSE), "※5", ""))), "")</f>
        <v>726</v>
      </c>
      <c r="I38" s="41">
        <f>IFERROR(INT(TRIM(SUBSTITUTE(VLOOKUP($A38&amp;"*",各都道府県の状況!$A:$I,I$3,FALSE), "※5", ""))), "")</f>
        <v>13</v>
      </c>
    </row>
    <row r="39" spans="1:9" x14ac:dyDescent="0.55000000000000004">
      <c r="A39" s="12" t="s">
        <v>215</v>
      </c>
      <c r="B39" s="13">
        <f t="shared" si="0"/>
        <v>44207</v>
      </c>
      <c r="C39" s="31" t="s">
        <v>44</v>
      </c>
      <c r="D39" s="41">
        <f>IFERROR(INT(TRIM(SUBSTITUTE(VLOOKUP($A39&amp;"*",各都道府県の状況!$A:$I,D$3,FALSE), "※5", ""))), "")</f>
        <v>719</v>
      </c>
      <c r="E39" s="41">
        <f>IFERROR(INT(TRIM(SUBSTITUTE(VLOOKUP($A39&amp;"*",各都道府県の状況!$A:$I,E$3,FALSE), "※5", ""))), "")</f>
        <v>32146</v>
      </c>
      <c r="F39" s="41">
        <f>IFERROR(INT(TRIM(SUBSTITUTE(VLOOKUP($A39&amp;"*",各都道府県の状況!$A:$I,F$3,FALSE), "※5", ""))), "")</f>
        <v>568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144</v>
      </c>
      <c r="I39" s="41">
        <f>IFERROR(INT(TRIM(SUBSTITUTE(VLOOKUP($A39&amp;"*",各都道府県の状況!$A:$I,I$3,FALSE), "※5", ""))), "")</f>
        <v>3</v>
      </c>
    </row>
    <row r="40" spans="1:9" x14ac:dyDescent="0.55000000000000004">
      <c r="A40" s="12" t="s">
        <v>216</v>
      </c>
      <c r="B40" s="13">
        <f t="shared" si="0"/>
        <v>44207</v>
      </c>
      <c r="C40" s="31" t="s">
        <v>45</v>
      </c>
      <c r="D40" s="41">
        <f>IFERROR(INT(TRIM(SUBSTITUTE(VLOOKUP($A40&amp;"*",各都道府県の状況!$A:$I,D$3,FALSE), "※5", ""))), "")</f>
        <v>230</v>
      </c>
      <c r="E40" s="41">
        <f>IFERROR(INT(TRIM(SUBSTITUTE(VLOOKUP($A40&amp;"*",各都道府県の状況!$A:$I,E$3,FALSE), "※5", ""))), "")</f>
        <v>16599</v>
      </c>
      <c r="F40" s="41">
        <f>IFERROR(INT(TRIM(SUBSTITUTE(VLOOKUP($A40&amp;"*",各都道府県の状況!$A:$I,F$3,FALSE), "※5", ""))), "")</f>
        <v>188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33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44207</v>
      </c>
      <c r="C41" s="31" t="s">
        <v>46</v>
      </c>
      <c r="D41" s="41">
        <f>IFERROR(INT(TRIM(SUBSTITUTE(VLOOKUP($A41&amp;"*",各都道府県の状況!$A:$I,D$3,FALSE), "※5", ""))), "")</f>
        <v>441</v>
      </c>
      <c r="E41" s="41">
        <f>IFERROR(INT(TRIM(SUBSTITUTE(VLOOKUP($A41&amp;"*",各都道府県の状況!$A:$I,E$3,FALSE), "※5", ""))), "")</f>
        <v>29188</v>
      </c>
      <c r="F41" s="41">
        <f>IFERROR(INT(TRIM(SUBSTITUTE(VLOOKUP($A41&amp;"*",各都道府県の状況!$A:$I,F$3,FALSE), "※5", ""))), "")</f>
        <v>259</v>
      </c>
      <c r="G41" s="41">
        <f>IFERROR(INT(TRIM(SUBSTITUTE(VLOOKUP($A41&amp;"*",各都道府県の状況!$A:$I,G$3,FALSE), "※5", ""))), "")</f>
        <v>4</v>
      </c>
      <c r="H41" s="41">
        <f>IFERROR(INT(TRIM(SUBSTITUTE(VLOOKUP($A41&amp;"*",各都道府県の状況!$A:$I,H$3,FALSE), "※5", ""))), "")</f>
        <v>178</v>
      </c>
      <c r="I41" s="41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44207</v>
      </c>
      <c r="C42" s="31" t="s">
        <v>47</v>
      </c>
      <c r="D42" s="41">
        <f>IFERROR(INT(TRIM(SUBSTITUTE(VLOOKUP($A42&amp;"*",各都道府県の状況!$A:$I,D$3,FALSE), "※5", ""))), "")</f>
        <v>689</v>
      </c>
      <c r="E42" s="41">
        <f>IFERROR(INT(TRIM(SUBSTITUTE(VLOOKUP($A42&amp;"*",各都道府県の状況!$A:$I,E$3,FALSE), "※5", ""))), "")</f>
        <v>16051</v>
      </c>
      <c r="F42" s="41">
        <f>IFERROR(INT(TRIM(SUBSTITUTE(VLOOKUP($A42&amp;"*",各都道府県の状況!$A:$I,F$3,FALSE), "※5", ""))), "")</f>
        <v>443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233</v>
      </c>
      <c r="I42" s="41">
        <f>IFERROR(INT(TRIM(SUBSTITUTE(VLOOKUP($A42&amp;"*",各都道府県の状況!$A:$I,I$3,FALSE), "※5", ""))), "")</f>
        <v>2</v>
      </c>
    </row>
    <row r="43" spans="1:9" x14ac:dyDescent="0.55000000000000004">
      <c r="A43" s="12" t="s">
        <v>219</v>
      </c>
      <c r="B43" s="13">
        <f t="shared" si="0"/>
        <v>44207</v>
      </c>
      <c r="C43" s="31" t="s">
        <v>48</v>
      </c>
      <c r="D43" s="41">
        <f>IFERROR(INT(TRIM(SUBSTITUTE(VLOOKUP($A43&amp;"*",各都道府県の状況!$A:$I,D$3,FALSE), "※5", ""))), "")</f>
        <v>734</v>
      </c>
      <c r="E43" s="41">
        <f>IFERROR(INT(TRIM(SUBSTITUTE(VLOOKUP($A43&amp;"*",各都道府県の状況!$A:$I,E$3,FALSE), "※5", ""))), "")</f>
        <v>6165</v>
      </c>
      <c r="F43" s="41">
        <f>IFERROR(INT(TRIM(SUBSTITUTE(VLOOKUP($A43&amp;"*",各都道府県の状況!$A:$I,F$3,FALSE), "※5", ""))), "")</f>
        <v>651</v>
      </c>
      <c r="G43" s="41">
        <f>IFERROR(INT(TRIM(SUBSTITUTE(VLOOKUP($A43&amp;"*",各都道府県の状況!$A:$I,G$3,FALSE), "※5", ""))), "")</f>
        <v>12</v>
      </c>
      <c r="H43" s="41">
        <f>IFERROR(INT(TRIM(SUBSTITUTE(VLOOKUP($A43&amp;"*",各都道府県の状況!$A:$I,H$3,FALSE), "※5", ""))), "")</f>
        <v>71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44207</v>
      </c>
      <c r="C44" s="31" t="s">
        <v>49</v>
      </c>
      <c r="D44" s="41">
        <f>IFERROR(INT(TRIM(SUBSTITUTE(VLOOKUP($A44&amp;"*",各都道府県の状況!$A:$I,D$3,FALSE), "※5", ""))), "")</f>
        <v>11346</v>
      </c>
      <c r="E44" s="41">
        <f>IFERROR(INT(TRIM(SUBSTITUTE(VLOOKUP($A44&amp;"*",各都道府県の状況!$A:$I,E$3,FALSE), "※5", ""))), "")</f>
        <v>291280</v>
      </c>
      <c r="F44" s="41">
        <f>IFERROR(INT(TRIM(SUBSTITUTE(VLOOKUP($A44&amp;"*",各都道府県の状況!$A:$I,F$3,FALSE), "※5", ""))), "")</f>
        <v>8300</v>
      </c>
      <c r="G44" s="41">
        <f>IFERROR(INT(TRIM(SUBSTITUTE(VLOOKUP($A44&amp;"*",各都道府県の状況!$A:$I,G$3,FALSE), "※5", ""))), "")</f>
        <v>129</v>
      </c>
      <c r="H44" s="41">
        <f>IFERROR(INT(TRIM(SUBSTITUTE(VLOOKUP($A44&amp;"*",各都道府県の状況!$A:$I,H$3,FALSE), "※5", ""))), "")</f>
        <v>2917</v>
      </c>
      <c r="I44" s="41">
        <f>IFERROR(INT(TRIM(SUBSTITUTE(VLOOKUP($A44&amp;"*",各都道府県の状況!$A:$I,I$3,FALSE), "※5", ""))), "")</f>
        <v>17</v>
      </c>
    </row>
    <row r="45" spans="1:9" x14ac:dyDescent="0.55000000000000004">
      <c r="A45" s="12" t="s">
        <v>221</v>
      </c>
      <c r="B45" s="13">
        <f t="shared" si="0"/>
        <v>44207</v>
      </c>
      <c r="C45" s="31" t="s">
        <v>50</v>
      </c>
      <c r="D45" s="41">
        <f>IFERROR(INT(TRIM(SUBSTITUTE(VLOOKUP($A45&amp;"*",各都道府県の状況!$A:$I,D$3,FALSE), "※5", ""))), "")</f>
        <v>608</v>
      </c>
      <c r="E45" s="41">
        <f>IFERROR(INT(TRIM(SUBSTITUTE(VLOOKUP($A45&amp;"*",各都道府県の状況!$A:$I,E$3,FALSE), "※5", ""))), "")</f>
        <v>16742</v>
      </c>
      <c r="F45" s="41">
        <f>IFERROR(INT(TRIM(SUBSTITUTE(VLOOKUP($A45&amp;"*",各都道府県の状況!$A:$I,F$3,FALSE), "※5", ""))), "")</f>
        <v>469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146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44207</v>
      </c>
      <c r="C46" s="31" t="s">
        <v>51</v>
      </c>
      <c r="D46" s="41">
        <f>IFERROR(INT(TRIM(SUBSTITUTE(VLOOKUP($A46&amp;"*",各都道府県の状況!$A:$I,D$3,FALSE), "※5", ""))), "")</f>
        <v>1016</v>
      </c>
      <c r="E46" s="41">
        <f>IFERROR(INT(TRIM(SUBSTITUTE(VLOOKUP($A46&amp;"*",各都道府県の状況!$A:$I,E$3,FALSE), "※5", ""))), "")</f>
        <v>45149</v>
      </c>
      <c r="F46" s="41">
        <f>IFERROR(INT(TRIM(SUBSTITUTE(VLOOKUP($A46&amp;"*",各都道府県の状況!$A:$I,F$3,FALSE), "※5", ""))), "")</f>
        <v>517</v>
      </c>
      <c r="G46" s="41">
        <f>IFERROR(INT(TRIM(SUBSTITUTE(VLOOKUP($A46&amp;"*",各都道府県の状況!$A:$I,G$3,FALSE), "※5", ""))), "")</f>
        <v>8</v>
      </c>
      <c r="H46" s="41">
        <f>IFERROR(INT(TRIM(SUBSTITUTE(VLOOKUP($A46&amp;"*",各都道府県の状況!$A:$I,H$3,FALSE), "※5", ""))), "")</f>
        <v>269</v>
      </c>
      <c r="I46" s="41">
        <f>IFERROR(INT(TRIM(SUBSTITUTE(VLOOKUP($A46&amp;"*",各都道府県の状況!$A:$I,I$3,FALSE), "※5", ""))), "")</f>
        <v>10</v>
      </c>
    </row>
    <row r="47" spans="1:9" x14ac:dyDescent="0.55000000000000004">
      <c r="A47" s="12" t="s">
        <v>223</v>
      </c>
      <c r="B47" s="13">
        <f t="shared" si="0"/>
        <v>44207</v>
      </c>
      <c r="C47" s="31" t="s">
        <v>52</v>
      </c>
      <c r="D47" s="41">
        <f>IFERROR(INT(TRIM(SUBSTITUTE(VLOOKUP($A47&amp;"*",各都道府県の状況!$A:$I,D$3,FALSE), "※5", ""))), "")</f>
        <v>2429</v>
      </c>
      <c r="E47" s="41">
        <f>IFERROR(INT(TRIM(SUBSTITUTE(VLOOKUP($A47&amp;"*",各都道府県の状況!$A:$I,E$3,FALSE), "※5", ""))), "")</f>
        <v>40894</v>
      </c>
      <c r="F47" s="41">
        <f>IFERROR(INT(TRIM(SUBSTITUTE(VLOOKUP($A47&amp;"*",各都道府県の状況!$A:$I,F$3,FALSE), "※5", ""))), "")</f>
        <v>1767</v>
      </c>
      <c r="G47" s="41">
        <f>IFERROR(INT(TRIM(SUBSTITUTE(VLOOKUP($A47&amp;"*",各都道府県の状況!$A:$I,G$3,FALSE), "※5", ""))), "")</f>
        <v>34</v>
      </c>
      <c r="H47" s="41">
        <f>IFERROR(INT(TRIM(SUBSTITUTE(VLOOKUP($A47&amp;"*",各都道府県の状況!$A:$I,H$3,FALSE), "※5", ""))), "")</f>
        <v>246</v>
      </c>
      <c r="I47" s="41">
        <f>IFERROR(INT(TRIM(SUBSTITUTE(VLOOKUP($A47&amp;"*",各都道府県の状況!$A:$I,I$3,FALSE), "※5", ""))), "")</f>
        <v>17</v>
      </c>
    </row>
    <row r="48" spans="1:9" x14ac:dyDescent="0.55000000000000004">
      <c r="A48" s="12" t="s">
        <v>224</v>
      </c>
      <c r="B48" s="13">
        <f t="shared" si="0"/>
        <v>44207</v>
      </c>
      <c r="C48" s="31" t="s">
        <v>53</v>
      </c>
      <c r="D48" s="41">
        <f>IFERROR(INT(TRIM(SUBSTITUTE(VLOOKUP($A48&amp;"*",各都道府県の状況!$A:$I,D$3,FALSE), "※5", ""))), "")</f>
        <v>838</v>
      </c>
      <c r="E48" s="41">
        <f>IFERROR(INT(TRIM(SUBSTITUTE(VLOOKUP($A48&amp;"*",各都道府県の状況!$A:$I,E$3,FALSE), "※5", ""))), "")</f>
        <v>49528</v>
      </c>
      <c r="F48" s="41">
        <f>IFERROR(INT(TRIM(SUBSTITUTE(VLOOKUP($A48&amp;"*",各都道府県の状況!$A:$I,F$3,FALSE), "※5", ""))), "")</f>
        <v>677</v>
      </c>
      <c r="G48" s="41">
        <f>IFERROR(INT(TRIM(SUBSTITUTE(VLOOKUP($A48&amp;"*",各都道府県の状況!$A:$I,G$3,FALSE), "※5", ""))), "")</f>
        <v>9</v>
      </c>
      <c r="H48" s="41">
        <f>IFERROR(INT(TRIM(SUBSTITUTE(VLOOKUP($A48&amp;"*",各都道府県の状況!$A:$I,H$3,FALSE), "※5", ""))), "")</f>
        <v>152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225</v>
      </c>
      <c r="B49" s="13">
        <f t="shared" si="0"/>
        <v>44207</v>
      </c>
      <c r="C49" s="31" t="s">
        <v>54</v>
      </c>
      <c r="D49" s="41">
        <f>IFERROR(INT(TRIM(SUBSTITUTE(VLOOKUP($A49&amp;"*",各都道府県の状況!$A:$I,D$3,FALSE), "※5", ""))), "")</f>
        <v>1327</v>
      </c>
      <c r="E49" s="41">
        <f>IFERROR(INT(TRIM(SUBSTITUTE(VLOOKUP($A49&amp;"*",各都道府県の状況!$A:$I,E$3,FALSE), "※5", ""))), "")</f>
        <v>15272</v>
      </c>
      <c r="F49" s="41">
        <f>IFERROR(INT(TRIM(SUBSTITUTE(VLOOKUP($A49&amp;"*",各都道府県の状況!$A:$I,F$3,FALSE), "※5", ""))), "")</f>
        <v>791</v>
      </c>
      <c r="G49" s="41">
        <f>IFERROR(INT(TRIM(SUBSTITUTE(VLOOKUP($A49&amp;"*",各都道府県の状況!$A:$I,G$3,FALSE), "※5", ""))), "")</f>
        <v>10</v>
      </c>
      <c r="H49" s="41">
        <f>IFERROR(INT(TRIM(SUBSTITUTE(VLOOKUP($A49&amp;"*",各都道府県の状況!$A:$I,H$3,FALSE), "※5", ""))), "")</f>
        <v>536</v>
      </c>
      <c r="I49" s="41">
        <f>IFERROR(INT(TRIM(SUBSTITUTE(VLOOKUP($A49&amp;"*",各都道府県の状況!$A:$I,I$3,FALSE), "※5", ""))), "")</f>
        <v>2</v>
      </c>
    </row>
    <row r="50" spans="1:9" x14ac:dyDescent="0.55000000000000004">
      <c r="A50" s="12" t="s">
        <v>226</v>
      </c>
      <c r="B50" s="13">
        <f t="shared" si="0"/>
        <v>44207</v>
      </c>
      <c r="C50" s="31" t="s">
        <v>55</v>
      </c>
      <c r="D50" s="41">
        <f>IFERROR(INT(TRIM(SUBSTITUTE(VLOOKUP($A50&amp;"*",各都道府県の状況!$A:$I,D$3,FALSE), "※5", ""))), "")</f>
        <v>1245</v>
      </c>
      <c r="E50" s="41">
        <f>IFERROR(INT(TRIM(SUBSTITUTE(VLOOKUP($A50&amp;"*",各都道府県の状況!$A:$I,E$3,FALSE), "※5", ""))), "")</f>
        <v>44904</v>
      </c>
      <c r="F50" s="41">
        <f>IFERROR(INT(TRIM(SUBSTITUTE(VLOOKUP($A50&amp;"*",各都道府県の状況!$A:$I,F$3,FALSE), "※5", ""))), "")</f>
        <v>1000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245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44207</v>
      </c>
      <c r="C51" s="31" t="s">
        <v>56</v>
      </c>
      <c r="D51" s="41">
        <f>IFERROR(INT(TRIM(SUBSTITUTE(VLOOKUP($A51&amp;"*",各都道府県の状況!$A:$I,D$3,FALSE), "※5", ""))), "")</f>
        <v>5944</v>
      </c>
      <c r="E51" s="41">
        <f>IFERROR(INT(TRIM(SUBSTITUTE(VLOOKUP($A51&amp;"*",各都道府県の状況!$A:$I,E$3,FALSE), "※5", ""))), "")</f>
        <v>95543</v>
      </c>
      <c r="F51" s="41">
        <f>IFERROR(INT(TRIM(SUBSTITUTE(VLOOKUP($A51&amp;"*",各都道府県の状況!$A:$I,F$3,FALSE), "※5", ""))), "")</f>
        <v>5309</v>
      </c>
      <c r="G51" s="41">
        <f>IFERROR(INT(TRIM(SUBSTITUTE(VLOOKUP($A51&amp;"*",各都道府県の状況!$A:$I,G$3,FALSE), "※5", ""))), "")</f>
        <v>84</v>
      </c>
      <c r="H51" s="41">
        <f>IFERROR(INT(TRIM(SUBSTITUTE(VLOOKUP($A51&amp;"*",各都道府県の状況!$A:$I,H$3,FALSE), "※5", ""))), "")</f>
        <v>556</v>
      </c>
      <c r="I51" s="41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3" t="s">
        <v>281</v>
      </c>
      <c r="D4" s="65" t="s">
        <v>282</v>
      </c>
      <c r="E4" s="67" t="s">
        <v>283</v>
      </c>
      <c r="F4" s="68"/>
      <c r="G4" s="69" t="s">
        <v>284</v>
      </c>
      <c r="H4" s="69" t="s">
        <v>285</v>
      </c>
      <c r="I4" s="19"/>
    </row>
    <row r="5" spans="1:9" ht="13.25" customHeight="1" x14ac:dyDescent="0.55000000000000004">
      <c r="B5" s="62"/>
      <c r="C5" s="64"/>
      <c r="D5" s="66"/>
      <c r="E5" s="50" t="s">
        <v>289</v>
      </c>
      <c r="F5" s="46" t="s">
        <v>286</v>
      </c>
      <c r="G5" s="70"/>
      <c r="H5" s="70"/>
      <c r="I5" s="19"/>
    </row>
    <row r="6" spans="1:9" ht="12" customHeight="1" x14ac:dyDescent="0.55000000000000004">
      <c r="A6" s="15" t="s">
        <v>181</v>
      </c>
      <c r="B6" s="20" t="s">
        <v>229</v>
      </c>
      <c r="C6" s="47">
        <v>14852</v>
      </c>
      <c r="D6" s="47">
        <v>262326</v>
      </c>
      <c r="E6" s="47">
        <v>1519</v>
      </c>
      <c r="F6" s="48">
        <v>13</v>
      </c>
      <c r="G6" s="47">
        <v>12767</v>
      </c>
      <c r="H6" s="48">
        <v>511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8">
        <v>567</v>
      </c>
      <c r="D7" s="47">
        <v>11261</v>
      </c>
      <c r="E7" s="48">
        <v>78</v>
      </c>
      <c r="F7" s="48">
        <v>2</v>
      </c>
      <c r="G7" s="48">
        <v>481</v>
      </c>
      <c r="H7" s="48">
        <v>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8">
        <v>432</v>
      </c>
      <c r="D8" s="47">
        <v>15752</v>
      </c>
      <c r="E8" s="48">
        <v>65</v>
      </c>
      <c r="F8" s="48">
        <v>2</v>
      </c>
      <c r="G8" s="48">
        <v>342</v>
      </c>
      <c r="H8" s="48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7">
        <v>2640</v>
      </c>
      <c r="D9" s="47">
        <v>26467</v>
      </c>
      <c r="E9" s="48">
        <v>486</v>
      </c>
      <c r="F9" s="48">
        <v>8</v>
      </c>
      <c r="G9" s="47">
        <v>2137</v>
      </c>
      <c r="H9" s="48">
        <v>17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8">
        <v>174</v>
      </c>
      <c r="D10" s="47">
        <v>4891</v>
      </c>
      <c r="E10" s="48">
        <v>31</v>
      </c>
      <c r="F10" s="48">
        <v>0</v>
      </c>
      <c r="G10" s="48">
        <v>142</v>
      </c>
      <c r="H10" s="48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8">
        <v>434</v>
      </c>
      <c r="D11" s="47">
        <v>11085</v>
      </c>
      <c r="E11" s="48">
        <v>62</v>
      </c>
      <c r="F11" s="48">
        <v>4</v>
      </c>
      <c r="G11" s="48">
        <v>362</v>
      </c>
      <c r="H11" s="48">
        <v>10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7">
        <v>1253</v>
      </c>
      <c r="D12" s="47">
        <v>65238</v>
      </c>
      <c r="E12" s="48">
        <v>338</v>
      </c>
      <c r="F12" s="48">
        <v>8</v>
      </c>
      <c r="G12" s="48">
        <v>885</v>
      </c>
      <c r="H12" s="48">
        <v>30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7">
        <v>3207</v>
      </c>
      <c r="D13" s="47">
        <v>19492</v>
      </c>
      <c r="E13" s="48">
        <v>724</v>
      </c>
      <c r="F13" s="48">
        <v>9</v>
      </c>
      <c r="G13" s="47">
        <v>2443</v>
      </c>
      <c r="H13" s="48">
        <v>40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7">
        <v>2616</v>
      </c>
      <c r="D14" s="47">
        <v>82698</v>
      </c>
      <c r="E14" s="47">
        <v>1256</v>
      </c>
      <c r="F14" s="48">
        <v>16</v>
      </c>
      <c r="G14" s="47">
        <v>1360</v>
      </c>
      <c r="H14" s="48">
        <v>12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7">
        <v>2908</v>
      </c>
      <c r="D15" s="47">
        <v>58301</v>
      </c>
      <c r="E15" s="48">
        <v>551</v>
      </c>
      <c r="F15" s="48">
        <v>12</v>
      </c>
      <c r="G15" s="47">
        <v>2303</v>
      </c>
      <c r="H15" s="48">
        <v>54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7">
        <v>18174</v>
      </c>
      <c r="D16" s="47">
        <v>356904</v>
      </c>
      <c r="E16" s="47">
        <v>5087</v>
      </c>
      <c r="F16" s="48">
        <v>67</v>
      </c>
      <c r="G16" s="47">
        <v>12843</v>
      </c>
      <c r="H16" s="48">
        <v>244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7">
        <v>14558</v>
      </c>
      <c r="D17" s="47">
        <v>247538</v>
      </c>
      <c r="E17" s="47">
        <v>4426</v>
      </c>
      <c r="F17" s="48">
        <v>31</v>
      </c>
      <c r="G17" s="47">
        <v>9992</v>
      </c>
      <c r="H17" s="48">
        <v>140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7">
        <v>76163</v>
      </c>
      <c r="D18" s="47">
        <v>1083806</v>
      </c>
      <c r="E18" s="47">
        <v>18923</v>
      </c>
      <c r="F18" s="48">
        <v>131</v>
      </c>
      <c r="G18" s="47">
        <v>56551</v>
      </c>
      <c r="H18" s="48">
        <v>689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7">
        <v>28036</v>
      </c>
      <c r="D19" s="47">
        <v>381811</v>
      </c>
      <c r="E19" s="47">
        <v>5637</v>
      </c>
      <c r="F19" s="48">
        <v>102</v>
      </c>
      <c r="G19" s="47">
        <v>22081</v>
      </c>
      <c r="H19" s="48">
        <v>318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8">
        <v>679</v>
      </c>
      <c r="D20" s="47">
        <v>30998</v>
      </c>
      <c r="E20" s="48">
        <v>169</v>
      </c>
      <c r="F20" s="48">
        <v>0</v>
      </c>
      <c r="G20" s="48">
        <v>510</v>
      </c>
      <c r="H20" s="48">
        <v>3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8">
        <v>716</v>
      </c>
      <c r="D21" s="47">
        <v>23807</v>
      </c>
      <c r="E21" s="48">
        <v>156</v>
      </c>
      <c r="F21" s="48">
        <v>2</v>
      </c>
      <c r="G21" s="48">
        <v>534</v>
      </c>
      <c r="H21" s="48">
        <v>26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7">
        <v>1233</v>
      </c>
      <c r="D22" s="47">
        <v>33116</v>
      </c>
      <c r="E22" s="48">
        <v>197</v>
      </c>
      <c r="F22" s="48">
        <v>8</v>
      </c>
      <c r="G22" s="47">
        <v>1011</v>
      </c>
      <c r="H22" s="48">
        <v>52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8">
        <v>399</v>
      </c>
      <c r="D23" s="47">
        <v>21414</v>
      </c>
      <c r="E23" s="48">
        <v>41</v>
      </c>
      <c r="F23" s="48">
        <v>1</v>
      </c>
      <c r="G23" s="48">
        <v>345</v>
      </c>
      <c r="H23" s="48">
        <v>12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8">
        <v>676</v>
      </c>
      <c r="D24" s="47">
        <v>14741</v>
      </c>
      <c r="E24" s="48">
        <v>119</v>
      </c>
      <c r="F24" s="48">
        <v>2</v>
      </c>
      <c r="G24" s="48">
        <v>546</v>
      </c>
      <c r="H24" s="48">
        <v>11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7">
        <v>1682</v>
      </c>
      <c r="D25" s="47">
        <v>55758</v>
      </c>
      <c r="E25" s="48">
        <v>445</v>
      </c>
      <c r="F25" s="48">
        <v>9</v>
      </c>
      <c r="G25" s="47">
        <v>1190</v>
      </c>
      <c r="H25" s="48">
        <v>18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7">
        <v>3087</v>
      </c>
      <c r="D26" s="47">
        <v>77253</v>
      </c>
      <c r="E26" s="48">
        <v>728</v>
      </c>
      <c r="F26" s="48">
        <v>16</v>
      </c>
      <c r="G26" s="47">
        <v>2313</v>
      </c>
      <c r="H26" s="48">
        <v>46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7">
        <v>3376</v>
      </c>
      <c r="D27" s="47">
        <v>106902</v>
      </c>
      <c r="E27" s="48">
        <v>851</v>
      </c>
      <c r="F27" s="48">
        <v>8</v>
      </c>
      <c r="G27" s="47">
        <v>2474</v>
      </c>
      <c r="H27" s="48">
        <v>51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7">
        <v>19420</v>
      </c>
      <c r="D28" s="47">
        <v>231862</v>
      </c>
      <c r="E28" s="47">
        <v>3288</v>
      </c>
      <c r="F28" s="48">
        <v>48</v>
      </c>
      <c r="G28" s="47">
        <v>15857</v>
      </c>
      <c r="H28" s="48">
        <v>275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7">
        <v>1586</v>
      </c>
      <c r="D29" s="47">
        <v>32398</v>
      </c>
      <c r="E29" s="48">
        <v>313</v>
      </c>
      <c r="F29" s="48">
        <v>5</v>
      </c>
      <c r="G29" s="47">
        <v>1251</v>
      </c>
      <c r="H29" s="48">
        <v>22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7">
        <v>1570</v>
      </c>
      <c r="D30" s="47">
        <v>42370</v>
      </c>
      <c r="E30" s="48">
        <v>406</v>
      </c>
      <c r="F30" s="48">
        <v>14</v>
      </c>
      <c r="G30" s="47">
        <v>1148</v>
      </c>
      <c r="H30" s="48">
        <v>16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7">
        <v>5518</v>
      </c>
      <c r="D31" s="47">
        <v>101733</v>
      </c>
      <c r="E31" s="47">
        <v>1128</v>
      </c>
      <c r="F31" s="48">
        <v>15</v>
      </c>
      <c r="G31" s="47">
        <v>4368</v>
      </c>
      <c r="H31" s="48">
        <v>69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7">
        <v>34932</v>
      </c>
      <c r="D32" s="47">
        <v>523197</v>
      </c>
      <c r="E32" s="47">
        <v>5667</v>
      </c>
      <c r="F32" s="48">
        <v>169</v>
      </c>
      <c r="G32" s="47">
        <v>28585</v>
      </c>
      <c r="H32" s="48">
        <v>680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7">
        <v>12088</v>
      </c>
      <c r="D33" s="47">
        <v>159074</v>
      </c>
      <c r="E33" s="47">
        <v>1364</v>
      </c>
      <c r="F33" s="48">
        <v>69</v>
      </c>
      <c r="G33" s="47">
        <v>10452</v>
      </c>
      <c r="H33" s="48">
        <v>272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7">
        <v>2388</v>
      </c>
      <c r="D34" s="47">
        <v>53820</v>
      </c>
      <c r="E34" s="48">
        <v>401</v>
      </c>
      <c r="F34" s="48">
        <v>9</v>
      </c>
      <c r="G34" s="47">
        <v>1959</v>
      </c>
      <c r="H34" s="48">
        <v>28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777</v>
      </c>
      <c r="D35" s="47">
        <v>17840</v>
      </c>
      <c r="E35" s="48">
        <v>127</v>
      </c>
      <c r="F35" s="48">
        <v>5</v>
      </c>
      <c r="G35" s="48">
        <v>631</v>
      </c>
      <c r="H35" s="48">
        <v>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8">
        <v>165</v>
      </c>
      <c r="D36" s="47">
        <v>27649</v>
      </c>
      <c r="E36" s="48">
        <v>66</v>
      </c>
      <c r="F36" s="48">
        <v>3</v>
      </c>
      <c r="G36" s="48">
        <v>95</v>
      </c>
      <c r="H36" s="48">
        <v>1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8">
        <v>227</v>
      </c>
      <c r="D37" s="47">
        <v>9344</v>
      </c>
      <c r="E37" s="48">
        <v>21</v>
      </c>
      <c r="F37" s="48">
        <v>1</v>
      </c>
      <c r="G37" s="48">
        <v>206</v>
      </c>
      <c r="H37" s="48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7">
        <v>1859</v>
      </c>
      <c r="D38" s="47">
        <v>35839</v>
      </c>
      <c r="E38" s="48">
        <v>327</v>
      </c>
      <c r="F38" s="48">
        <v>9</v>
      </c>
      <c r="G38" s="47">
        <v>1241</v>
      </c>
      <c r="H38" s="48">
        <v>15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7">
        <v>4068</v>
      </c>
      <c r="D39" s="47">
        <v>86026</v>
      </c>
      <c r="E39" s="48">
        <v>726</v>
      </c>
      <c r="F39" s="48">
        <v>13</v>
      </c>
      <c r="G39" s="47">
        <v>3016</v>
      </c>
      <c r="H39" s="48">
        <v>57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719</v>
      </c>
      <c r="D40" s="47">
        <v>32146</v>
      </c>
      <c r="E40" s="48">
        <v>144</v>
      </c>
      <c r="F40" s="48">
        <v>3</v>
      </c>
      <c r="G40" s="48">
        <v>568</v>
      </c>
      <c r="H40" s="48">
        <v>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8">
        <v>230</v>
      </c>
      <c r="D41" s="47">
        <v>16599</v>
      </c>
      <c r="E41" s="48">
        <v>33</v>
      </c>
      <c r="F41" s="48">
        <v>0</v>
      </c>
      <c r="G41" s="48">
        <v>188</v>
      </c>
      <c r="H41" s="48">
        <v>9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8">
        <v>441</v>
      </c>
      <c r="D42" s="47">
        <v>29188</v>
      </c>
      <c r="E42" s="48">
        <v>178</v>
      </c>
      <c r="F42" s="48">
        <v>2</v>
      </c>
      <c r="G42" s="48">
        <v>259</v>
      </c>
      <c r="H42" s="48">
        <v>4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8">
        <v>689</v>
      </c>
      <c r="D43" s="47">
        <v>16051</v>
      </c>
      <c r="E43" s="48">
        <v>233</v>
      </c>
      <c r="F43" s="48">
        <v>2</v>
      </c>
      <c r="G43" s="48">
        <v>443</v>
      </c>
      <c r="H43" s="48">
        <v>13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8">
        <v>734</v>
      </c>
      <c r="D44" s="47">
        <v>6165</v>
      </c>
      <c r="E44" s="48">
        <v>71</v>
      </c>
      <c r="F44" s="48">
        <v>4</v>
      </c>
      <c r="G44" s="48">
        <v>651</v>
      </c>
      <c r="H44" s="48">
        <v>12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7">
        <v>11346</v>
      </c>
      <c r="D45" s="47">
        <v>291280</v>
      </c>
      <c r="E45" s="47">
        <v>2917</v>
      </c>
      <c r="F45" s="48">
        <v>17</v>
      </c>
      <c r="G45" s="47">
        <v>8300</v>
      </c>
      <c r="H45" s="48">
        <v>129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8">
        <v>608</v>
      </c>
      <c r="D46" s="47">
        <v>16742</v>
      </c>
      <c r="E46" s="48">
        <v>146</v>
      </c>
      <c r="F46" s="48">
        <v>1</v>
      </c>
      <c r="G46" s="48">
        <v>469</v>
      </c>
      <c r="H46" s="48">
        <v>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7">
        <v>1016</v>
      </c>
      <c r="D47" s="47">
        <v>45149</v>
      </c>
      <c r="E47" s="48">
        <v>269</v>
      </c>
      <c r="F47" s="48">
        <v>10</v>
      </c>
      <c r="G47" s="48">
        <v>517</v>
      </c>
      <c r="H47" s="48">
        <v>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7">
        <v>2429</v>
      </c>
      <c r="D48" s="47">
        <v>40894</v>
      </c>
      <c r="E48" s="48">
        <v>246</v>
      </c>
      <c r="F48" s="48">
        <v>17</v>
      </c>
      <c r="G48" s="47">
        <v>1767</v>
      </c>
      <c r="H48" s="48">
        <v>34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838</v>
      </c>
      <c r="D49" s="47">
        <v>49528</v>
      </c>
      <c r="E49" s="48">
        <v>152</v>
      </c>
      <c r="F49" s="48">
        <v>4</v>
      </c>
      <c r="G49" s="48">
        <v>677</v>
      </c>
      <c r="H49" s="48">
        <v>9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7">
        <v>1327</v>
      </c>
      <c r="D50" s="47">
        <v>15272</v>
      </c>
      <c r="E50" s="48">
        <v>536</v>
      </c>
      <c r="F50" s="48">
        <v>2</v>
      </c>
      <c r="G50" s="48">
        <v>791</v>
      </c>
      <c r="H50" s="48">
        <v>10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7">
        <v>1245</v>
      </c>
      <c r="D51" s="47">
        <v>44904</v>
      </c>
      <c r="E51" s="48">
        <v>245</v>
      </c>
      <c r="F51" s="48">
        <v>2</v>
      </c>
      <c r="G51" s="47">
        <v>1000</v>
      </c>
      <c r="H51" s="48">
        <v>14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7">
        <v>5944</v>
      </c>
      <c r="D52" s="47">
        <v>95543</v>
      </c>
      <c r="E52" s="48">
        <v>556</v>
      </c>
      <c r="F52" s="48">
        <v>6</v>
      </c>
      <c r="G52" s="47">
        <v>5309</v>
      </c>
      <c r="H52" s="48">
        <v>84</v>
      </c>
      <c r="I52" s="25"/>
    </row>
    <row r="53" spans="1:9" ht="12" customHeight="1" x14ac:dyDescent="0.55000000000000004">
      <c r="B53" s="22" t="s">
        <v>276</v>
      </c>
      <c r="C53" s="48">
        <v>149</v>
      </c>
      <c r="D53" s="49" t="s">
        <v>287</v>
      </c>
      <c r="E53" s="48">
        <v>0</v>
      </c>
      <c r="F53" s="49" t="s">
        <v>287</v>
      </c>
      <c r="G53" s="48">
        <v>149</v>
      </c>
      <c r="H53" s="49" t="s">
        <v>287</v>
      </c>
      <c r="I53" s="25"/>
    </row>
    <row r="54" spans="1:9" ht="12" customHeight="1" x14ac:dyDescent="0.55000000000000004">
      <c r="B54" s="21" t="s">
        <v>164</v>
      </c>
      <c r="C54" s="47">
        <v>290175</v>
      </c>
      <c r="D54" s="47">
        <v>5012172</v>
      </c>
      <c r="E54" s="47">
        <v>61449</v>
      </c>
      <c r="F54" s="48">
        <v>881</v>
      </c>
      <c r="G54" s="47">
        <v>223509</v>
      </c>
      <c r="H54" s="47">
        <v>4093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2021-01-12T15:54:14Z</dcterms:modified>
</cp:coreProperties>
</file>