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27447C66-FC1C-4C29-8FD8-DA6842AFF63A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<sst xmlns="http://schemas.openxmlformats.org/spreadsheetml/2006/main" count="18873" uniqueCount="290">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</sst>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68"/>
  <sheetViews>
    <sheetView topLeftCell="A959" workbookViewId="0">
      <selection activeCell="A13773" sqref="A13773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278</v>
      </c>
      <c r="G957" t="s">
        <v>278</v>
      </c>
      <c r="H957">
        <v>37187</v>
      </c>
      <c r="I957" t="s">
        <v>278</v>
      </c>
      <c r="J957">
        <v>711</v>
      </c>
      <c r="K957" t="s">
        <v>278</v>
      </c>
      <c r="L957" t="s">
        <v>278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278</v>
      </c>
      <c r="F958" t="s">
        <v>278</v>
      </c>
      <c r="G958" t="s">
        <v>278</v>
      </c>
      <c r="H958">
        <v>137</v>
      </c>
      <c r="I958" t="s">
        <v>278</v>
      </c>
      <c r="J958">
        <v>0</v>
      </c>
      <c r="K958" t="s">
        <v>278</v>
      </c>
      <c r="L958" t="s">
        <v>278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278</v>
      </c>
      <c r="F959" t="s">
        <v>278</v>
      </c>
      <c r="G959" t="s">
        <v>278</v>
      </c>
      <c r="H959">
        <v>0</v>
      </c>
      <c r="I959" t="s">
        <v>278</v>
      </c>
      <c r="J959">
        <v>0</v>
      </c>
      <c r="K959" t="s">
        <v>278</v>
      </c>
      <c r="L959" t="s">
        <v>278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278</v>
      </c>
      <c r="G960" t="s">
        <v>278</v>
      </c>
      <c r="H960">
        <v>38031</v>
      </c>
      <c r="I960" t="s">
        <v>278</v>
      </c>
      <c r="J960">
        <v>714</v>
      </c>
      <c r="K960" t="s">
        <v>278</v>
      </c>
      <c r="L960" t="s">
        <v>278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278</v>
      </c>
      <c r="F961" t="s">
        <v>278</v>
      </c>
      <c r="G961" t="s">
        <v>278</v>
      </c>
      <c r="H961">
        <v>128</v>
      </c>
      <c r="I961" t="s">
        <v>278</v>
      </c>
      <c r="J961">
        <v>0</v>
      </c>
      <c r="K961" t="s">
        <v>278</v>
      </c>
      <c r="L961" t="s">
        <v>278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278</v>
      </c>
      <c r="F962" t="s">
        <v>278</v>
      </c>
      <c r="G962" t="s">
        <v>278</v>
      </c>
      <c r="H962">
        <v>0</v>
      </c>
      <c r="I962" t="s">
        <v>278</v>
      </c>
      <c r="J962">
        <v>0</v>
      </c>
      <c r="K962" t="s">
        <v>278</v>
      </c>
      <c r="L962" t="s">
        <v>278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278</v>
      </c>
      <c r="G963" t="s">
        <v>278</v>
      </c>
      <c r="H963">
        <v>38729</v>
      </c>
      <c r="I963" t="s">
        <v>278</v>
      </c>
      <c r="J963">
        <v>731</v>
      </c>
      <c r="K963" t="s">
        <v>278</v>
      </c>
      <c r="L963" t="s">
        <v>278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278</v>
      </c>
      <c r="F964" t="s">
        <v>278</v>
      </c>
      <c r="G964" t="s">
        <v>278</v>
      </c>
      <c r="H964">
        <v>142</v>
      </c>
      <c r="I964" t="s">
        <v>278</v>
      </c>
      <c r="J964">
        <v>0</v>
      </c>
      <c r="K964" t="s">
        <v>278</v>
      </c>
      <c r="L964" t="s">
        <v>278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278</v>
      </c>
      <c r="F965" t="s">
        <v>278</v>
      </c>
      <c r="G965" t="s">
        <v>278</v>
      </c>
      <c r="H965">
        <v>0</v>
      </c>
      <c r="I965" t="s">
        <v>278</v>
      </c>
      <c r="J965">
        <v>0</v>
      </c>
      <c r="K965" t="s">
        <v>278</v>
      </c>
      <c r="L965" t="s">
        <v>278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278</v>
      </c>
      <c r="G966" t="s">
        <v>278</v>
      </c>
      <c r="H966">
        <v>39905</v>
      </c>
      <c r="I966" t="s">
        <v>278</v>
      </c>
      <c r="J966">
        <v>771</v>
      </c>
      <c r="K966" t="s">
        <v>278</v>
      </c>
      <c r="L966" t="s">
        <v>278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278</v>
      </c>
      <c r="F967" t="s">
        <v>278</v>
      </c>
      <c r="G967" t="s">
        <v>278</v>
      </c>
      <c r="H967">
        <v>147</v>
      </c>
      <c r="I967" t="s">
        <v>278</v>
      </c>
      <c r="J967">
        <v>0</v>
      </c>
      <c r="K967" t="s">
        <v>278</v>
      </c>
      <c r="L967" t="s">
        <v>278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278</v>
      </c>
      <c r="F968" t="s">
        <v>278</v>
      </c>
      <c r="G968" t="s">
        <v>278</v>
      </c>
      <c r="H968">
        <v>0</v>
      </c>
      <c r="I968" t="s">
        <v>278</v>
      </c>
      <c r="J968">
        <v>0</v>
      </c>
      <c r="K968" t="s">
        <v>278</v>
      </c>
      <c r="L968" t="s">
        <v>278</v>
      </c>
      <c r="M968">
        <v>15</v>
      </c>
      <c r="N968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72"/>
  <sheetViews>
    <sheetView workbookViewId="0">
      <pane xSplit="1" ySplit="1" topLeftCell="B13765" activePane="bottomRight" state="frozen"/>
      <selection activeCell="A933" sqref="A933"/>
      <selection pane="topRight" activeCell="A933" sqref="A933"/>
      <selection pane="bottomLeft" activeCell="A933" sqref="A933"/>
      <selection pane="bottomRight" activeCell="A13773" sqref="A13773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6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44201</v>
      </c>
      <c r="B3" s="26" t="s">
        <v>153</v>
      </c>
      <c r="C3" s="26">
        <f>IF(C21="", "", C21)</f>
        <v>245997</v>
      </c>
      <c r="D3" s="26">
        <f>IF(B21="", "", B21)</f>
        <v>4625266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39905</v>
      </c>
      <c r="I3" s="26" t="str">
        <f t="shared" si="1"/>
        <v/>
      </c>
      <c r="J3" s="26">
        <f t="shared" si="1"/>
        <v>771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201606</v>
      </c>
      <c r="N3" s="26">
        <f t="shared" si="2"/>
        <v>3654</v>
      </c>
    </row>
    <row r="4" spans="1:15" x14ac:dyDescent="0.55000000000000004">
      <c r="A4" s="38">
        <f>DATE($E$9, $F$9, $G$9)</f>
        <v>44201</v>
      </c>
      <c r="B4" s="26" t="s">
        <v>154</v>
      </c>
      <c r="C4" s="26">
        <f>IF(C22="", "", C22)</f>
        <v>1948</v>
      </c>
      <c r="D4" s="26">
        <f>IF(B22="", "", B22)</f>
        <v>413737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1800</v>
      </c>
      <c r="N4" s="26">
        <f t="shared" si="2"/>
        <v>1</v>
      </c>
    </row>
    <row r="5" spans="1:15" x14ac:dyDescent="0.55000000000000004">
      <c r="A5" s="38">
        <f>DATE($E$9, $F$9, $G$9)</f>
        <v>44201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46" t="s">
        <v>156</v>
      </c>
      <c r="E7" s="47"/>
      <c r="F7" s="47"/>
      <c r="G7" s="47"/>
      <c r="H7" s="47"/>
      <c r="I7" s="47"/>
      <c r="J7" s="47"/>
      <c r="K7" s="47"/>
      <c r="L7" s="27"/>
      <c r="M7" s="27"/>
      <c r="N7" s="27"/>
      <c r="O7" s="27"/>
    </row>
    <row r="8" spans="1:15" x14ac:dyDescent="0.55000000000000004">
      <c r="D8" s="50" t="s">
        <v>157</v>
      </c>
      <c r="E8" s="47"/>
      <c r="F8" s="47"/>
      <c r="G8" s="47"/>
      <c r="H8" s="47"/>
      <c r="I8" s="47"/>
      <c r="J8" s="47"/>
      <c r="K8" s="47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5</v>
      </c>
    </row>
    <row r="10" spans="1:15" x14ac:dyDescent="0.55000000000000004">
      <c r="E10" s="46" t="s">
        <v>158</v>
      </c>
      <c r="F10" s="47"/>
      <c r="G10" s="46" t="s">
        <v>159</v>
      </c>
      <c r="H10" s="47"/>
      <c r="I10" s="46" t="s">
        <v>160</v>
      </c>
      <c r="J10" s="46" t="s">
        <v>161</v>
      </c>
      <c r="K10" s="46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47"/>
      <c r="J11" s="47"/>
      <c r="K11" s="47"/>
    </row>
    <row r="12" spans="1:15" x14ac:dyDescent="0.55000000000000004">
      <c r="C12" s="46" t="s">
        <v>167</v>
      </c>
      <c r="D12" s="47"/>
      <c r="E12" s="4">
        <v>4625266</v>
      </c>
      <c r="F12" s="4">
        <v>245997</v>
      </c>
      <c r="G12" s="4">
        <v>39905</v>
      </c>
      <c r="H12" s="4">
        <v>771</v>
      </c>
      <c r="I12" s="4">
        <v>201606</v>
      </c>
      <c r="J12" s="4">
        <v>3654</v>
      </c>
      <c r="K12" s="3"/>
    </row>
    <row r="13" spans="1:15" x14ac:dyDescent="0.55000000000000004">
      <c r="C13" s="46" t="s">
        <v>168</v>
      </c>
      <c r="D13" s="47"/>
      <c r="E13" s="4">
        <v>413737</v>
      </c>
      <c r="F13" s="4">
        <v>1948</v>
      </c>
      <c r="G13" s="4">
        <v>147</v>
      </c>
      <c r="H13" s="4">
        <v>0</v>
      </c>
      <c r="I13" s="4">
        <v>1800</v>
      </c>
      <c r="J13" s="4">
        <v>1</v>
      </c>
      <c r="K13" s="3"/>
    </row>
    <row r="14" spans="1:15" x14ac:dyDescent="0.55000000000000004">
      <c r="C14" s="46" t="s">
        <v>169</v>
      </c>
      <c r="D14" s="4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48" t="s">
        <v>165</v>
      </c>
      <c r="D15" s="49"/>
      <c r="E15" s="29">
        <f t="shared" ref="E15:J15" si="3">SUM(E12:E14)</f>
        <v>5039832</v>
      </c>
      <c r="F15" s="29">
        <f t="shared" si="3"/>
        <v>247960</v>
      </c>
      <c r="G15" s="29">
        <f t="shared" si="3"/>
        <v>40052</v>
      </c>
      <c r="H15" s="29">
        <f t="shared" si="3"/>
        <v>771</v>
      </c>
      <c r="I15" s="29">
        <f t="shared" si="3"/>
        <v>203421</v>
      </c>
      <c r="J15" s="29">
        <f t="shared" si="3"/>
        <v>3655</v>
      </c>
      <c r="K15" s="30"/>
    </row>
    <row r="18" spans="1:15" x14ac:dyDescent="0.55000000000000004">
      <c r="B18" s="46" t="s">
        <v>158</v>
      </c>
      <c r="C18" s="47"/>
      <c r="D18" s="46" t="s">
        <v>170</v>
      </c>
      <c r="E18" s="47"/>
      <c r="F18" s="47"/>
      <c r="G18" s="46" t="s">
        <v>171</v>
      </c>
      <c r="H18" s="47"/>
      <c r="I18" s="47"/>
      <c r="J18" s="47"/>
      <c r="K18" s="47"/>
      <c r="L18" s="47"/>
      <c r="M18" s="47"/>
      <c r="N18" s="47"/>
      <c r="O18" s="47"/>
    </row>
    <row r="19" spans="1:15" x14ac:dyDescent="0.55000000000000004">
      <c r="B19" s="47"/>
      <c r="C19" s="47"/>
      <c r="D19" s="47"/>
      <c r="E19" s="47"/>
      <c r="F19" s="47"/>
      <c r="G19" s="46" t="s">
        <v>159</v>
      </c>
      <c r="H19" s="47"/>
      <c r="I19" s="47"/>
      <c r="J19" s="47"/>
      <c r="K19" s="47"/>
      <c r="L19" s="47"/>
      <c r="M19" s="47"/>
      <c r="N19" s="46" t="s">
        <v>160</v>
      </c>
      <c r="O19" s="46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47"/>
      <c r="O20" s="47"/>
    </row>
    <row r="21" spans="1:15" x14ac:dyDescent="0.55000000000000004">
      <c r="A21" s="26" t="s">
        <v>167</v>
      </c>
      <c r="B21" s="28">
        <f t="shared" ref="B21:C23" si="4">E12</f>
        <v>4625266</v>
      </c>
      <c r="C21" s="28">
        <f t="shared" si="4"/>
        <v>245997</v>
      </c>
      <c r="D21" s="3"/>
      <c r="E21" s="3"/>
      <c r="F21" s="3"/>
      <c r="G21" s="3"/>
      <c r="H21" s="28">
        <f>G12</f>
        <v>39905</v>
      </c>
      <c r="I21" s="3"/>
      <c r="J21" s="28">
        <f>H12</f>
        <v>771</v>
      </c>
      <c r="K21" s="3"/>
      <c r="L21" s="3"/>
      <c r="M21" s="16">
        <f>F21</f>
        <v>0</v>
      </c>
      <c r="N21" s="28">
        <f t="shared" ref="N21:O23" si="5">I12</f>
        <v>201606</v>
      </c>
      <c r="O21" s="28">
        <f t="shared" si="5"/>
        <v>3654</v>
      </c>
    </row>
    <row r="22" spans="1:15" x14ac:dyDescent="0.55000000000000004">
      <c r="A22" s="26" t="s">
        <v>168</v>
      </c>
      <c r="B22" s="28">
        <f t="shared" si="4"/>
        <v>413737</v>
      </c>
      <c r="C22" s="28">
        <f t="shared" si="4"/>
        <v>1948</v>
      </c>
      <c r="D22" s="3"/>
      <c r="E22" s="3"/>
      <c r="F22" s="3"/>
      <c r="G22" s="3"/>
      <c r="H22" s="28">
        <f>G13</f>
        <v>147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1800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5039832</v>
      </c>
      <c r="C24" s="26">
        <f t="shared" si="6"/>
        <v>247960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40052</v>
      </c>
      <c r="I24" s="26">
        <f t="shared" si="6"/>
        <v>0</v>
      </c>
      <c r="J24" s="26">
        <f t="shared" si="6"/>
        <v>771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203421</v>
      </c>
      <c r="O24" s="26">
        <f t="shared" si="6"/>
        <v>3655</v>
      </c>
    </row>
    <row r="26" spans="1:15" x14ac:dyDescent="0.55000000000000004">
      <c r="E26" s="46" t="s">
        <v>280</v>
      </c>
      <c r="F26" s="47"/>
      <c r="G26" s="47"/>
      <c r="H26" s="47"/>
      <c r="I26" s="47"/>
      <c r="J26" s="47"/>
    </row>
  </sheetData>
  <mergeCells count="19"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6" t="s">
        <v>178</v>
      </c>
      <c r="B1" s="46"/>
      <c r="C1" s="46"/>
      <c r="D1" s="52"/>
      <c r="E1" s="52"/>
      <c r="F1" s="52"/>
      <c r="G1" s="52"/>
      <c r="H1" s="52"/>
      <c r="I1" s="52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4</v>
      </c>
      <c r="D2" s="51" t="s">
        <v>179</v>
      </c>
      <c r="E2" s="52"/>
      <c r="F2" s="52"/>
      <c r="G2" s="52"/>
      <c r="H2" s="52"/>
      <c r="I2" s="52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44200</v>
      </c>
      <c r="C5" s="31" t="s">
        <v>7</v>
      </c>
      <c r="D5" s="41">
        <f>IFERROR(INT(TRIM(SUBSTITUTE(VLOOKUP($A5&amp;"*",各都道府県の状況!$A:$I,D$3,FALSE), "※5", ""))), "")</f>
        <v>13778</v>
      </c>
      <c r="E5" s="41">
        <f>IFERROR(INT(TRIM(SUBSTITUTE(VLOOKUP($A5&amp;"*",各都道府県の状況!$A:$I,E$3,FALSE), "※5", ""))), "")</f>
        <v>243136</v>
      </c>
      <c r="F5" s="41">
        <f>IFERROR(INT(TRIM(SUBSTITUTE(VLOOKUP($A5&amp;"*",各都道府県の状況!$A:$I,F$3,FALSE), "※5", ""))), "")</f>
        <v>11598</v>
      </c>
      <c r="G5" s="41">
        <f>IFERROR(INT(TRIM(SUBSTITUTE(VLOOKUP($A5&amp;"*",各都道府県の状況!$A:$I,G$3,FALSE), "※5", ""))), "")</f>
        <v>476</v>
      </c>
      <c r="H5" s="41">
        <f>IFERROR(INT(TRIM(SUBSTITUTE(VLOOKUP($A5&amp;"*",各都道府県の状況!$A:$I,H$3,FALSE), "※5", ""))), "")</f>
        <v>1692</v>
      </c>
      <c r="I5" s="41">
        <f>IFERROR(INT(TRIM(SUBSTITUTE(VLOOKUP($A5&amp;"*",各都道府県の状況!$A:$I,I$3,FALSE), "※5", ""))), "")</f>
        <v>21</v>
      </c>
      <c r="J5" s="2"/>
    </row>
    <row r="6" spans="1:10" x14ac:dyDescent="0.55000000000000004">
      <c r="A6" s="12" t="s">
        <v>183</v>
      </c>
      <c r="B6" s="13">
        <f t="shared" si="0"/>
        <v>44200</v>
      </c>
      <c r="C6" s="31" t="s">
        <v>11</v>
      </c>
      <c r="D6" s="41">
        <f>IFERROR(INT(TRIM(SUBSTITUTE(VLOOKUP($A6&amp;"*",各都道府県の状況!$A:$I,D$3,FALSE), "※5", ""))), "")</f>
        <v>516</v>
      </c>
      <c r="E6" s="41">
        <f>IFERROR(INT(TRIM(SUBSTITUTE(VLOOKUP($A6&amp;"*",各都道府県の状況!$A:$I,E$3,FALSE), "※5", ""))), "")</f>
        <v>10327</v>
      </c>
      <c r="F6" s="41">
        <f>IFERROR(INT(TRIM(SUBSTITUTE(VLOOKUP($A6&amp;"*",各都道府県の状況!$A:$I,F$3,FALSE), "※5", ""))), "")</f>
        <v>410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98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44200</v>
      </c>
      <c r="C7" s="31" t="s">
        <v>12</v>
      </c>
      <c r="D7" s="41">
        <f>IFERROR(INT(TRIM(SUBSTITUTE(VLOOKUP($A7&amp;"*",各都道府県の状況!$A:$I,D$3,FALSE), "※5", ""))), "")</f>
        <v>394</v>
      </c>
      <c r="E7" s="41">
        <f>IFERROR(INT(TRIM(SUBSTITUTE(VLOOKUP($A7&amp;"*",各都道府県の状況!$A:$I,E$3,FALSE), "※5", ""))), "")</f>
        <v>14508</v>
      </c>
      <c r="F7" s="41">
        <f>IFERROR(INT(TRIM(SUBSTITUTE(VLOOKUP($A7&amp;"*",各都道府県の状況!$A:$I,F$3,FALSE), "※5", ""))), "")</f>
        <v>314</v>
      </c>
      <c r="G7" s="41">
        <f>IFERROR(INT(TRIM(SUBSTITUTE(VLOOKUP($A7&amp;"*",各都道府県の状況!$A:$I,G$3,FALSE), "※5", ""))), "")</f>
        <v>24</v>
      </c>
      <c r="H7" s="41">
        <f>IFERROR(INT(TRIM(SUBSTITUTE(VLOOKUP($A7&amp;"*",各都道府県の状況!$A:$I,H$3,FALSE), "※5", ""))), "")</f>
        <v>56</v>
      </c>
      <c r="I7" s="41">
        <f>IFERROR(INT(TRIM(SUBSTITUTE(VLOOKUP($A7&amp;"*",各都道府県の状況!$A:$I,I$3,FALSE), "※5", ""))), "")</f>
        <v>4</v>
      </c>
    </row>
    <row r="8" spans="1:10" x14ac:dyDescent="0.55000000000000004">
      <c r="A8" s="12" t="s">
        <v>185</v>
      </c>
      <c r="B8" s="13">
        <f t="shared" si="0"/>
        <v>44200</v>
      </c>
      <c r="C8" s="31" t="s">
        <v>13</v>
      </c>
      <c r="D8" s="41">
        <f>IFERROR(INT(TRIM(SUBSTITUTE(VLOOKUP($A8&amp;"*",各都道府県の状況!$A:$I,D$3,FALSE), "※5", ""))), "")</f>
        <v>2252</v>
      </c>
      <c r="E8" s="41">
        <f>IFERROR(INT(TRIM(SUBSTITUTE(VLOOKUP($A8&amp;"*",各都道府県の状況!$A:$I,E$3,FALSE), "※5", ""))), "")</f>
        <v>25035</v>
      </c>
      <c r="F8" s="41">
        <f>IFERROR(INT(TRIM(SUBSTITUTE(VLOOKUP($A8&amp;"*",各都道府県の状況!$A:$I,F$3,FALSE), "※5", ""))), "")</f>
        <v>1831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405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186</v>
      </c>
      <c r="B9" s="13">
        <f t="shared" si="0"/>
        <v>44200</v>
      </c>
      <c r="C9" s="31" t="s">
        <v>14</v>
      </c>
      <c r="D9" s="41">
        <f>IFERROR(INT(TRIM(SUBSTITUTE(VLOOKUP($A9&amp;"*",各都道府県の状況!$A:$I,D$3,FALSE), "※5", ""))), "")</f>
        <v>149</v>
      </c>
      <c r="E9" s="41">
        <f>IFERROR(INT(TRIM(SUBSTITUTE(VLOOKUP($A9&amp;"*",各都道府県の状況!$A:$I,E$3,FALSE), "※5", ""))), "")</f>
        <v>4848</v>
      </c>
      <c r="F9" s="41">
        <f>IFERROR(INT(TRIM(SUBSTITUTE(VLOOKUP($A9&amp;"*",各都道府県の状況!$A:$I,F$3,FALSE), "※5", ""))), "")</f>
        <v>116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44200</v>
      </c>
      <c r="C10" s="31" t="s">
        <v>15</v>
      </c>
      <c r="D10" s="41">
        <f>IFERROR(INT(TRIM(SUBSTITUTE(VLOOKUP($A10&amp;"*",各都道府県の状況!$A:$I,D$3,FALSE), "※5", ""))), "")</f>
        <v>402</v>
      </c>
      <c r="E10" s="41">
        <f>IFERROR(INT(TRIM(SUBSTITUTE(VLOOKUP($A10&amp;"*",各都道府県の状況!$A:$I,E$3,FALSE), "※5", ""))), "")</f>
        <v>10378</v>
      </c>
      <c r="F10" s="41">
        <f>IFERROR(INT(TRIM(SUBSTITUTE(VLOOKUP($A10&amp;"*",各都道府県の状況!$A:$I,F$3,FALSE), "※5", ""))), "")</f>
        <v>321</v>
      </c>
      <c r="G10" s="41">
        <f>IFERROR(INT(TRIM(SUBSTITUTE(VLOOKUP($A10&amp;"*",各都道府県の状況!$A:$I,G$3,FALSE), "※5", ""))), "")</f>
        <v>9</v>
      </c>
      <c r="H10" s="41">
        <f>IFERROR(INT(TRIM(SUBSTITUTE(VLOOKUP($A10&amp;"*",各都道府県の状況!$A:$I,H$3,FALSE), "※5", ""))), "")</f>
        <v>72</v>
      </c>
      <c r="I10" s="41">
        <f>IFERROR(INT(TRIM(SUBSTITUTE(VLOOKUP($A10&amp;"*",各都道府県の状況!$A:$I,I$3,FALSE), "※5", ""))), "")</f>
        <v>5</v>
      </c>
    </row>
    <row r="11" spans="1:10" x14ac:dyDescent="0.55000000000000004">
      <c r="A11" s="12" t="s">
        <v>188</v>
      </c>
      <c r="B11" s="13">
        <f t="shared" si="0"/>
        <v>44200</v>
      </c>
      <c r="C11" s="31" t="s">
        <v>16</v>
      </c>
      <c r="D11" s="41">
        <f>IFERROR(INT(TRIM(SUBSTITUTE(VLOOKUP($A11&amp;"*",各都道府県の状況!$A:$I,D$3,FALSE), "※5", ""))), "")</f>
        <v>1008</v>
      </c>
      <c r="E11" s="41">
        <f>IFERROR(INT(TRIM(SUBSTITUTE(VLOOKUP($A11&amp;"*",各都道府県の状況!$A:$I,E$3,FALSE), "※5", ""))), "")</f>
        <v>59334</v>
      </c>
      <c r="F11" s="41">
        <f>IFERROR(INT(TRIM(SUBSTITUTE(VLOOKUP($A11&amp;"*",各都道府県の状況!$A:$I,F$3,FALSE), "※5", ""))), "")</f>
        <v>759</v>
      </c>
      <c r="G11" s="41">
        <f>IFERROR(INT(TRIM(SUBSTITUTE(VLOOKUP($A11&amp;"*",各都道府県の状況!$A:$I,G$3,FALSE), "※5", ""))), "")</f>
        <v>22</v>
      </c>
      <c r="H11" s="41">
        <f>IFERROR(INT(TRIM(SUBSTITUTE(VLOOKUP($A11&amp;"*",各都道府県の状況!$A:$I,H$3,FALSE), "※5", ""))), "")</f>
        <v>227</v>
      </c>
      <c r="I11" s="41">
        <f>IFERROR(INT(TRIM(SUBSTITUTE(VLOOKUP($A11&amp;"*",各都道府県の状況!$A:$I,I$3,FALSE), "※5", ""))), "")</f>
        <v>9</v>
      </c>
    </row>
    <row r="12" spans="1:10" x14ac:dyDescent="0.55000000000000004">
      <c r="A12" s="12" t="s">
        <v>189</v>
      </c>
      <c r="B12" s="13">
        <f t="shared" si="0"/>
        <v>44200</v>
      </c>
      <c r="C12" s="31" t="s">
        <v>17</v>
      </c>
      <c r="D12" s="41">
        <f>IFERROR(INT(TRIM(SUBSTITUTE(VLOOKUP($A12&amp;"*",各都道府県の状況!$A:$I,D$3,FALSE), "※5", ""))), "")</f>
        <v>2592</v>
      </c>
      <c r="E12" s="41">
        <f>IFERROR(INT(TRIM(SUBSTITUTE(VLOOKUP($A12&amp;"*",各都道府県の状況!$A:$I,E$3,FALSE), "※5", ""))), "")</f>
        <v>18978</v>
      </c>
      <c r="F12" s="41">
        <f>IFERROR(INT(TRIM(SUBSTITUTE(VLOOKUP($A12&amp;"*",各都道府県の状況!$A:$I,F$3,FALSE), "※5", ""))), "")</f>
        <v>2223</v>
      </c>
      <c r="G12" s="41">
        <f>IFERROR(INT(TRIM(SUBSTITUTE(VLOOKUP($A12&amp;"*",各都道府県の状況!$A:$I,G$3,FALSE), "※5", ""))), "")</f>
        <v>38</v>
      </c>
      <c r="H12" s="41">
        <f>IFERROR(INT(TRIM(SUBSTITUTE(VLOOKUP($A12&amp;"*",各都道府県の状況!$A:$I,H$3,FALSE), "※5", ""))), "")</f>
        <v>331</v>
      </c>
      <c r="I12" s="41">
        <f>IFERROR(INT(TRIM(SUBSTITUTE(VLOOKUP($A12&amp;"*",各都道府県の状況!$A:$I,I$3,FALSE), "※5", ""))), "")</f>
        <v>6</v>
      </c>
    </row>
    <row r="13" spans="1:10" x14ac:dyDescent="0.55000000000000004">
      <c r="A13" s="12" t="s">
        <v>190</v>
      </c>
      <c r="B13" s="13">
        <f t="shared" si="0"/>
        <v>44200</v>
      </c>
      <c r="C13" s="31" t="s">
        <v>18</v>
      </c>
      <c r="D13" s="41">
        <f>IFERROR(INT(TRIM(SUBSTITUTE(VLOOKUP($A13&amp;"*",各都道府県の状況!$A:$I,D$3,FALSE), "※5", ""))), "")</f>
        <v>1731</v>
      </c>
      <c r="E13" s="41">
        <f>IFERROR(INT(TRIM(SUBSTITUTE(VLOOKUP($A13&amp;"*",各都道府県の状況!$A:$I,E$3,FALSE), "※5", ""))), "")</f>
        <v>74290</v>
      </c>
      <c r="F13" s="41">
        <f>IFERROR(INT(TRIM(SUBSTITUTE(VLOOKUP($A13&amp;"*",各都道府県の状況!$A:$I,F$3,FALSE), "※5", ""))), "")</f>
        <v>1099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632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191</v>
      </c>
      <c r="B14" s="13">
        <f t="shared" si="0"/>
        <v>44200</v>
      </c>
      <c r="C14" s="31" t="s">
        <v>19</v>
      </c>
      <c r="D14" s="41">
        <f>IFERROR(INT(TRIM(SUBSTITUTE(VLOOKUP($A14&amp;"*",各都道府県の状況!$A:$I,D$3,FALSE), "※5", ""))), "")</f>
        <v>2449</v>
      </c>
      <c r="E14" s="41">
        <f>IFERROR(INT(TRIM(SUBSTITUTE(VLOOKUP($A14&amp;"*",各都道府県の状況!$A:$I,E$3,FALSE), "※5", ""))), "")</f>
        <v>54390</v>
      </c>
      <c r="F14" s="41">
        <f>IFERROR(INT(TRIM(SUBSTITUTE(VLOOKUP($A14&amp;"*",各都道府県の状況!$A:$I,F$3,FALSE), "※5", ""))), "")</f>
        <v>2015</v>
      </c>
      <c r="G14" s="41">
        <f>IFERROR(INT(TRIM(SUBSTITUTE(VLOOKUP($A14&amp;"*",各都道府県の状況!$A:$I,G$3,FALSE), "※5", ""))), "")</f>
        <v>46</v>
      </c>
      <c r="H14" s="41">
        <f>IFERROR(INT(TRIM(SUBSTITUTE(VLOOKUP($A14&amp;"*",各都道府県の状況!$A:$I,H$3,FALSE), "※5", ""))), "")</f>
        <v>351</v>
      </c>
      <c r="I14" s="41">
        <f>IFERROR(INT(TRIM(SUBSTITUTE(VLOOKUP($A14&amp;"*",各都道府県の状況!$A:$I,I$3,FALSE), "※5", ""))), "")</f>
        <v>10</v>
      </c>
    </row>
    <row r="15" spans="1:10" x14ac:dyDescent="0.55000000000000004">
      <c r="A15" s="12" t="s">
        <v>192</v>
      </c>
      <c r="B15" s="13">
        <f t="shared" si="0"/>
        <v>44200</v>
      </c>
      <c r="C15" s="31" t="s">
        <v>20</v>
      </c>
      <c r="D15" s="41">
        <f>IFERROR(INT(TRIM(SUBSTITUTE(VLOOKUP($A15&amp;"*",各都道府県の状況!$A:$I,D$3,FALSE), "※5", ""))), "")</f>
        <v>15180</v>
      </c>
      <c r="E15" s="41">
        <f>IFERROR(INT(TRIM(SUBSTITUTE(VLOOKUP($A15&amp;"*",各都道府県の状況!$A:$I,E$3,FALSE), "※5", ""))), "")</f>
        <v>326926</v>
      </c>
      <c r="F15" s="41">
        <f>IFERROR(INT(TRIM(SUBSTITUTE(VLOOKUP($A15&amp;"*",各都道府県の状況!$A:$I,F$3,FALSE), "※5", ""))), "")</f>
        <v>11726</v>
      </c>
      <c r="G15" s="41">
        <f>IFERROR(INT(TRIM(SUBSTITUTE(VLOOKUP($A15&amp;"*",各都道府県の状況!$A:$I,G$3,FALSE), "※5", ""))), "")</f>
        <v>219</v>
      </c>
      <c r="H15" s="41">
        <f>IFERROR(INT(TRIM(SUBSTITUTE(VLOOKUP($A15&amp;"*",各都道府県の状況!$A:$I,H$3,FALSE), "※5", ""))), "")</f>
        <v>3235</v>
      </c>
      <c r="I15" s="41">
        <f>IFERROR(INT(TRIM(SUBSTITUTE(VLOOKUP($A15&amp;"*",各都道府県の状況!$A:$I,I$3,FALSE), "※5", ""))), "")</f>
        <v>68</v>
      </c>
    </row>
    <row r="16" spans="1:10" x14ac:dyDescent="0.55000000000000004">
      <c r="A16" s="12" t="s">
        <v>193</v>
      </c>
      <c r="B16" s="13">
        <f t="shared" si="0"/>
        <v>44200</v>
      </c>
      <c r="C16" s="31" t="s">
        <v>21</v>
      </c>
      <c r="D16" s="41">
        <f>IFERROR(INT(TRIM(SUBSTITUTE(VLOOKUP($A16&amp;"*",各都道府県の状況!$A:$I,D$3,FALSE), "※5", ""))), "")</f>
        <v>11877</v>
      </c>
      <c r="E16" s="41">
        <f>IFERROR(INT(TRIM(SUBSTITUTE(VLOOKUP($A16&amp;"*",各都道府県の状況!$A:$I,E$3,FALSE), "※5", ""))), "")</f>
        <v>234043</v>
      </c>
      <c r="F16" s="41">
        <f>IFERROR(INT(TRIM(SUBSTITUTE(VLOOKUP($A16&amp;"*",各都道府県の状況!$A:$I,F$3,FALSE), "※5", ""))), "")</f>
        <v>9122</v>
      </c>
      <c r="G16" s="41">
        <f>IFERROR(INT(TRIM(SUBSTITUTE(VLOOKUP($A16&amp;"*",各都道府県の状況!$A:$I,G$3,FALSE), "※5", ""))), "")</f>
        <v>124</v>
      </c>
      <c r="H16" s="41">
        <f>IFERROR(INT(TRIM(SUBSTITUTE(VLOOKUP($A16&amp;"*",各都道府県の状況!$A:$I,H$3,FALSE), "※5", ""))), "")</f>
        <v>2631</v>
      </c>
      <c r="I16" s="41">
        <f>IFERROR(INT(TRIM(SUBSTITUTE(VLOOKUP($A16&amp;"*",各都道府県の状況!$A:$I,I$3,FALSE), "※5", ""))), "")</f>
        <v>20</v>
      </c>
    </row>
    <row r="17" spans="1:9" x14ac:dyDescent="0.55000000000000004">
      <c r="A17" s="12" t="s">
        <v>194</v>
      </c>
      <c r="B17" s="13">
        <f t="shared" si="0"/>
        <v>44200</v>
      </c>
      <c r="C17" s="31" t="s">
        <v>22</v>
      </c>
      <c r="D17" s="41">
        <f>IFERROR(INT(TRIM(SUBSTITUTE(VLOOKUP($A17&amp;"*",各都道府県の状況!$A:$I,D$3,FALSE), "※5", ""))), "")</f>
        <v>63474</v>
      </c>
      <c r="E17" s="41">
        <f>IFERROR(INT(TRIM(SUBSTITUTE(VLOOKUP($A17&amp;"*",各都道府県の状況!$A:$I,E$3,FALSE), "※5", ""))), "")</f>
        <v>1019583</v>
      </c>
      <c r="F17" s="41">
        <f>IFERROR(INT(TRIM(SUBSTITUTE(VLOOKUP($A17&amp;"*",各都道府県の状況!$A:$I,F$3,FALSE), "※5", ""))), "")</f>
        <v>52036</v>
      </c>
      <c r="G17" s="41">
        <f>IFERROR(INT(TRIM(SUBSTITUTE(VLOOKUP($A17&amp;"*",各都道府県の状況!$A:$I,G$3,FALSE), "※5", ""))), "")</f>
        <v>634</v>
      </c>
      <c r="H17" s="41">
        <f>IFERROR(INT(TRIM(SUBSTITUTE(VLOOKUP($A17&amp;"*",各都道府県の状況!$A:$I,H$3,FALSE), "※5", ""))), "")</f>
        <v>10804</v>
      </c>
      <c r="I17" s="41">
        <f>IFERROR(INT(TRIM(SUBSTITUTE(VLOOKUP($A17&amp;"*",各都道府県の状況!$A:$I,I$3,FALSE), "※5", ""))), "")</f>
        <v>108</v>
      </c>
    </row>
    <row r="18" spans="1:9" x14ac:dyDescent="0.55000000000000004">
      <c r="A18" s="12" t="s">
        <v>195</v>
      </c>
      <c r="B18" s="13">
        <f t="shared" si="0"/>
        <v>44200</v>
      </c>
      <c r="C18" s="31" t="s">
        <v>23</v>
      </c>
      <c r="D18" s="41">
        <f>IFERROR(INT(TRIM(SUBSTITUTE(VLOOKUP($A18&amp;"*",各都道府県の状況!$A:$I,D$3,FALSE), "※5", ""))), "")</f>
        <v>22892</v>
      </c>
      <c r="E18" s="41">
        <f>IFERROR(INT(TRIM(SUBSTITUTE(VLOOKUP($A18&amp;"*",各都道府県の状況!$A:$I,E$3,FALSE), "※5", ""))), "")</f>
        <v>358543</v>
      </c>
      <c r="F18" s="41">
        <f>IFERROR(INT(TRIM(SUBSTITUTE(VLOOKUP($A18&amp;"*",各都道府県の状況!$A:$I,F$3,FALSE), "※5", ""))), "")</f>
        <v>19160</v>
      </c>
      <c r="G18" s="41">
        <f>IFERROR(INT(TRIM(SUBSTITUTE(VLOOKUP($A18&amp;"*",各都道府県の状況!$A:$I,G$3,FALSE), "※5", ""))), "")</f>
        <v>285</v>
      </c>
      <c r="H18" s="41">
        <f>IFERROR(INT(TRIM(SUBSTITUTE(VLOOKUP($A18&amp;"*",各都道府県の状況!$A:$I,H$3,FALSE), "※5", ""))), "")</f>
        <v>3447</v>
      </c>
      <c r="I18" s="41">
        <f>IFERROR(INT(TRIM(SUBSTITUTE(VLOOKUP($A18&amp;"*",各都道府県の状況!$A:$I,I$3,FALSE), "※5", ""))), "")</f>
        <v>79</v>
      </c>
    </row>
    <row r="19" spans="1:9" x14ac:dyDescent="0.55000000000000004">
      <c r="A19" s="12" t="s">
        <v>196</v>
      </c>
      <c r="B19" s="13">
        <f t="shared" si="0"/>
        <v>44200</v>
      </c>
      <c r="C19" s="31" t="s">
        <v>24</v>
      </c>
      <c r="D19" s="41">
        <f>IFERROR(INT(TRIM(SUBSTITUTE(VLOOKUP($A19&amp;"*",各都道府県の状況!$A:$I,D$3,FALSE), "※5", ""))), "")</f>
        <v>572</v>
      </c>
      <c r="E19" s="41">
        <f>IFERROR(INT(TRIM(SUBSTITUTE(VLOOKUP($A19&amp;"*",各都道府県の状況!$A:$I,E$3,FALSE), "※5", ""))), "")</f>
        <v>28706</v>
      </c>
      <c r="F19" s="41">
        <f>IFERROR(INT(TRIM(SUBSTITUTE(VLOOKUP($A19&amp;"*",各都道府県の状況!$A:$I,F$3,FALSE), "※5", ""))), "")</f>
        <v>450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122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197</v>
      </c>
      <c r="B20" s="13">
        <f t="shared" si="0"/>
        <v>44200</v>
      </c>
      <c r="C20" s="31" t="s">
        <v>25</v>
      </c>
      <c r="D20" s="41">
        <f>IFERROR(INT(TRIM(SUBSTITUTE(VLOOKUP($A20&amp;"*",各都道府県の状況!$A:$I,D$3,FALSE), "※5", ""))), "")</f>
        <v>577</v>
      </c>
      <c r="E20" s="41">
        <f>IFERROR(INT(TRIM(SUBSTITUTE(VLOOKUP($A20&amp;"*",各都道府県の状況!$A:$I,E$3,FALSE), "※5", ""))), "")</f>
        <v>22384</v>
      </c>
      <c r="F20" s="41">
        <f>IFERROR(INT(TRIM(SUBSTITUTE(VLOOKUP($A20&amp;"*",各都道府県の状況!$A:$I,F$3,FALSE), "※5", ""))), "")</f>
        <v>496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55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44200</v>
      </c>
      <c r="C21" s="31" t="s">
        <v>26</v>
      </c>
      <c r="D21" s="41">
        <f>IFERROR(INT(TRIM(SUBSTITUTE(VLOOKUP($A21&amp;"*",各都道府県の状況!$A:$I,D$3,FALSE), "※5", ""))), "")</f>
        <v>1119</v>
      </c>
      <c r="E21" s="41">
        <f>IFERROR(INT(TRIM(SUBSTITUTE(VLOOKUP($A21&amp;"*",各都道府県の状況!$A:$I,E$3,FALSE), "※5", ""))), "")</f>
        <v>30248</v>
      </c>
      <c r="F21" s="41">
        <f>IFERROR(INT(TRIM(SUBSTITUTE(VLOOKUP($A21&amp;"*",各都道府県の状況!$A:$I,F$3,FALSE), "※5", ""))), "")</f>
        <v>935</v>
      </c>
      <c r="G21" s="41">
        <f>IFERROR(INT(TRIM(SUBSTITUTE(VLOOKUP($A21&amp;"*",各都道府県の状況!$A:$I,G$3,FALSE), "※5", ""))), "")</f>
        <v>51</v>
      </c>
      <c r="H21" s="41">
        <f>IFERROR(INT(TRIM(SUBSTITUTE(VLOOKUP($A21&amp;"*",各都道府県の状況!$A:$I,H$3,FALSE), "※5", ""))), "")</f>
        <v>146</v>
      </c>
      <c r="I21" s="41">
        <f>IFERROR(INT(TRIM(SUBSTITUTE(VLOOKUP($A21&amp;"*",各都道府県の状況!$A:$I,I$3,FALSE), "※5", ""))), "")</f>
        <v>8</v>
      </c>
    </row>
    <row r="22" spans="1:9" x14ac:dyDescent="0.55000000000000004">
      <c r="A22" s="12" t="s">
        <v>199</v>
      </c>
      <c r="B22" s="13">
        <f t="shared" si="0"/>
        <v>44200</v>
      </c>
      <c r="C22" s="31" t="s">
        <v>27</v>
      </c>
      <c r="D22" s="41">
        <f>IFERROR(INT(TRIM(SUBSTITUTE(VLOOKUP($A22&amp;"*",各都道府県の状況!$A:$I,D$3,FALSE), "※5", ""))), "")</f>
        <v>360</v>
      </c>
      <c r="E22" s="41">
        <f>IFERROR(INT(TRIM(SUBSTITUTE(VLOOKUP($A22&amp;"*",各都道府県の状況!$A:$I,E$3,FALSE), "※5", ""))), "")</f>
        <v>19666</v>
      </c>
      <c r="F22" s="41">
        <f>IFERROR(INT(TRIM(SUBSTITUTE(VLOOKUP($A22&amp;"*",各都道府県の状況!$A:$I,F$3,FALSE), "※5", ""))), "")</f>
        <v>331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16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200</v>
      </c>
      <c r="B23" s="13">
        <f t="shared" si="0"/>
        <v>44200</v>
      </c>
      <c r="C23" s="31" t="s">
        <v>28</v>
      </c>
      <c r="D23" s="41">
        <f>IFERROR(INT(TRIM(SUBSTITUTE(VLOOKUP($A23&amp;"*",各都道府県の状況!$A:$I,D$3,FALSE), "※5", ""))), "")</f>
        <v>588</v>
      </c>
      <c r="E23" s="41">
        <f>IFERROR(INT(TRIM(SUBSTITUTE(VLOOKUP($A23&amp;"*",各都道府県の状況!$A:$I,E$3,FALSE), "※5", ""))), "")</f>
        <v>14618</v>
      </c>
      <c r="F23" s="41">
        <f>IFERROR(INT(TRIM(SUBSTITUTE(VLOOKUP($A23&amp;"*",各都道府県の状況!$A:$I,F$3,FALSE), "※5", ""))), "")</f>
        <v>503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74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201</v>
      </c>
      <c r="B24" s="13">
        <f t="shared" si="0"/>
        <v>44200</v>
      </c>
      <c r="C24" s="31" t="s">
        <v>29</v>
      </c>
      <c r="D24" s="41">
        <f>IFERROR(INT(TRIM(SUBSTITUTE(VLOOKUP($A24&amp;"*",各都道府県の状況!$A:$I,D$3,FALSE), "※5", ""))), "")</f>
        <v>1260</v>
      </c>
      <c r="E24" s="41">
        <f>IFERROR(INT(TRIM(SUBSTITUTE(VLOOKUP($A24&amp;"*",各都道府県の状況!$A:$I,E$3,FALSE), "※5", ""))), "")</f>
        <v>52092</v>
      </c>
      <c r="F24" s="41">
        <f>IFERROR(INT(TRIM(SUBSTITUTE(VLOOKUP($A24&amp;"*",各都道府県の状況!$A:$I,F$3,FALSE), "※5", ""))), "")</f>
        <v>1077</v>
      </c>
      <c r="G24" s="41">
        <f>IFERROR(INT(TRIM(SUBSTITUTE(VLOOKUP($A24&amp;"*",各都道府県の状況!$A:$I,G$3,FALSE), "※5", ""))), "")</f>
        <v>16</v>
      </c>
      <c r="H24" s="41">
        <f>IFERROR(INT(TRIM(SUBSTITUTE(VLOOKUP($A24&amp;"*",各都道府県の状況!$A:$I,H$3,FALSE), "※5", ""))), "")</f>
        <v>179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202</v>
      </c>
      <c r="B25" s="13">
        <f t="shared" si="0"/>
        <v>44200</v>
      </c>
      <c r="C25" s="31" t="s">
        <v>30</v>
      </c>
      <c r="D25" s="41">
        <f>IFERROR(INT(TRIM(SUBSTITUTE(VLOOKUP($A25&amp;"*",各都道府県の状況!$A:$I,D$3,FALSE), "※5", ""))), "")</f>
        <v>2494</v>
      </c>
      <c r="E25" s="41">
        <f>IFERROR(INT(TRIM(SUBSTITUTE(VLOOKUP($A25&amp;"*",各都道府県の状況!$A:$I,E$3,FALSE), "※5", ""))), "")</f>
        <v>66276</v>
      </c>
      <c r="F25" s="41">
        <f>IFERROR(INT(TRIM(SUBSTITUTE(VLOOKUP($A25&amp;"*",各都道府県の状況!$A:$I,F$3,FALSE), "※5", ""))), "")</f>
        <v>1893</v>
      </c>
      <c r="G25" s="41">
        <f>IFERROR(INT(TRIM(SUBSTITUTE(VLOOKUP($A25&amp;"*",各都道府県の状況!$A:$I,G$3,FALSE), "※5", ""))), "")</f>
        <v>39</v>
      </c>
      <c r="H25" s="41">
        <f>IFERROR(INT(TRIM(SUBSTITUTE(VLOOKUP($A25&amp;"*",各都道府県の状況!$A:$I,H$3,FALSE), "※5", ""))), "")</f>
        <v>562</v>
      </c>
      <c r="I25" s="41">
        <f>IFERROR(INT(TRIM(SUBSTITUTE(VLOOKUP($A25&amp;"*",各都道府県の状況!$A:$I,I$3,FALSE), "※5", ""))), "")</f>
        <v>12</v>
      </c>
    </row>
    <row r="26" spans="1:9" x14ac:dyDescent="0.55000000000000004">
      <c r="A26" s="12" t="s">
        <v>203</v>
      </c>
      <c r="B26" s="13">
        <f t="shared" si="0"/>
        <v>44200</v>
      </c>
      <c r="C26" s="31" t="s">
        <v>31</v>
      </c>
      <c r="D26" s="41">
        <f>IFERROR(INT(TRIM(SUBSTITUTE(VLOOKUP($A26&amp;"*",各都道府県の状況!$A:$I,D$3,FALSE), "※5", ""))), "")</f>
        <v>2812</v>
      </c>
      <c r="E26" s="41">
        <f>IFERROR(INT(TRIM(SUBSTITUTE(VLOOKUP($A26&amp;"*",各都道府県の状況!$A:$I,E$3,FALSE), "※5", ""))), "")</f>
        <v>99712</v>
      </c>
      <c r="F26" s="41">
        <f>IFERROR(INT(TRIM(SUBSTITUTE(VLOOKUP($A26&amp;"*",各都道府県の状況!$A:$I,F$3,FALSE), "※5", ""))), "")</f>
        <v>2242</v>
      </c>
      <c r="G26" s="41">
        <f>IFERROR(INT(TRIM(SUBSTITUTE(VLOOKUP($A26&amp;"*",各都道府県の状況!$A:$I,G$3,FALSE), "※5", ""))), "")</f>
        <v>41</v>
      </c>
      <c r="H26" s="41">
        <f>IFERROR(INT(TRIM(SUBSTITUTE(VLOOKUP($A26&amp;"*",各都道府県の状況!$A:$I,H$3,FALSE), "※5", ""))), "")</f>
        <v>529</v>
      </c>
      <c r="I26" s="41">
        <f>IFERROR(INT(TRIM(SUBSTITUTE(VLOOKUP($A26&amp;"*",各都道府県の状況!$A:$I,I$3,FALSE), "※5", ""))), "")</f>
        <v>5</v>
      </c>
    </row>
    <row r="27" spans="1:9" x14ac:dyDescent="0.55000000000000004">
      <c r="A27" s="12" t="s">
        <v>204</v>
      </c>
      <c r="B27" s="13">
        <f t="shared" si="0"/>
        <v>44200</v>
      </c>
      <c r="C27" s="31" t="s">
        <v>32</v>
      </c>
      <c r="D27" s="41">
        <f>IFERROR(INT(TRIM(SUBSTITUTE(VLOOKUP($A27&amp;"*",各都道府県の状況!$A:$I,D$3,FALSE), "※5", ""))), "")</f>
        <v>17090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14385</v>
      </c>
      <c r="G27" s="41">
        <f>IFERROR(INT(TRIM(SUBSTITUTE(VLOOKUP($A27&amp;"*",各都道府県の状況!$A:$I,G$3,FALSE), "※5", ""))), "")</f>
        <v>227</v>
      </c>
      <c r="H27" s="41">
        <f>IFERROR(INT(TRIM(SUBSTITUTE(VLOOKUP($A27&amp;"*",各都道府県の状況!$A:$I,H$3,FALSE), "※5", ""))), "")</f>
        <v>2478</v>
      </c>
      <c r="I27" s="41">
        <f>IFERROR(INT(TRIM(SUBSTITUTE(VLOOKUP($A27&amp;"*",各都道府県の状況!$A:$I,I$3,FALSE), "※5", ""))), "")</f>
        <v>38</v>
      </c>
    </row>
    <row r="28" spans="1:9" x14ac:dyDescent="0.55000000000000004">
      <c r="A28" s="12" t="s">
        <v>205</v>
      </c>
      <c r="B28" s="13">
        <f t="shared" si="0"/>
        <v>44200</v>
      </c>
      <c r="C28" s="31" t="s">
        <v>33</v>
      </c>
      <c r="D28" s="41">
        <f>IFERROR(INT(TRIM(SUBSTITUTE(VLOOKUP($A28&amp;"*",各都道府県の状況!$A:$I,D$3,FALSE), "※5", ""))), "")</f>
        <v>1339</v>
      </c>
      <c r="E28" s="41">
        <f>IFERROR(INT(TRIM(SUBSTITUTE(VLOOKUP($A28&amp;"*",各都道府県の状況!$A:$I,E$3,FALSE), "※5", ""))), "")</f>
        <v>30675</v>
      </c>
      <c r="F28" s="41">
        <f>IFERROR(INT(TRIM(SUBSTITUTE(VLOOKUP($A28&amp;"*",各都道府県の状況!$A:$I,F$3,FALSE), "※5", ""))), "")</f>
        <v>1149</v>
      </c>
      <c r="G28" s="41">
        <f>IFERROR(INT(TRIM(SUBSTITUTE(VLOOKUP($A28&amp;"*",各都道府県の状況!$A:$I,G$3,FALSE), "※5", ""))), "")</f>
        <v>20</v>
      </c>
      <c r="H28" s="41">
        <f>IFERROR(INT(TRIM(SUBSTITUTE(VLOOKUP($A28&amp;"*",各都道府県の状況!$A:$I,H$3,FALSE), "※5", ""))), "")</f>
        <v>170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206</v>
      </c>
      <c r="B29" s="13">
        <f t="shared" si="0"/>
        <v>44200</v>
      </c>
      <c r="C29" s="31" t="s">
        <v>34</v>
      </c>
      <c r="D29" s="41">
        <f>IFERROR(INT(TRIM(SUBSTITUTE(VLOOKUP($A29&amp;"*",各都道府県の状況!$A:$I,D$3,FALSE), "※5", ""))), "")</f>
        <v>1297</v>
      </c>
      <c r="E29" s="41">
        <f>IFERROR(INT(TRIM(SUBSTITUTE(VLOOKUP($A29&amp;"*",各都道府県の状況!$A:$I,E$3,FALSE), "※5", ""))), "")</f>
        <v>39017</v>
      </c>
      <c r="F29" s="41">
        <f>IFERROR(INT(TRIM(SUBSTITUTE(VLOOKUP($A29&amp;"*",各都道府県の状況!$A:$I,F$3,FALSE), "※5", ""))), "")</f>
        <v>1003</v>
      </c>
      <c r="G29" s="41">
        <f>IFERROR(INT(TRIM(SUBSTITUTE(VLOOKUP($A29&amp;"*",各都道府県の状況!$A:$I,G$3,FALSE), "※5", ""))), "")</f>
        <v>13</v>
      </c>
      <c r="H29" s="41">
        <f>IFERROR(INT(TRIM(SUBSTITUTE(VLOOKUP($A29&amp;"*",各都道府県の状況!$A:$I,H$3,FALSE), "※5", ""))), "")</f>
        <v>281</v>
      </c>
      <c r="I29" s="41">
        <f>IFERROR(INT(TRIM(SUBSTITUTE(VLOOKUP($A29&amp;"*",各都道府県の状況!$A:$I,I$3,FALSE), "※5", ""))), "")</f>
        <v>8</v>
      </c>
    </row>
    <row r="30" spans="1:9" x14ac:dyDescent="0.55000000000000004">
      <c r="A30" s="12" t="s">
        <v>207</v>
      </c>
      <c r="B30" s="13">
        <f t="shared" si="0"/>
        <v>44200</v>
      </c>
      <c r="C30" s="31" t="s">
        <v>35</v>
      </c>
      <c r="D30" s="41">
        <f>IFERROR(INT(TRIM(SUBSTITUTE(VLOOKUP($A30&amp;"*",各都道府県の状況!$A:$I,D$3,FALSE), "※5", ""))), "")</f>
        <v>4989</v>
      </c>
      <c r="E30" s="41">
        <f>IFERROR(INT(TRIM(SUBSTITUTE(VLOOKUP($A30&amp;"*",各都道府県の状況!$A:$I,E$3,FALSE), "※5", ""))), "")</f>
        <v>96126</v>
      </c>
      <c r="F30" s="41">
        <f>IFERROR(INT(TRIM(SUBSTITUTE(VLOOKUP($A30&amp;"*",各都道府県の状況!$A:$I,F$3,FALSE), "※5", ""))), "")</f>
        <v>3799</v>
      </c>
      <c r="G30" s="41">
        <f>IFERROR(INT(TRIM(SUBSTITUTE(VLOOKUP($A30&amp;"*",各都道府県の状況!$A:$I,G$3,FALSE), "※5", ""))), "")</f>
        <v>57</v>
      </c>
      <c r="H30" s="41">
        <f>IFERROR(INT(TRIM(SUBSTITUTE(VLOOKUP($A30&amp;"*",各都道府県の状況!$A:$I,H$3,FALSE), "※5", ""))), "")</f>
        <v>1175</v>
      </c>
      <c r="I30" s="41">
        <f>IFERROR(INT(TRIM(SUBSTITUTE(VLOOKUP($A30&amp;"*",各都道府県の状況!$A:$I,I$3,FALSE), "※5", ""))), "")</f>
        <v>20</v>
      </c>
    </row>
    <row r="31" spans="1:9" x14ac:dyDescent="0.55000000000000004">
      <c r="A31" s="12" t="s">
        <v>208</v>
      </c>
      <c r="B31" s="13">
        <f t="shared" si="0"/>
        <v>44200</v>
      </c>
      <c r="C31" s="31" t="s">
        <v>36</v>
      </c>
      <c r="D31" s="41">
        <f>IFERROR(INT(TRIM(SUBSTITUTE(VLOOKUP($A31&amp;"*",各都道府県の状況!$A:$I,D$3,FALSE), "※5", ""))), "")</f>
        <v>31058</v>
      </c>
      <c r="E31" s="41">
        <f>IFERROR(INT(TRIM(SUBSTITUTE(VLOOKUP($A31&amp;"*",各都道府県の状況!$A:$I,E$3,FALSE), "※5", ""))), "")</f>
        <v>475433</v>
      </c>
      <c r="F31" s="41">
        <f>IFERROR(INT(TRIM(SUBSTITUTE(VLOOKUP($A31&amp;"*",各都道府県の状況!$A:$I,F$3,FALSE), "※5", ""))), "")</f>
        <v>26470</v>
      </c>
      <c r="G31" s="41">
        <f>IFERROR(INT(TRIM(SUBSTITUTE(VLOOKUP($A31&amp;"*",各都道府県の状況!$A:$I,G$3,FALSE), "※5", ""))), "")</f>
        <v>612</v>
      </c>
      <c r="H31" s="41">
        <f>IFERROR(INT(TRIM(SUBSTITUTE(VLOOKUP($A31&amp;"*",各都道府県の状況!$A:$I,H$3,FALSE), "※5", ""))), "")</f>
        <v>3976</v>
      </c>
      <c r="I31" s="41">
        <f>IFERROR(INT(TRIM(SUBSTITUTE(VLOOKUP($A31&amp;"*",各都道府県の状況!$A:$I,I$3,FALSE), "※5", ""))), "")</f>
        <v>171</v>
      </c>
    </row>
    <row r="32" spans="1:9" x14ac:dyDescent="0.55000000000000004">
      <c r="A32" s="12" t="s">
        <v>209</v>
      </c>
      <c r="B32" s="13">
        <f t="shared" si="0"/>
        <v>44200</v>
      </c>
      <c r="C32" s="31" t="s">
        <v>37</v>
      </c>
      <c r="D32" s="41">
        <f>IFERROR(INT(TRIM(SUBSTITUTE(VLOOKUP($A32&amp;"*",各都道府県の状況!$A:$I,D$3,FALSE), "※5", ""))), "")</f>
        <v>10333</v>
      </c>
      <c r="E32" s="41">
        <f>IFERROR(INT(TRIM(SUBSTITUTE(VLOOKUP($A32&amp;"*",各都道府県の状況!$A:$I,E$3,FALSE), "※5", ""))), "")</f>
        <v>144137</v>
      </c>
      <c r="F32" s="41">
        <f>IFERROR(INT(TRIM(SUBSTITUTE(VLOOKUP($A32&amp;"*",各都道府県の状況!$A:$I,F$3,FALSE), "※5", ""))), "")</f>
        <v>8999</v>
      </c>
      <c r="G32" s="41">
        <f>IFERROR(INT(TRIM(SUBSTITUTE(VLOOKUP($A32&amp;"*",各都道府県の状況!$A:$I,G$3,FALSE), "※5", ""))), "")</f>
        <v>229</v>
      </c>
      <c r="H32" s="41">
        <f>IFERROR(INT(TRIM(SUBSTITUTE(VLOOKUP($A32&amp;"*",各都道府県の状況!$A:$I,H$3,FALSE), "※5", ""))), "")</f>
        <v>1105</v>
      </c>
      <c r="I32" s="41">
        <f>IFERROR(INT(TRIM(SUBSTITUTE(VLOOKUP($A32&amp;"*",各都道府県の状況!$A:$I,I$3,FALSE), "※5", ""))), "")</f>
        <v>51</v>
      </c>
    </row>
    <row r="33" spans="1:9" x14ac:dyDescent="0.55000000000000004">
      <c r="A33" s="12" t="s">
        <v>210</v>
      </c>
      <c r="B33" s="13">
        <f t="shared" si="0"/>
        <v>44200</v>
      </c>
      <c r="C33" s="31" t="s">
        <v>38</v>
      </c>
      <c r="D33" s="41">
        <f>IFERROR(INT(TRIM(SUBSTITUTE(VLOOKUP($A33&amp;"*",各都道府県の状況!$A:$I,D$3,FALSE), "※5", ""))), "")</f>
        <v>2130</v>
      </c>
      <c r="E33" s="41">
        <f>IFERROR(INT(TRIM(SUBSTITUTE(VLOOKUP($A33&amp;"*",各都道府県の状況!$A:$I,E$3,FALSE), "※5", ""))), "")</f>
        <v>51105</v>
      </c>
      <c r="F33" s="41">
        <f>IFERROR(INT(TRIM(SUBSTITUTE(VLOOKUP($A33&amp;"*",各都道府県の状況!$A:$I,F$3,FALSE), "※5", ""))), "")</f>
        <v>1760</v>
      </c>
      <c r="G33" s="41">
        <f>IFERROR(INT(TRIM(SUBSTITUTE(VLOOKUP($A33&amp;"*",各都道府県の状況!$A:$I,G$3,FALSE), "※5", ""))), "")</f>
        <v>25</v>
      </c>
      <c r="H33" s="41">
        <f>IFERROR(INT(TRIM(SUBSTITUTE(VLOOKUP($A33&amp;"*",各都道府県の状況!$A:$I,H$3,FALSE), "※5", ""))), "")</f>
        <v>345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211</v>
      </c>
      <c r="B34" s="13">
        <f t="shared" si="0"/>
        <v>44200</v>
      </c>
      <c r="C34" s="31" t="s">
        <v>39</v>
      </c>
      <c r="D34" s="41">
        <f>IFERROR(INT(TRIM(SUBSTITUTE(VLOOKUP($A34&amp;"*",各都道府県の状況!$A:$I,D$3,FALSE), "※5", ""))), "")</f>
        <v>661</v>
      </c>
      <c r="E34" s="41">
        <f>IFERROR(INT(TRIM(SUBSTITUTE(VLOOKUP($A34&amp;"*",各都道府県の状況!$A:$I,E$3,FALSE), "※5", ""))), "")</f>
        <v>16728</v>
      </c>
      <c r="F34" s="41">
        <f>IFERROR(INT(TRIM(SUBSTITUTE(VLOOKUP($A34&amp;"*",各都道府県の状況!$A:$I,F$3,FALSE), "※5", ""))), "")</f>
        <v>572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71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212</v>
      </c>
      <c r="B35" s="13">
        <f t="shared" si="0"/>
        <v>44200</v>
      </c>
      <c r="C35" s="31" t="s">
        <v>40</v>
      </c>
      <c r="D35" s="41">
        <f>IFERROR(INT(TRIM(SUBSTITUTE(VLOOKUP($A35&amp;"*",各都道府県の状況!$A:$I,D$3,FALSE), "※5", ""))), "")</f>
        <v>127</v>
      </c>
      <c r="E35" s="41">
        <f>IFERROR(INT(TRIM(SUBSTITUTE(VLOOKUP($A35&amp;"*",各都道府県の状況!$A:$I,E$3,FALSE), "※5", ""))), "")</f>
        <v>25067</v>
      </c>
      <c r="F35" s="41">
        <f>IFERROR(INT(TRIM(SUBSTITUTE(VLOOKUP($A35&amp;"*",各都道府県の状況!$A:$I,F$3,FALSE), "※5", ""))), "")</f>
        <v>72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53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213</v>
      </c>
      <c r="B36" s="13">
        <f t="shared" si="0"/>
        <v>44200</v>
      </c>
      <c r="C36" s="31" t="s">
        <v>41</v>
      </c>
      <c r="D36" s="41">
        <f>IFERROR(INT(TRIM(SUBSTITUTE(VLOOKUP($A36&amp;"*",各都道府県の状況!$A:$I,D$3,FALSE), "※5", ""))), "")</f>
        <v>214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189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25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214</v>
      </c>
      <c r="B37" s="13">
        <f t="shared" si="0"/>
        <v>44200</v>
      </c>
      <c r="C37" s="31" t="s">
        <v>42</v>
      </c>
      <c r="D37" s="41">
        <f>IFERROR(INT(TRIM(SUBSTITUTE(VLOOKUP($A37&amp;"*",各都道府県の状況!$A:$I,D$3,FALSE), "※5", ""))), "")</f>
        <v>1473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44200</v>
      </c>
      <c r="C38" s="31" t="s">
        <v>43</v>
      </c>
      <c r="D38" s="41">
        <f>IFERROR(INT(TRIM(SUBSTITUTE(VLOOKUP($A38&amp;"*",各都道府県の状況!$A:$I,D$3,FALSE), "※5", ""))), "")</f>
        <v>3538</v>
      </c>
      <c r="E38" s="41">
        <f>IFERROR(INT(TRIM(SUBSTITUTE(VLOOKUP($A38&amp;"*",各都道府県の状況!$A:$I,E$3,FALSE), "※5", ""))), "")</f>
        <v>75233</v>
      </c>
      <c r="F38" s="41">
        <f>IFERROR(INT(TRIM(SUBSTITUTE(VLOOKUP($A38&amp;"*",各都道府県の状況!$A:$I,F$3,FALSE), "※5", ""))), "")</f>
        <v>2421</v>
      </c>
      <c r="G38" s="41">
        <f>IFERROR(INT(TRIM(SUBSTITUTE(VLOOKUP($A38&amp;"*",各都道府県の状況!$A:$I,G$3,FALSE), "※5", ""))), "")</f>
        <v>43</v>
      </c>
      <c r="H38" s="41">
        <f>IFERROR(INT(TRIM(SUBSTITUTE(VLOOKUP($A38&amp;"*",各都道府県の状況!$A:$I,H$3,FALSE), "※5", ""))), "")</f>
        <v>714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216</v>
      </c>
      <c r="B39" s="13">
        <f t="shared" si="0"/>
        <v>44200</v>
      </c>
      <c r="C39" s="31" t="s">
        <v>44</v>
      </c>
      <c r="D39" s="41">
        <f>IFERROR(INT(TRIM(SUBSTITUTE(VLOOKUP($A39&amp;"*",各都道府県の状況!$A:$I,D$3,FALSE), "※5", ""))), "")</f>
        <v>609</v>
      </c>
      <c r="E39" s="41">
        <f>IFERROR(INT(TRIM(SUBSTITUTE(VLOOKUP($A39&amp;"*",各都道府県の状況!$A:$I,E$3,FALSE), "※5", ""))), "")</f>
        <v>29766</v>
      </c>
      <c r="F39" s="41">
        <f>IFERROR(INT(TRIM(SUBSTITUTE(VLOOKUP($A39&amp;"*",各都道府県の状況!$A:$I,F$3,FALSE), "※5", ""))), "")</f>
        <v>480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122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44200</v>
      </c>
      <c r="C40" s="31" t="s">
        <v>45</v>
      </c>
      <c r="D40" s="41">
        <f>IFERROR(INT(TRIM(SUBSTITUTE(VLOOKUP($A40&amp;"*",各都道府県の状況!$A:$I,D$3,FALSE), "※5", ""))), "")</f>
        <v>201</v>
      </c>
      <c r="E40" s="41">
        <f>IFERROR(INT(TRIM(SUBSTITUTE(VLOOKUP($A40&amp;"*",各都道府県の状況!$A:$I,E$3,FALSE), "※5", ""))), "")</f>
        <v>15440</v>
      </c>
      <c r="F40" s="41">
        <f>IFERROR(INT(TRIM(SUBSTITUTE(VLOOKUP($A40&amp;"*",各都道府県の状況!$A:$I,F$3,FALSE), "※5", ""))), "")</f>
        <v>184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8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44200</v>
      </c>
      <c r="C41" s="31" t="s">
        <v>46</v>
      </c>
      <c r="D41" s="41">
        <f>IFERROR(INT(TRIM(SUBSTITUTE(VLOOKUP($A41&amp;"*",各都道府県の状況!$A:$I,D$3,FALSE), "※5", ""))), "")</f>
        <v>315</v>
      </c>
      <c r="E41" s="41">
        <f>IFERROR(INT(TRIM(SUBSTITUTE(VLOOKUP($A41&amp;"*",各都道府県の状況!$A:$I,E$3,FALSE), "※5", ""))), "")</f>
        <v>24652</v>
      </c>
      <c r="F41" s="41">
        <f>IFERROR(INT(TRIM(SUBSTITUTE(VLOOKUP($A41&amp;"*",各都道府県の状況!$A:$I,F$3,FALSE), "※5", ""))), "")</f>
        <v>229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83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219</v>
      </c>
      <c r="B42" s="13">
        <f t="shared" si="0"/>
        <v>44200</v>
      </c>
      <c r="C42" s="31" t="s">
        <v>47</v>
      </c>
      <c r="D42" s="41">
        <f>IFERROR(INT(TRIM(SUBSTITUTE(VLOOKUP($A42&amp;"*",各都道府県の状況!$A:$I,D$3,FALSE), "※5", ""))), "")</f>
        <v>493</v>
      </c>
      <c r="E42" s="41">
        <f>IFERROR(INT(TRIM(SUBSTITUTE(VLOOKUP($A42&amp;"*",各都道府県の状況!$A:$I,E$3,FALSE), "※5", ""))), "")</f>
        <v>13805</v>
      </c>
      <c r="F42" s="41">
        <f>IFERROR(INT(TRIM(SUBSTITUTE(VLOOKUP($A42&amp;"*",各都道府県の状況!$A:$I,F$3,FALSE), "※5", ""))), "")</f>
        <v>390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90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220</v>
      </c>
      <c r="B43" s="13">
        <f t="shared" si="0"/>
        <v>44200</v>
      </c>
      <c r="C43" s="31" t="s">
        <v>48</v>
      </c>
      <c r="D43" s="41">
        <f>IFERROR(INT(TRIM(SUBSTITUTE(VLOOKUP($A43&amp;"*",各都道府県の状況!$A:$I,D$3,FALSE), "※5", ""))), "")</f>
        <v>689</v>
      </c>
      <c r="E43" s="41">
        <f>IFERROR(INT(TRIM(SUBSTITUTE(VLOOKUP($A43&amp;"*",各都道府県の状況!$A:$I,E$3,FALSE), "※5", ""))), "")</f>
        <v>6021</v>
      </c>
      <c r="F43" s="41">
        <f>IFERROR(INT(TRIM(SUBSTITUTE(VLOOKUP($A43&amp;"*",各都道府県の状況!$A:$I,F$3,FALSE), "※5", ""))), "")</f>
        <v>591</v>
      </c>
      <c r="G43" s="41">
        <f>IFERROR(INT(TRIM(SUBSTITUTE(VLOOKUP($A43&amp;"*",各都道府県の状況!$A:$I,G$3,FALSE), "※5", ""))), "")</f>
        <v>9</v>
      </c>
      <c r="H43" s="41">
        <f>IFERROR(INT(TRIM(SUBSTITUTE(VLOOKUP($A43&amp;"*",各都道府県の状況!$A:$I,H$3,FALSE), "※5", ""))), "")</f>
        <v>89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221</v>
      </c>
      <c r="B44" s="13">
        <f t="shared" si="0"/>
        <v>44200</v>
      </c>
      <c r="C44" s="31" t="s">
        <v>49</v>
      </c>
      <c r="D44" s="41">
        <f>IFERROR(INT(TRIM(SUBSTITUTE(VLOOKUP($A44&amp;"*",各都道府県の状況!$A:$I,D$3,FALSE), "※5", ""))), "")</f>
        <v>9477</v>
      </c>
      <c r="E44" s="41">
        <f>IFERROR(INT(TRIM(SUBSTITUTE(VLOOKUP($A44&amp;"*",各都道府県の状況!$A:$I,E$3,FALSE), "※5", ""))), "")</f>
        <v>270382</v>
      </c>
      <c r="F44" s="41">
        <f>IFERROR(INT(TRIM(SUBSTITUTE(VLOOKUP($A44&amp;"*",各都道府県の状況!$A:$I,F$3,FALSE), "※5", ""))), "")</f>
        <v>7633</v>
      </c>
      <c r="G44" s="41">
        <f>IFERROR(INT(TRIM(SUBSTITUTE(VLOOKUP($A44&amp;"*",各都道府県の状況!$A:$I,G$3,FALSE), "※5", ""))), "")</f>
        <v>122</v>
      </c>
      <c r="H44" s="41">
        <f>IFERROR(INT(TRIM(SUBSTITUTE(VLOOKUP($A44&amp;"*",各都道府県の状況!$A:$I,H$3,FALSE), "※5", ""))), "")</f>
        <v>1722</v>
      </c>
      <c r="I44" s="41">
        <f>IFERROR(INT(TRIM(SUBSTITUTE(VLOOKUP($A44&amp;"*",各都道府県の状況!$A:$I,I$3,FALSE), "※5", ""))), "")</f>
        <v>17</v>
      </c>
    </row>
    <row r="45" spans="1:9" x14ac:dyDescent="0.55000000000000004">
      <c r="A45" s="12" t="s">
        <v>222</v>
      </c>
      <c r="B45" s="13">
        <f t="shared" si="0"/>
        <v>44200</v>
      </c>
      <c r="C45" s="31" t="s">
        <v>50</v>
      </c>
      <c r="D45" s="41">
        <f>IFERROR(INT(TRIM(SUBSTITUTE(VLOOKUP($A45&amp;"*",各都道府県の状況!$A:$I,D$3,FALSE), "※5", ""))), "")</f>
        <v>500</v>
      </c>
      <c r="E45" s="41">
        <f>IFERROR(INT(TRIM(SUBSTITUTE(VLOOKUP($A45&amp;"*",各都道府県の状況!$A:$I,E$3,FALSE), "※5", ""))), "")</f>
        <v>15346</v>
      </c>
      <c r="F45" s="41">
        <f>IFERROR(INT(TRIM(SUBSTITUTE(VLOOKUP($A45&amp;"*",各都道府県の状況!$A:$I,F$3,FALSE), "※5", ""))), "")</f>
        <v>432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70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44200</v>
      </c>
      <c r="C46" s="31" t="s">
        <v>51</v>
      </c>
      <c r="D46" s="41">
        <f>IFERROR(INT(TRIM(SUBSTITUTE(VLOOKUP($A46&amp;"*",各都道府県の状況!$A:$I,D$3,FALSE), "※5", ""))), "")</f>
        <v>703</v>
      </c>
      <c r="E46" s="41">
        <f>IFERROR(INT(TRIM(SUBSTITUTE(VLOOKUP($A46&amp;"*",各都道府県の状況!$A:$I,E$3,FALSE), "※5", ""))), "")</f>
        <v>40578</v>
      </c>
      <c r="F46" s="41">
        <f>IFERROR(INT(TRIM(SUBSTITUTE(VLOOKUP($A46&amp;"*",各都道府県の状況!$A:$I,F$3,FALSE), "※5", ""))), "")</f>
        <v>444</v>
      </c>
      <c r="G46" s="41">
        <f>IFERROR(INT(TRIM(SUBSTITUTE(VLOOKUP($A46&amp;"*",各都道府県の状況!$A:$I,G$3,FALSE), "※5", ""))), "")</f>
        <v>5</v>
      </c>
      <c r="H46" s="41">
        <f>IFERROR(INT(TRIM(SUBSTITUTE(VLOOKUP($A46&amp;"*",各都道府県の状況!$A:$I,H$3,FALSE), "※5", ""))), "")</f>
        <v>233</v>
      </c>
      <c r="I46" s="41">
        <f>IFERROR(INT(TRIM(SUBSTITUTE(VLOOKUP($A46&amp;"*",各都道府県の状況!$A:$I,I$3,FALSE), "※5", ""))), "")</f>
        <v>9</v>
      </c>
    </row>
    <row r="47" spans="1:9" x14ac:dyDescent="0.55000000000000004">
      <c r="A47" s="12" t="s">
        <v>224</v>
      </c>
      <c r="B47" s="13">
        <f t="shared" si="0"/>
        <v>44200</v>
      </c>
      <c r="C47" s="31" t="s">
        <v>52</v>
      </c>
      <c r="D47" s="41">
        <f>IFERROR(INT(TRIM(SUBSTITUTE(VLOOKUP($A47&amp;"*",各都道府県の状況!$A:$I,D$3,FALSE), "※5", ""))), "")</f>
        <v>1981</v>
      </c>
      <c r="E47" s="41">
        <f>IFERROR(INT(TRIM(SUBSTITUTE(VLOOKUP($A47&amp;"*",各都道府県の状況!$A:$I,E$3,FALSE), "※5", ""))), "")</f>
        <v>37649</v>
      </c>
      <c r="F47" s="41">
        <f>IFERROR(INT(TRIM(SUBSTITUTE(VLOOKUP($A47&amp;"*",各都道府県の状況!$A:$I,F$3,FALSE), "※5", ""))), "")</f>
        <v>1580</v>
      </c>
      <c r="G47" s="41">
        <f>IFERROR(INT(TRIM(SUBSTITUTE(VLOOKUP($A47&amp;"*",各都道府県の状況!$A:$I,G$3,FALSE), "※5", ""))), "")</f>
        <v>22</v>
      </c>
      <c r="H47" s="41">
        <f>IFERROR(INT(TRIM(SUBSTITUTE(VLOOKUP($A47&amp;"*",各都道府県の状況!$A:$I,H$3,FALSE), "※5", ""))), "")</f>
        <v>200</v>
      </c>
      <c r="I47" s="41">
        <f>IFERROR(INT(TRIM(SUBSTITUTE(VLOOKUP($A47&amp;"*",各都道府県の状況!$A:$I,I$3,FALSE), "※5", ""))), "")</f>
        <v>10</v>
      </c>
    </row>
    <row r="48" spans="1:9" x14ac:dyDescent="0.55000000000000004">
      <c r="A48" s="12" t="s">
        <v>225</v>
      </c>
      <c r="B48" s="13">
        <f t="shared" si="0"/>
        <v>44200</v>
      </c>
      <c r="C48" s="31" t="s">
        <v>53</v>
      </c>
      <c r="D48" s="41">
        <f>IFERROR(INT(TRIM(SUBSTITUTE(VLOOKUP($A48&amp;"*",各都道府県の状況!$A:$I,D$3,FALSE), "※5", ""))), "")</f>
        <v>730</v>
      </c>
      <c r="E48" s="41">
        <f>IFERROR(INT(TRIM(SUBSTITUTE(VLOOKUP($A48&amp;"*",各都道府県の状況!$A:$I,E$3,FALSE), "※5", ""))), "")</f>
        <v>43508</v>
      </c>
      <c r="F48" s="41">
        <f>IFERROR(INT(TRIM(SUBSTITUTE(VLOOKUP($A48&amp;"*",各都道府県の状況!$A:$I,F$3,FALSE), "※5", ""))), "")</f>
        <v>597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127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44200</v>
      </c>
      <c r="C49" s="31" t="s">
        <v>54</v>
      </c>
      <c r="D49" s="41">
        <f>IFERROR(INT(TRIM(SUBSTITUTE(VLOOKUP($A49&amp;"*",各都道府県の状況!$A:$I,D$3,FALSE), "※5", ""))), "")</f>
        <v>878</v>
      </c>
      <c r="E49" s="41">
        <f>IFERROR(INT(TRIM(SUBSTITUTE(VLOOKUP($A49&amp;"*",各都道府県の状況!$A:$I,E$3,FALSE), "※5", ""))), "")</f>
        <v>13419</v>
      </c>
      <c r="F49" s="41">
        <f>IFERROR(INT(TRIM(SUBSTITUTE(VLOOKUP($A49&amp;"*",各都道府県の状況!$A:$I,F$3,FALSE), "※5", ""))), "")</f>
        <v>692</v>
      </c>
      <c r="G49" s="41">
        <f>IFERROR(INT(TRIM(SUBSTITUTE(VLOOKUP($A49&amp;"*",各都道府県の状況!$A:$I,G$3,FALSE), "※5", ""))), "")</f>
        <v>9</v>
      </c>
      <c r="H49" s="41">
        <f>IFERROR(INT(TRIM(SUBSTITUTE(VLOOKUP($A49&amp;"*",各都道府県の状況!$A:$I,H$3,FALSE), "※5", ""))), "")</f>
        <v>186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227</v>
      </c>
      <c r="B50" s="13">
        <f t="shared" si="0"/>
        <v>44200</v>
      </c>
      <c r="C50" s="31" t="s">
        <v>55</v>
      </c>
      <c r="D50" s="41">
        <f>IFERROR(INT(TRIM(SUBSTITUTE(VLOOKUP($A50&amp;"*",各都道府県の状況!$A:$I,D$3,FALSE), "※5", ""))), "")</f>
        <v>1060</v>
      </c>
      <c r="E50" s="41">
        <f>IFERROR(INT(TRIM(SUBSTITUTE(VLOOKUP($A50&amp;"*",各都道府県の状況!$A:$I,E$3,FALSE), "※5", ""))), "")</f>
        <v>40734</v>
      </c>
      <c r="F50" s="41">
        <f>IFERROR(INT(TRIM(SUBSTITUTE(VLOOKUP($A50&amp;"*",各都道府県の状況!$A:$I,F$3,FALSE), "※5", ""))), "")</f>
        <v>914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146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44200</v>
      </c>
      <c r="C51" s="31" t="s">
        <v>56</v>
      </c>
      <c r="D51" s="41">
        <f>IFERROR(INT(TRIM(SUBSTITUTE(VLOOKUP($A51&amp;"*",各都道府県の状況!$A:$I,D$3,FALSE), "※5", ""))), "")</f>
        <v>5487</v>
      </c>
      <c r="E51" s="41">
        <f>IFERROR(INT(TRIM(SUBSTITUTE(VLOOKUP($A51&amp;"*",各都道府県の状況!$A:$I,E$3,FALSE), "※5", ""))), "")</f>
        <v>91439</v>
      </c>
      <c r="F51" s="41">
        <f>IFERROR(INT(TRIM(SUBSTITUTE(VLOOKUP($A51&amp;"*",各都道府県の状況!$A:$I,F$3,FALSE), "※5", ""))), "")</f>
        <v>5053</v>
      </c>
      <c r="G51" s="41">
        <f>IFERROR(INT(TRIM(SUBSTITUTE(VLOOKUP($A51&amp;"*",各都道府県の状況!$A:$I,G$3,FALSE), "※5", ""))), "")</f>
        <v>83</v>
      </c>
      <c r="H51" s="41">
        <f>IFERROR(INT(TRIM(SUBSTITUTE(VLOOKUP($A51&amp;"*",各都道府県の状況!$A:$I,H$3,FALSE), "※5", ""))), "")</f>
        <v>356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3" t="s">
        <v>279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229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6" t="s">
        <v>181</v>
      </c>
      <c r="C4" s="60" t="s">
        <v>282</v>
      </c>
      <c r="D4" s="61" t="s">
        <v>283</v>
      </c>
      <c r="E4" s="62" t="s">
        <v>284</v>
      </c>
      <c r="F4" s="63"/>
      <c r="G4" s="58" t="s">
        <v>285</v>
      </c>
      <c r="H4" s="58" t="s">
        <v>286</v>
      </c>
      <c r="I4" s="19"/>
    </row>
    <row r="5" spans="1:9" ht="13.25" customHeight="1" x14ac:dyDescent="0.55000000000000004">
      <c r="B5" s="57"/>
      <c r="C5" s="64"/>
      <c r="D5" s="65"/>
      <c r="E5" s="66" t="s">
        <v>287</v>
      </c>
      <c r="F5" s="67" t="s">
        <v>288</v>
      </c>
      <c r="G5" s="59"/>
      <c r="H5" s="59"/>
      <c r="I5" s="19"/>
    </row>
    <row r="6" spans="1:9" ht="12" customHeight="1" x14ac:dyDescent="0.55000000000000004">
      <c r="A6" s="15" t="s">
        <v>182</v>
      </c>
      <c r="B6" s="20" t="s">
        <v>230</v>
      </c>
      <c r="C6" s="68">
        <v>13778</v>
      </c>
      <c r="D6" s="68">
        <v>243136</v>
      </c>
      <c r="E6" s="68">
        <v>1692</v>
      </c>
      <c r="F6" s="69">
        <v>21</v>
      </c>
      <c r="G6" s="68">
        <v>11598</v>
      </c>
      <c r="H6" s="69">
        <v>476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69">
        <v>516</v>
      </c>
      <c r="D7" s="68">
        <v>10327</v>
      </c>
      <c r="E7" s="69">
        <v>98</v>
      </c>
      <c r="F7" s="69">
        <v>2</v>
      </c>
      <c r="G7" s="69">
        <v>410</v>
      </c>
      <c r="H7" s="69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69">
        <v>394</v>
      </c>
      <c r="D8" s="68">
        <v>14508</v>
      </c>
      <c r="E8" s="69">
        <v>56</v>
      </c>
      <c r="F8" s="69">
        <v>4</v>
      </c>
      <c r="G8" s="69">
        <v>314</v>
      </c>
      <c r="H8" s="69">
        <v>24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68">
        <v>2252</v>
      </c>
      <c r="D9" s="68">
        <v>25035</v>
      </c>
      <c r="E9" s="69">
        <v>405</v>
      </c>
      <c r="F9" s="69">
        <v>5</v>
      </c>
      <c r="G9" s="68">
        <v>1831</v>
      </c>
      <c r="H9" s="69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69">
        <v>149</v>
      </c>
      <c r="D10" s="68">
        <v>4848</v>
      </c>
      <c r="E10" s="69">
        <v>32</v>
      </c>
      <c r="F10" s="69">
        <v>0</v>
      </c>
      <c r="G10" s="69">
        <v>116</v>
      </c>
      <c r="H10" s="69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69">
        <v>402</v>
      </c>
      <c r="D11" s="68">
        <v>10378</v>
      </c>
      <c r="E11" s="69">
        <v>72</v>
      </c>
      <c r="F11" s="69">
        <v>5</v>
      </c>
      <c r="G11" s="69">
        <v>321</v>
      </c>
      <c r="H11" s="69">
        <v>9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68">
        <v>1008</v>
      </c>
      <c r="D12" s="68">
        <v>59334</v>
      </c>
      <c r="E12" s="69">
        <v>227</v>
      </c>
      <c r="F12" s="69">
        <v>9</v>
      </c>
      <c r="G12" s="69">
        <v>759</v>
      </c>
      <c r="H12" s="69">
        <v>22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68">
        <v>2592</v>
      </c>
      <c r="D13" s="68">
        <v>18978</v>
      </c>
      <c r="E13" s="69">
        <v>331</v>
      </c>
      <c r="F13" s="69">
        <v>6</v>
      </c>
      <c r="G13" s="68">
        <v>2223</v>
      </c>
      <c r="H13" s="69">
        <v>38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68">
        <v>1731</v>
      </c>
      <c r="D14" s="68">
        <v>74290</v>
      </c>
      <c r="E14" s="69">
        <v>632</v>
      </c>
      <c r="F14" s="69">
        <v>9</v>
      </c>
      <c r="G14" s="68">
        <v>1099</v>
      </c>
      <c r="H14" s="69">
        <v>6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68">
        <v>2449</v>
      </c>
      <c r="D15" s="68">
        <v>54390</v>
      </c>
      <c r="E15" s="69">
        <v>351</v>
      </c>
      <c r="F15" s="69">
        <v>10</v>
      </c>
      <c r="G15" s="68">
        <v>2015</v>
      </c>
      <c r="H15" s="69">
        <v>46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68">
        <v>15180</v>
      </c>
      <c r="D16" s="68">
        <v>326926</v>
      </c>
      <c r="E16" s="68">
        <v>3235</v>
      </c>
      <c r="F16" s="69">
        <v>68</v>
      </c>
      <c r="G16" s="68">
        <v>11726</v>
      </c>
      <c r="H16" s="69">
        <v>219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68">
        <v>11877</v>
      </c>
      <c r="D17" s="68">
        <v>234043</v>
      </c>
      <c r="E17" s="68">
        <v>2631</v>
      </c>
      <c r="F17" s="69">
        <v>20</v>
      </c>
      <c r="G17" s="68">
        <v>9122</v>
      </c>
      <c r="H17" s="69">
        <v>124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68">
        <v>63474</v>
      </c>
      <c r="D18" s="68">
        <v>1019583</v>
      </c>
      <c r="E18" s="68">
        <v>10804</v>
      </c>
      <c r="F18" s="69">
        <v>108</v>
      </c>
      <c r="G18" s="68">
        <v>52036</v>
      </c>
      <c r="H18" s="69">
        <v>634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68">
        <v>22892</v>
      </c>
      <c r="D19" s="68">
        <v>358543</v>
      </c>
      <c r="E19" s="68">
        <v>3447</v>
      </c>
      <c r="F19" s="69">
        <v>79</v>
      </c>
      <c r="G19" s="68">
        <v>19160</v>
      </c>
      <c r="H19" s="69">
        <v>285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69">
        <v>572</v>
      </c>
      <c r="D20" s="68">
        <v>28706</v>
      </c>
      <c r="E20" s="69">
        <v>122</v>
      </c>
      <c r="F20" s="69">
        <v>1</v>
      </c>
      <c r="G20" s="69">
        <v>450</v>
      </c>
      <c r="H20" s="69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69">
        <v>577</v>
      </c>
      <c r="D21" s="68">
        <v>22384</v>
      </c>
      <c r="E21" s="69">
        <v>55</v>
      </c>
      <c r="F21" s="69">
        <v>2</v>
      </c>
      <c r="G21" s="69">
        <v>496</v>
      </c>
      <c r="H21" s="69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68">
        <v>1119</v>
      </c>
      <c r="D22" s="68">
        <v>30248</v>
      </c>
      <c r="E22" s="69">
        <v>146</v>
      </c>
      <c r="F22" s="69">
        <v>8</v>
      </c>
      <c r="G22" s="69">
        <v>935</v>
      </c>
      <c r="H22" s="69">
        <v>51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69">
        <v>360</v>
      </c>
      <c r="D23" s="68">
        <v>19666</v>
      </c>
      <c r="E23" s="69">
        <v>16</v>
      </c>
      <c r="F23" s="69">
        <v>0</v>
      </c>
      <c r="G23" s="69">
        <v>331</v>
      </c>
      <c r="H23" s="69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69">
        <v>588</v>
      </c>
      <c r="D24" s="68">
        <v>14618</v>
      </c>
      <c r="E24" s="69">
        <v>74</v>
      </c>
      <c r="F24" s="69">
        <v>2</v>
      </c>
      <c r="G24" s="69">
        <v>503</v>
      </c>
      <c r="H24" s="69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68">
        <v>1260</v>
      </c>
      <c r="D25" s="68">
        <v>52092</v>
      </c>
      <c r="E25" s="69">
        <v>179</v>
      </c>
      <c r="F25" s="69">
        <v>3</v>
      </c>
      <c r="G25" s="68">
        <v>1077</v>
      </c>
      <c r="H25" s="69">
        <v>16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68">
        <v>2494</v>
      </c>
      <c r="D26" s="68">
        <v>66276</v>
      </c>
      <c r="E26" s="69">
        <v>562</v>
      </c>
      <c r="F26" s="69">
        <v>12</v>
      </c>
      <c r="G26" s="68">
        <v>1893</v>
      </c>
      <c r="H26" s="69">
        <v>39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68">
        <v>2812</v>
      </c>
      <c r="D27" s="68">
        <v>99712</v>
      </c>
      <c r="E27" s="69">
        <v>529</v>
      </c>
      <c r="F27" s="69">
        <v>5</v>
      </c>
      <c r="G27" s="68">
        <v>2242</v>
      </c>
      <c r="H27" s="69">
        <v>41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68">
        <v>17090</v>
      </c>
      <c r="D28" s="68">
        <v>199918</v>
      </c>
      <c r="E28" s="68">
        <v>2478</v>
      </c>
      <c r="F28" s="69">
        <v>38</v>
      </c>
      <c r="G28" s="68">
        <v>14385</v>
      </c>
      <c r="H28" s="69">
        <v>227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68">
        <v>1339</v>
      </c>
      <c r="D29" s="68">
        <v>30675</v>
      </c>
      <c r="E29" s="69">
        <v>170</v>
      </c>
      <c r="F29" s="69">
        <v>6</v>
      </c>
      <c r="G29" s="68">
        <v>1149</v>
      </c>
      <c r="H29" s="69">
        <v>20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68">
        <v>1297</v>
      </c>
      <c r="D30" s="68">
        <v>39017</v>
      </c>
      <c r="E30" s="69">
        <v>281</v>
      </c>
      <c r="F30" s="69">
        <v>8</v>
      </c>
      <c r="G30" s="68">
        <v>1003</v>
      </c>
      <c r="H30" s="69">
        <v>13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68">
        <v>4989</v>
      </c>
      <c r="D31" s="68">
        <v>96126</v>
      </c>
      <c r="E31" s="68">
        <v>1175</v>
      </c>
      <c r="F31" s="69">
        <v>20</v>
      </c>
      <c r="G31" s="68">
        <v>3799</v>
      </c>
      <c r="H31" s="69">
        <v>57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68">
        <v>31058</v>
      </c>
      <c r="D32" s="68">
        <v>475433</v>
      </c>
      <c r="E32" s="68">
        <v>3976</v>
      </c>
      <c r="F32" s="69">
        <v>171</v>
      </c>
      <c r="G32" s="68">
        <v>26470</v>
      </c>
      <c r="H32" s="69">
        <v>612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68">
        <v>10333</v>
      </c>
      <c r="D33" s="68">
        <v>144137</v>
      </c>
      <c r="E33" s="68">
        <v>1105</v>
      </c>
      <c r="F33" s="69">
        <v>51</v>
      </c>
      <c r="G33" s="68">
        <v>8999</v>
      </c>
      <c r="H33" s="69">
        <v>229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68">
        <v>2130</v>
      </c>
      <c r="D34" s="68">
        <v>51105</v>
      </c>
      <c r="E34" s="69">
        <v>345</v>
      </c>
      <c r="F34" s="69">
        <v>11</v>
      </c>
      <c r="G34" s="68">
        <v>1760</v>
      </c>
      <c r="H34" s="69">
        <v>25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69">
        <v>661</v>
      </c>
      <c r="D35" s="68">
        <v>16728</v>
      </c>
      <c r="E35" s="69">
        <v>71</v>
      </c>
      <c r="F35" s="69">
        <v>3</v>
      </c>
      <c r="G35" s="69">
        <v>572</v>
      </c>
      <c r="H35" s="69">
        <v>7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69">
        <v>127</v>
      </c>
      <c r="D36" s="68">
        <v>25067</v>
      </c>
      <c r="E36" s="69">
        <v>53</v>
      </c>
      <c r="F36" s="69">
        <v>2</v>
      </c>
      <c r="G36" s="69">
        <v>72</v>
      </c>
      <c r="H36" s="69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69">
        <v>214</v>
      </c>
      <c r="D37" s="68">
        <v>9344</v>
      </c>
      <c r="E37" s="69">
        <v>25</v>
      </c>
      <c r="F37" s="69">
        <v>1</v>
      </c>
      <c r="G37" s="69">
        <v>189</v>
      </c>
      <c r="H37" s="69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68">
        <v>1473</v>
      </c>
      <c r="D38" s="68">
        <v>31723</v>
      </c>
      <c r="E38" s="69">
        <v>384</v>
      </c>
      <c r="F38" s="69">
        <v>8</v>
      </c>
      <c r="G38" s="69">
        <v>762</v>
      </c>
      <c r="H38" s="69">
        <v>13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68">
        <v>3538</v>
      </c>
      <c r="D39" s="68">
        <v>75233</v>
      </c>
      <c r="E39" s="69">
        <v>714</v>
      </c>
      <c r="F39" s="69">
        <v>13</v>
      </c>
      <c r="G39" s="68">
        <v>2421</v>
      </c>
      <c r="H39" s="69">
        <v>43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69">
        <v>609</v>
      </c>
      <c r="D40" s="68">
        <v>29766</v>
      </c>
      <c r="E40" s="69">
        <v>122</v>
      </c>
      <c r="F40" s="69">
        <v>3</v>
      </c>
      <c r="G40" s="69">
        <v>480</v>
      </c>
      <c r="H40" s="69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69">
        <v>201</v>
      </c>
      <c r="D41" s="68">
        <v>15440</v>
      </c>
      <c r="E41" s="69">
        <v>8</v>
      </c>
      <c r="F41" s="69">
        <v>0</v>
      </c>
      <c r="G41" s="69">
        <v>184</v>
      </c>
      <c r="H41" s="69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69">
        <v>315</v>
      </c>
      <c r="D42" s="68">
        <v>24652</v>
      </c>
      <c r="E42" s="69">
        <v>83</v>
      </c>
      <c r="F42" s="69">
        <v>1</v>
      </c>
      <c r="G42" s="69">
        <v>229</v>
      </c>
      <c r="H42" s="69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69">
        <v>493</v>
      </c>
      <c r="D43" s="68">
        <v>13805</v>
      </c>
      <c r="E43" s="69">
        <v>90</v>
      </c>
      <c r="F43" s="69">
        <v>3</v>
      </c>
      <c r="G43" s="69">
        <v>390</v>
      </c>
      <c r="H43" s="69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69">
        <v>689</v>
      </c>
      <c r="D44" s="68">
        <v>6021</v>
      </c>
      <c r="E44" s="69">
        <v>89</v>
      </c>
      <c r="F44" s="69">
        <v>5</v>
      </c>
      <c r="G44" s="69">
        <v>591</v>
      </c>
      <c r="H44" s="69">
        <v>9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68">
        <v>9477</v>
      </c>
      <c r="D45" s="68">
        <v>270382</v>
      </c>
      <c r="E45" s="68">
        <v>1722</v>
      </c>
      <c r="F45" s="69">
        <v>17</v>
      </c>
      <c r="G45" s="68">
        <v>7633</v>
      </c>
      <c r="H45" s="69">
        <v>122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69">
        <v>500</v>
      </c>
      <c r="D46" s="68">
        <v>15346</v>
      </c>
      <c r="E46" s="69">
        <v>70</v>
      </c>
      <c r="F46" s="69">
        <v>1</v>
      </c>
      <c r="G46" s="69">
        <v>432</v>
      </c>
      <c r="H46" s="69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69">
        <v>703</v>
      </c>
      <c r="D47" s="68">
        <v>40578</v>
      </c>
      <c r="E47" s="69">
        <v>233</v>
      </c>
      <c r="F47" s="69">
        <v>9</v>
      </c>
      <c r="G47" s="69">
        <v>444</v>
      </c>
      <c r="H47" s="69">
        <v>5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68">
        <v>1981</v>
      </c>
      <c r="D48" s="68">
        <v>37649</v>
      </c>
      <c r="E48" s="69">
        <v>200</v>
      </c>
      <c r="F48" s="69">
        <v>10</v>
      </c>
      <c r="G48" s="68">
        <v>1580</v>
      </c>
      <c r="H48" s="69">
        <v>22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69">
        <v>730</v>
      </c>
      <c r="D49" s="68">
        <v>43508</v>
      </c>
      <c r="E49" s="69">
        <v>127</v>
      </c>
      <c r="F49" s="69">
        <v>4</v>
      </c>
      <c r="G49" s="69">
        <v>597</v>
      </c>
      <c r="H49" s="69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69">
        <v>878</v>
      </c>
      <c r="D50" s="68">
        <v>13419</v>
      </c>
      <c r="E50" s="69">
        <v>186</v>
      </c>
      <c r="F50" s="69">
        <v>2</v>
      </c>
      <c r="G50" s="69">
        <v>692</v>
      </c>
      <c r="H50" s="69">
        <v>9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68">
        <v>1060</v>
      </c>
      <c r="D51" s="68">
        <v>40734</v>
      </c>
      <c r="E51" s="69">
        <v>146</v>
      </c>
      <c r="F51" s="69">
        <v>2</v>
      </c>
      <c r="G51" s="69">
        <v>914</v>
      </c>
      <c r="H51" s="69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68">
        <v>5487</v>
      </c>
      <c r="D52" s="68">
        <v>91439</v>
      </c>
      <c r="E52" s="69">
        <v>356</v>
      </c>
      <c r="F52" s="69">
        <v>3</v>
      </c>
      <c r="G52" s="68">
        <v>5053</v>
      </c>
      <c r="H52" s="69">
        <v>83</v>
      </c>
      <c r="I52" s="25"/>
    </row>
    <row r="53" spans="1:9" ht="12" customHeight="1" x14ac:dyDescent="0.55000000000000004">
      <c r="B53" s="22" t="s">
        <v>277</v>
      </c>
      <c r="C53" s="69">
        <v>149</v>
      </c>
      <c r="D53" s="70" t="s">
        <v>289</v>
      </c>
      <c r="E53" s="69">
        <v>0</v>
      </c>
      <c r="F53" s="70" t="s">
        <v>289</v>
      </c>
      <c r="G53" s="69">
        <v>149</v>
      </c>
      <c r="H53" s="70" t="s">
        <v>289</v>
      </c>
      <c r="I53" s="25"/>
    </row>
    <row r="54" spans="1:9" ht="12" customHeight="1" x14ac:dyDescent="0.55000000000000004">
      <c r="B54" s="21" t="s">
        <v>165</v>
      </c>
      <c r="C54" s="68">
        <v>245997</v>
      </c>
      <c r="D54" s="68">
        <v>4625266</v>
      </c>
      <c r="E54" s="68">
        <v>39905</v>
      </c>
      <c r="F54" s="69">
        <v>771</v>
      </c>
      <c r="G54" s="68">
        <v>201606</v>
      </c>
      <c r="H54" s="68">
        <v>3654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2021-01-05T15:14:43Z</dcterms:modified>
</cp:coreProperties>
</file>