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F2B14562-BF99-4F3F-ACFC-6E5B5AA38133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<sst xmlns="http://schemas.openxmlformats.org/spreadsheetml/2006/main" count="23909" uniqueCount="299">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</sst>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93"/>
  <sheetViews>
    <sheetView workbookViewId="0">
      <pane ySplit="1" topLeftCell="A1180" activePane="bottomLeft" state="frozen"/>
      <selection activeCell="A17298" sqref="A17298"/>
      <selection pane="bottomLeft" activeCell="A17298" sqref="A17298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97"/>
  <sheetViews>
    <sheetView workbookViewId="0">
      <pane xSplit="1" ySplit="1" topLeftCell="B17291" activePane="bottomRight" state="frozen"/>
      <selection activeCell="C4" sqref="C4:H54"/>
      <selection pane="topRight" activeCell="C4" sqref="C4:H54"/>
      <selection pane="bottomLeft" activeCell="C4" sqref="C4:H54"/>
      <selection pane="bottomRight" activeCell="A17298" sqref="A1729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1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1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1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1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1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1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1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1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1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1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1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  <c r="O1179">
        <v>73352</v>
      </c>
      <c r="P1179">
        <v>4942</v>
      </c>
    </row>
    <row r="1180" spans="1:1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1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1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  <c r="O1182">
        <v>67217</v>
      </c>
      <c r="P1182">
        <v>4000</v>
      </c>
    </row>
    <row r="1183" spans="1:1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1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44276</v>
      </c>
      <c r="B3" s="26" t="s">
        <v>153</v>
      </c>
      <c r="C3" s="26">
        <f>IF(C21="", "", C21)</f>
        <v>453304</v>
      </c>
      <c r="D3" s="26">
        <f>IF(B21="", "", B21)</f>
        <v>8735386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13302</v>
      </c>
      <c r="I3" s="26" t="str">
        <f t="shared" si="1"/>
        <v/>
      </c>
      <c r="J3" s="26">
        <f t="shared" si="1"/>
        <v>324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430898</v>
      </c>
      <c r="N3" s="26">
        <f t="shared" si="2"/>
        <v>8810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44276</v>
      </c>
      <c r="B4" s="26" t="s">
        <v>154</v>
      </c>
      <c r="C4" s="26">
        <f>IF(C22="", "", C22)</f>
        <v>2319</v>
      </c>
      <c r="D4" s="26">
        <f>IF(B22="", "", B22)</f>
        <v>565106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2236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2" t="s">
        <v>290</v>
      </c>
      <c r="B8" s="52"/>
      <c r="C8" s="52"/>
      <c r="D8" s="52"/>
      <c r="E8" s="52"/>
      <c r="F8" s="52"/>
      <c r="G8" s="52"/>
      <c r="I8" s="54" t="s">
        <v>283</v>
      </c>
      <c r="J8" s="54"/>
      <c r="K8" s="54"/>
      <c r="L8" s="54"/>
      <c r="M8" s="54"/>
      <c r="N8" s="54"/>
      <c r="O8" s="54"/>
      <c r="P8" s="54"/>
      <c r="Q8" s="54"/>
    </row>
    <row r="9" spans="1:17" x14ac:dyDescent="0.55000000000000004">
      <c r="A9" s="4">
        <v>2021</v>
      </c>
      <c r="B9" s="4">
        <v>3</v>
      </c>
      <c r="C9" s="4">
        <v>21</v>
      </c>
      <c r="I9" s="52" t="s">
        <v>284</v>
      </c>
      <c r="J9" s="52"/>
    </row>
    <row r="10" spans="1:17" x14ac:dyDescent="0.55000000000000004">
      <c r="B10" s="52" t="s">
        <v>157</v>
      </c>
      <c r="C10" s="52"/>
      <c r="D10" s="52" t="s">
        <v>158</v>
      </c>
      <c r="E10" s="52"/>
      <c r="F10" s="52" t="s">
        <v>159</v>
      </c>
      <c r="G10" s="52" t="s">
        <v>160</v>
      </c>
      <c r="H10" s="52" t="s">
        <v>161</v>
      </c>
      <c r="I10" s="52" t="s">
        <v>289</v>
      </c>
      <c r="J10" s="52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2"/>
      <c r="G11" s="52"/>
      <c r="H11" s="53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8735386</v>
      </c>
      <c r="C12" s="4">
        <v>453304</v>
      </c>
      <c r="D12" s="4">
        <v>13302</v>
      </c>
      <c r="E12" s="4">
        <v>324</v>
      </c>
      <c r="F12" s="4">
        <v>430898</v>
      </c>
      <c r="G12" s="4">
        <v>8810</v>
      </c>
      <c r="H12" s="3"/>
      <c r="I12" s="4"/>
      <c r="J12" s="4"/>
      <c r="K12" s="55"/>
      <c r="L12" s="55"/>
      <c r="M12" s="55"/>
      <c r="N12" s="27"/>
      <c r="O12" s="27"/>
      <c r="P12" s="27"/>
    </row>
    <row r="13" spans="1:17" x14ac:dyDescent="0.55000000000000004">
      <c r="A13" s="27" t="s">
        <v>167</v>
      </c>
      <c r="B13" s="4">
        <v>565106</v>
      </c>
      <c r="C13" s="4">
        <v>2319</v>
      </c>
      <c r="D13" s="4">
        <v>81</v>
      </c>
      <c r="E13" s="4">
        <v>0</v>
      </c>
      <c r="F13" s="4">
        <v>2236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9301321</v>
      </c>
      <c r="C15" s="29">
        <f t="shared" si="4"/>
        <v>455638</v>
      </c>
      <c r="D15" s="29">
        <f t="shared" si="4"/>
        <v>13383</v>
      </c>
      <c r="E15" s="29">
        <f t="shared" si="4"/>
        <v>324</v>
      </c>
      <c r="F15" s="29">
        <f t="shared" si="4"/>
        <v>433149</v>
      </c>
      <c r="G15" s="29">
        <f t="shared" si="4"/>
        <v>8812</v>
      </c>
      <c r="H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5">B12</f>
        <v>8735386</v>
      </c>
      <c r="C21" s="28">
        <f t="shared" si="5"/>
        <v>453304</v>
      </c>
      <c r="D21" s="3"/>
      <c r="E21" s="3"/>
      <c r="F21" s="3"/>
      <c r="G21" s="3"/>
      <c r="H21" s="28">
        <f>D12</f>
        <v>13302</v>
      </c>
      <c r="I21" s="3"/>
      <c r="J21" s="28">
        <f>E12</f>
        <v>324</v>
      </c>
      <c r="K21" s="3"/>
      <c r="L21" s="3"/>
      <c r="M21" s="16">
        <f>F21</f>
        <v>0</v>
      </c>
      <c r="N21" s="28">
        <f t="shared" ref="N21:O23" si="6">F12</f>
        <v>430898</v>
      </c>
      <c r="O21" s="28">
        <f t="shared" si="6"/>
        <v>8810</v>
      </c>
    </row>
    <row r="22" spans="1:15" x14ac:dyDescent="0.55000000000000004">
      <c r="A22" s="26" t="s">
        <v>167</v>
      </c>
      <c r="B22" s="28">
        <f t="shared" si="5"/>
        <v>565106</v>
      </c>
      <c r="C22" s="28">
        <f t="shared" si="5"/>
        <v>2319</v>
      </c>
      <c r="D22" s="3"/>
      <c r="E22" s="3"/>
      <c r="F22" s="3"/>
      <c r="G22" s="3"/>
      <c r="H22" s="28">
        <f>D13</f>
        <v>81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2236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9301321</v>
      </c>
      <c r="C24" s="26">
        <f t="shared" si="7"/>
        <v>455638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13383</v>
      </c>
      <c r="I24" s="26">
        <f t="shared" si="7"/>
        <v>0</v>
      </c>
      <c r="J24" s="26">
        <f t="shared" si="7"/>
        <v>324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433149</v>
      </c>
      <c r="O24" s="26">
        <f t="shared" si="7"/>
        <v>8812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20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44275</v>
      </c>
      <c r="C5" s="31" t="s">
        <v>7</v>
      </c>
      <c r="D5" s="41">
        <f>IFERROR(INT(TRIM(SUBSTITUTE(VLOOKUP($A5&amp;"*",各都道府県の状況!$A:$I,D$3,FALSE), "※5", ""))), "")</f>
        <v>20311</v>
      </c>
      <c r="E5" s="41">
        <f>IFERROR(INT(TRIM(SUBSTITUTE(VLOOKUP($A5&amp;"*",各都道府県の状況!$A:$I,E$3,FALSE), "※5", ""))), "")</f>
        <v>424537</v>
      </c>
      <c r="F5" s="41">
        <f>IFERROR(INT(TRIM(SUBSTITUTE(VLOOKUP($A5&amp;"*",各都道府県の状況!$A:$I,F$3,FALSE), "※5", ""))), "")</f>
        <v>18871</v>
      </c>
      <c r="G5" s="41">
        <f>IFERROR(INT(TRIM(SUBSTITUTE(VLOOKUP($A5&amp;"*",各都道府県の状況!$A:$I,G$3,FALSE), "※5", ""))), "")</f>
        <v>729</v>
      </c>
      <c r="H5" s="41">
        <f>IFERROR(INT(TRIM(SUBSTITUTE(VLOOKUP($A5&amp;"*",各都道府県の状況!$A:$I,H$3,FALSE), "※5", ""))), "")</f>
        <v>709</v>
      </c>
      <c r="I5" s="41">
        <f>IFERROR(INT(TRIM(SUBSTITUTE(VLOOKUP($A5&amp;"*",各都道府県の状況!$A:$I,I$3,FALSE), "※5", ""))), "")</f>
        <v>7</v>
      </c>
      <c r="J5" s="2"/>
    </row>
    <row r="6" spans="1:10" x14ac:dyDescent="0.55000000000000004">
      <c r="A6" s="12" t="s">
        <v>182</v>
      </c>
      <c r="B6" s="13">
        <f t="shared" si="0"/>
        <v>44275</v>
      </c>
      <c r="C6" s="31" t="s">
        <v>11</v>
      </c>
      <c r="D6" s="41">
        <f>IFERROR(INT(TRIM(SUBSTITUTE(VLOOKUP($A6&amp;"*",各都道府県の状況!$A:$I,D$3,FALSE), "※5", ""))), "")</f>
        <v>895</v>
      </c>
      <c r="E6" s="41">
        <f>IFERROR(INT(TRIM(SUBSTITUTE(VLOOKUP($A6&amp;"*",各都道府県の状況!$A:$I,E$3,FALSE), "※5", ""))), "")</f>
        <v>22869</v>
      </c>
      <c r="F6" s="41">
        <f>IFERROR(INT(TRIM(SUBSTITUTE(VLOOKUP($A6&amp;"*",各都道府県の状況!$A:$I,F$3,FALSE), "※5", ""))), "")</f>
        <v>806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69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44275</v>
      </c>
      <c r="C7" s="31" t="s">
        <v>12</v>
      </c>
      <c r="D7" s="41">
        <f>IFERROR(INT(TRIM(SUBSTITUTE(VLOOKUP($A7&amp;"*",各都道府県の状況!$A:$I,D$3,FALSE), "※5", ""))), "")</f>
        <v>585</v>
      </c>
      <c r="E7" s="41">
        <f>IFERROR(INT(TRIM(SUBSTITUTE(VLOOKUP($A7&amp;"*",各都道府県の状況!$A:$I,E$3,FALSE), "※5", ""))), "")</f>
        <v>41011</v>
      </c>
      <c r="F7" s="41">
        <f>IFERROR(INT(TRIM(SUBSTITUTE(VLOOKUP($A7&amp;"*",各都道府県の状況!$A:$I,F$3,FALSE), "※5", ""))), "")</f>
        <v>530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25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44275</v>
      </c>
      <c r="C8" s="31" t="s">
        <v>13</v>
      </c>
      <c r="D8" s="41">
        <f>IFERROR(INT(TRIM(SUBSTITUTE(VLOOKUP($A8&amp;"*",各都道府県の状況!$A:$I,D$3,FALSE), "※5", ""))), "")</f>
        <v>4524</v>
      </c>
      <c r="E8" s="41">
        <f>IFERROR(INT(TRIM(SUBSTITUTE(VLOOKUP($A8&amp;"*",各都道府県の状況!$A:$I,E$3,FALSE), "※5", ""))), "")</f>
        <v>78128</v>
      </c>
      <c r="F8" s="41">
        <f>IFERROR(INT(TRIM(SUBSTITUTE(VLOOKUP($A8&amp;"*",各都道府県の状況!$A:$I,F$3,FALSE), "※5", ""))), "")</f>
        <v>3855</v>
      </c>
      <c r="G8" s="41">
        <f>IFERROR(INT(TRIM(SUBSTITUTE(VLOOKUP($A8&amp;"*",各都道府県の状況!$A:$I,G$3,FALSE), "※5", ""))), "")</f>
        <v>27</v>
      </c>
      <c r="H8" s="41">
        <f>IFERROR(INT(TRIM(SUBSTITUTE(VLOOKUP($A8&amp;"*",各都道府県の状況!$A:$I,H$3,FALSE), "※5", ""))), "")</f>
        <v>642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44275</v>
      </c>
      <c r="C9" s="31" t="s">
        <v>14</v>
      </c>
      <c r="D9" s="41">
        <f>IFERROR(INT(TRIM(SUBSTITUTE(VLOOKUP($A9&amp;"*",各都道府県の状況!$A:$I,D$3,FALSE), "※5", ""))), "")</f>
        <v>277</v>
      </c>
      <c r="E9" s="41">
        <f>IFERROR(INT(TRIM(SUBSTITUTE(VLOOKUP($A9&amp;"*",各都道府県の状況!$A:$I,E$3,FALSE), "※5", ""))), "")</f>
        <v>7258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44275</v>
      </c>
      <c r="C10" s="31" t="s">
        <v>15</v>
      </c>
      <c r="D10" s="41">
        <f>IFERROR(INT(TRIM(SUBSTITUTE(VLOOKUP($A10&amp;"*",各都道府県の状況!$A:$I,D$3,FALSE), "※5", ""))), "")</f>
        <v>615</v>
      </c>
      <c r="E10" s="41">
        <f>IFERROR(INT(TRIM(SUBSTITUTE(VLOOKUP($A10&amp;"*",各都道府県の状況!$A:$I,E$3,FALSE), "※5", ""))), "")</f>
        <v>30230</v>
      </c>
      <c r="F10" s="41">
        <f>IFERROR(INT(TRIM(SUBSTITUTE(VLOOKUP($A10&amp;"*",各都道府県の状況!$A:$I,F$3,FALSE), "※5", ""))), "")</f>
        <v>531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68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44275</v>
      </c>
      <c r="C11" s="31" t="s">
        <v>16</v>
      </c>
      <c r="D11" s="41">
        <f>IFERROR(INT(TRIM(SUBSTITUTE(VLOOKUP($A11&amp;"*",各都道府県の状況!$A:$I,D$3,FALSE), "※5", ""))), "")</f>
        <v>2300</v>
      </c>
      <c r="E11" s="41">
        <f>IFERROR(INT(TRIM(SUBSTITUTE(VLOOKUP($A11&amp;"*",各都道府県の状況!$A:$I,E$3,FALSE), "※5", ""))), "")</f>
        <v>133019</v>
      </c>
      <c r="F11" s="41">
        <f>IFERROR(INT(TRIM(SUBSTITUTE(VLOOKUP($A11&amp;"*",各都道府県の状況!$A:$I,F$3,FALSE), "※5", ""))), "")</f>
        <v>1934</v>
      </c>
      <c r="G11" s="41">
        <f>IFERROR(INT(TRIM(SUBSTITUTE(VLOOKUP($A11&amp;"*",各都道府県の状況!$A:$I,G$3,FALSE), "※5", ""))), "")</f>
        <v>103</v>
      </c>
      <c r="H11" s="41">
        <f>IFERROR(INT(TRIM(SUBSTITUTE(VLOOKUP($A11&amp;"*",各都道府県の状況!$A:$I,H$3,FALSE), "※5", ""))), "")</f>
        <v>263</v>
      </c>
      <c r="I11" s="41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44275</v>
      </c>
      <c r="C12" s="31" t="s">
        <v>17</v>
      </c>
      <c r="D12" s="41">
        <f>IFERROR(INT(TRIM(SUBSTITUTE(VLOOKUP($A12&amp;"*",各都道府県の状況!$A:$I,D$3,FALSE), "※5", ""))), "")</f>
        <v>6377</v>
      </c>
      <c r="E12" s="41">
        <f>IFERROR(INT(TRIM(SUBSTITUTE(VLOOKUP($A12&amp;"*",各都道府県の状況!$A:$I,E$3,FALSE), "※5", ""))), "")</f>
        <v>25439</v>
      </c>
      <c r="F12" s="41">
        <f>IFERROR(INT(TRIM(SUBSTITUTE(VLOOKUP($A12&amp;"*",各都道府県の状況!$A:$I,F$3,FALSE), "※5", ""))), "")</f>
        <v>5936</v>
      </c>
      <c r="G12" s="41">
        <f>IFERROR(INT(TRIM(SUBSTITUTE(VLOOKUP($A12&amp;"*",各都道府県の状況!$A:$I,G$3,FALSE), "※5", ""))), "")</f>
        <v>123</v>
      </c>
      <c r="H12" s="41">
        <f>IFERROR(INT(TRIM(SUBSTITUTE(VLOOKUP($A12&amp;"*",各都道府県の状況!$A:$I,H$3,FALSE), "※5", ""))), "")</f>
        <v>318</v>
      </c>
      <c r="I12" s="41">
        <f>IFERROR(INT(TRIM(SUBSTITUTE(VLOOKUP($A12&amp;"*",各都道府県の状況!$A:$I,I$3,FALSE), "※5", ""))), "")</f>
        <v>5</v>
      </c>
    </row>
    <row r="13" spans="1:10" x14ac:dyDescent="0.55000000000000004">
      <c r="A13" s="12" t="s">
        <v>189</v>
      </c>
      <c r="B13" s="13">
        <f t="shared" si="0"/>
        <v>44275</v>
      </c>
      <c r="C13" s="31" t="s">
        <v>18</v>
      </c>
      <c r="D13" s="41">
        <f>IFERROR(INT(TRIM(SUBSTITUTE(VLOOKUP($A13&amp;"*",各都道府県の状況!$A:$I,D$3,FALSE), "※5", ""))), "")</f>
        <v>4419</v>
      </c>
      <c r="E13" s="41">
        <f>IFERROR(INT(TRIM(SUBSTITUTE(VLOOKUP($A13&amp;"*",各都道府県の状況!$A:$I,E$3,FALSE), "※5", ""))), "")</f>
        <v>162877</v>
      </c>
      <c r="F13" s="41">
        <f>IFERROR(INT(TRIM(SUBSTITUTE(VLOOKUP($A13&amp;"*",各都道府県の状況!$A:$I,F$3,FALSE), "※5", ""))), "")</f>
        <v>4168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181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44275</v>
      </c>
      <c r="C14" s="31" t="s">
        <v>19</v>
      </c>
      <c r="D14" s="41">
        <f>IFERROR(INT(TRIM(SUBSTITUTE(VLOOKUP($A14&amp;"*",各都道府県の状況!$A:$I,D$3,FALSE), "※5", ""))), "")</f>
        <v>4808</v>
      </c>
      <c r="E14" s="41">
        <f>IFERROR(INT(TRIM(SUBSTITUTE(VLOOKUP($A14&amp;"*",各都道府県の状況!$A:$I,E$3,FALSE), "※5", ""))), "")</f>
        <v>105705</v>
      </c>
      <c r="F14" s="41">
        <f>IFERROR(INT(TRIM(SUBSTITUTE(VLOOKUP($A14&amp;"*",各都道府県の状況!$A:$I,F$3,FALSE), "※5", ""))), "")</f>
        <v>4554</v>
      </c>
      <c r="G14" s="41">
        <f>IFERROR(INT(TRIM(SUBSTITUTE(VLOOKUP($A14&amp;"*",各都道府県の状況!$A:$I,G$3,FALSE), "※5", ""))), "")</f>
        <v>94</v>
      </c>
      <c r="H14" s="41">
        <f>IFERROR(INT(TRIM(SUBSTITUTE(VLOOKUP($A14&amp;"*",各都道府県の状況!$A:$I,H$3,FALSE), "※5", ""))), "")</f>
        <v>160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44275</v>
      </c>
      <c r="C15" s="31" t="s">
        <v>20</v>
      </c>
      <c r="D15" s="41">
        <f>IFERROR(INT(TRIM(SUBSTITUTE(VLOOKUP($A15&amp;"*",各都道府県の状況!$A:$I,D$3,FALSE), "※5", ""))), "")</f>
        <v>31585</v>
      </c>
      <c r="E15" s="41">
        <f>IFERROR(INT(TRIM(SUBSTITUTE(VLOOKUP($A15&amp;"*",各都道府県の状況!$A:$I,E$3,FALSE), "※5", ""))), "")</f>
        <v>610160</v>
      </c>
      <c r="F15" s="41">
        <f>IFERROR(INT(TRIM(SUBSTITUTE(VLOOKUP($A15&amp;"*",各都道府県の状況!$A:$I,F$3,FALSE), "※5", ""))), "")</f>
        <v>29508</v>
      </c>
      <c r="G15" s="41">
        <f>IFERROR(INT(TRIM(SUBSTITUTE(VLOOKUP($A15&amp;"*",各都道府県の状況!$A:$I,G$3,FALSE), "※5", ""))), "")</f>
        <v>681</v>
      </c>
      <c r="H15" s="41">
        <f>IFERROR(INT(TRIM(SUBSTITUTE(VLOOKUP($A15&amp;"*",各都道府県の状況!$A:$I,H$3,FALSE), "※5", ""))), "")</f>
        <v>1396</v>
      </c>
      <c r="I15" s="41">
        <f>IFERROR(INT(TRIM(SUBSTITUTE(VLOOKUP($A15&amp;"*",各都道府県の状況!$A:$I,I$3,FALSE), "※5", ""))), "")</f>
        <v>34</v>
      </c>
    </row>
    <row r="16" spans="1:10" x14ac:dyDescent="0.55000000000000004">
      <c r="A16" s="12" t="s">
        <v>192</v>
      </c>
      <c r="B16" s="13">
        <f t="shared" si="0"/>
        <v>44275</v>
      </c>
      <c r="C16" s="31" t="s">
        <v>21</v>
      </c>
      <c r="D16" s="41">
        <f>IFERROR(INT(TRIM(SUBSTITUTE(VLOOKUP($A16&amp;"*",各都道府県の状況!$A:$I,D$3,FALSE), "※5", ""))), "")</f>
        <v>28551</v>
      </c>
      <c r="E16" s="41">
        <f>IFERROR(INT(TRIM(SUBSTITUTE(VLOOKUP($A16&amp;"*",各都道府県の状況!$A:$I,E$3,FALSE), "※5", ""))), "")</f>
        <v>452956</v>
      </c>
      <c r="F16" s="41">
        <f>IFERROR(INT(TRIM(SUBSTITUTE(VLOOKUP($A16&amp;"*",各都道府県の状況!$A:$I,F$3,FALSE), "※5", ""))), "")</f>
        <v>26874</v>
      </c>
      <c r="G16" s="41">
        <f>IFERROR(INT(TRIM(SUBSTITUTE(VLOOKUP($A16&amp;"*",各都道府県の状況!$A:$I,G$3,FALSE), "※5", ""))), "")</f>
        <v>540</v>
      </c>
      <c r="H16" s="41">
        <f>IFERROR(INT(TRIM(SUBSTITUTE(VLOOKUP($A16&amp;"*",各都道府県の状況!$A:$I,H$3,FALSE), "※5", ""))), "")</f>
        <v>1137</v>
      </c>
      <c r="I16" s="41">
        <f>IFERROR(INT(TRIM(SUBSTITUTE(VLOOKUP($A16&amp;"*",各都道府県の状況!$A:$I,I$3,FALSE), "※5", ""))), "")</f>
        <v>19</v>
      </c>
    </row>
    <row r="17" spans="1:9" x14ac:dyDescent="0.55000000000000004">
      <c r="A17" s="12" t="s">
        <v>193</v>
      </c>
      <c r="B17" s="13">
        <f t="shared" si="0"/>
        <v>44275</v>
      </c>
      <c r="C17" s="31" t="s">
        <v>22</v>
      </c>
      <c r="D17" s="41">
        <f>IFERROR(INT(TRIM(SUBSTITUTE(VLOOKUP($A17&amp;"*",各都道府県の状況!$A:$I,D$3,FALSE), "※5", ""))), "")</f>
        <v>117261</v>
      </c>
      <c r="E17" s="41">
        <f>IFERROR(INT(TRIM(SUBSTITUTE(VLOOKUP($A17&amp;"*",各都道府県の状況!$A:$I,E$3,FALSE), "※5", ""))), "")</f>
        <v>1677725</v>
      </c>
      <c r="F17" s="41">
        <f>IFERROR(INT(TRIM(SUBSTITUTE(VLOOKUP($A17&amp;"*",各都道府県の状況!$A:$I,F$3,FALSE), "※5", ""))), "")</f>
        <v>112682</v>
      </c>
      <c r="G17" s="41">
        <f>IFERROR(INT(TRIM(SUBSTITUTE(VLOOKUP($A17&amp;"*",各都道府県の状況!$A:$I,G$3,FALSE), "※5", ""))), "")</f>
        <v>1632</v>
      </c>
      <c r="H17" s="41">
        <f>IFERROR(INT(TRIM(SUBSTITUTE(VLOOKUP($A17&amp;"*",各都道府県の状況!$A:$I,H$3,FALSE), "※5", ""))), "")</f>
        <v>2947</v>
      </c>
      <c r="I17" s="41">
        <f>IFERROR(INT(TRIM(SUBSTITUTE(VLOOKUP($A17&amp;"*",各都道府県の状況!$A:$I,I$3,FALSE), "※5", ""))), "")</f>
        <v>47</v>
      </c>
    </row>
    <row r="18" spans="1:9" x14ac:dyDescent="0.55000000000000004">
      <c r="A18" s="12" t="s">
        <v>194</v>
      </c>
      <c r="B18" s="13">
        <f t="shared" si="0"/>
        <v>44275</v>
      </c>
      <c r="C18" s="31" t="s">
        <v>23</v>
      </c>
      <c r="D18" s="41">
        <f>IFERROR(INT(TRIM(SUBSTITUTE(VLOOKUP($A18&amp;"*",各都道府県の状況!$A:$I,D$3,FALSE), "※5", ""))), "")</f>
        <v>47008</v>
      </c>
      <c r="E18" s="41">
        <f>IFERROR(INT(TRIM(SUBSTITUTE(VLOOKUP($A18&amp;"*",各都道府県の状況!$A:$I,E$3,FALSE), "※5", ""))), "")</f>
        <v>657502</v>
      </c>
      <c r="F18" s="41">
        <f>IFERROR(INT(TRIM(SUBSTITUTE(VLOOKUP($A18&amp;"*",各都道府県の状況!$A:$I,F$3,FALSE), "※5", ""))), "")</f>
        <v>45233</v>
      </c>
      <c r="G18" s="41">
        <f>IFERROR(INT(TRIM(SUBSTITUTE(VLOOKUP($A18&amp;"*",各都道府県の状況!$A:$I,G$3,FALSE), "※5", ""))), "")</f>
        <v>764</v>
      </c>
      <c r="H18" s="41">
        <f>IFERROR(INT(TRIM(SUBSTITUTE(VLOOKUP($A18&amp;"*",各都道府県の状況!$A:$I,H$3,FALSE), "※5", ""))), "")</f>
        <v>1011</v>
      </c>
      <c r="I18" s="41">
        <f>IFERROR(INT(TRIM(SUBSTITUTE(VLOOKUP($A18&amp;"*",各都道府県の状況!$A:$I,I$3,FALSE), "※5", ""))), "")</f>
        <v>20</v>
      </c>
    </row>
    <row r="19" spans="1:9" x14ac:dyDescent="0.55000000000000004">
      <c r="A19" s="12" t="s">
        <v>195</v>
      </c>
      <c r="B19" s="13">
        <f t="shared" si="0"/>
        <v>44275</v>
      </c>
      <c r="C19" s="31" t="s">
        <v>24</v>
      </c>
      <c r="D19" s="41">
        <f>IFERROR(INT(TRIM(SUBSTITUTE(VLOOKUP($A19&amp;"*",各都道府県の状況!$A:$I,D$3,FALSE), "※5", ""))), "")</f>
        <v>1256</v>
      </c>
      <c r="E19" s="41">
        <f>IFERROR(INT(TRIM(SUBSTITUTE(VLOOKUP($A19&amp;"*",各都道府県の状況!$A:$I,E$3,FALSE), "※5", ""))), "")</f>
        <v>75777</v>
      </c>
      <c r="F19" s="41">
        <f>IFERROR(INT(TRIM(SUBSTITUTE(VLOOKUP($A19&amp;"*",各都道府県の状況!$A:$I,F$3,FALSE), "※5", ""))), "")</f>
        <v>1121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119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44275</v>
      </c>
      <c r="C20" s="31" t="s">
        <v>25</v>
      </c>
      <c r="D20" s="41">
        <f>IFERROR(INT(TRIM(SUBSTITUTE(VLOOKUP($A20&amp;"*",各都道府県の状況!$A:$I,D$3,FALSE), "※5", ""))), "")</f>
        <v>920</v>
      </c>
      <c r="E20" s="41">
        <f>IFERROR(INT(TRIM(SUBSTITUTE(VLOOKUP($A20&amp;"*",各都道府県の状況!$A:$I,E$3,FALSE), "※5", ""))), "")</f>
        <v>39826</v>
      </c>
      <c r="F20" s="41">
        <f>IFERROR(INT(TRIM(SUBSTITUTE(VLOOKUP($A20&amp;"*",各都道府県の状況!$A:$I,F$3,FALSE), "※5", ""))), "")</f>
        <v>879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44275</v>
      </c>
      <c r="C21" s="31" t="s">
        <v>26</v>
      </c>
      <c r="D21" s="41">
        <f>IFERROR(INT(TRIM(SUBSTITUTE(VLOOKUP($A21&amp;"*",各都道府県の状況!$A:$I,D$3,FALSE), "※5", ""))), "")</f>
        <v>1893</v>
      </c>
      <c r="E21" s="41">
        <f>IFERROR(INT(TRIM(SUBSTITUTE(VLOOKUP($A21&amp;"*",各都道府県の状況!$A:$I,E$3,FALSE), "※5", ""))), "")</f>
        <v>57596</v>
      </c>
      <c r="F21" s="41">
        <f>IFERROR(INT(TRIM(SUBSTITUTE(VLOOKUP($A21&amp;"*",各都道府県の状況!$A:$I,F$3,FALSE), "※5", ""))), "")</f>
        <v>1812</v>
      </c>
      <c r="G21" s="41">
        <f>IFERROR(INT(TRIM(SUBSTITUTE(VLOOKUP($A21&amp;"*",各都道府県の状況!$A:$I,G$3,FALSE), "※5", ""))), "")</f>
        <v>63</v>
      </c>
      <c r="H21" s="41">
        <f>IFERROR(INT(TRIM(SUBSTITUTE(VLOOKUP($A21&amp;"*",各都道府県の状況!$A:$I,H$3,FALSE), "※5", ""))), "")</f>
        <v>16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44275</v>
      </c>
      <c r="C22" s="31" t="s">
        <v>27</v>
      </c>
      <c r="D22" s="41">
        <f>IFERROR(INT(TRIM(SUBSTITUTE(VLOOKUP($A22&amp;"*",各都道府県の状況!$A:$I,D$3,FALSE), "※5", ""))), "")</f>
        <v>553</v>
      </c>
      <c r="E22" s="41">
        <f>IFERROR(INT(TRIM(SUBSTITUTE(VLOOKUP($A22&amp;"*",各都道府県の状況!$A:$I,E$3,FALSE), "※5", ""))), "")</f>
        <v>34057</v>
      </c>
      <c r="F22" s="41">
        <f>IFERROR(INT(TRIM(SUBSTITUTE(VLOOKUP($A22&amp;"*",各都道府県の状況!$A:$I,F$3,FALSE), "※5", ""))), "")</f>
        <v>521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7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44275</v>
      </c>
      <c r="C23" s="31" t="s">
        <v>28</v>
      </c>
      <c r="D23" s="41">
        <f>IFERROR(INT(TRIM(SUBSTITUTE(VLOOKUP($A23&amp;"*",各都道府県の状況!$A:$I,D$3,FALSE), "※5", ""))), "")</f>
        <v>955</v>
      </c>
      <c r="E23" s="41">
        <f>IFERROR(INT(TRIM(SUBSTITUTE(VLOOKUP($A23&amp;"*",各都道府県の状況!$A:$I,E$3,FALSE), "※5", ""))), "")</f>
        <v>29599</v>
      </c>
      <c r="F23" s="41">
        <f>IFERROR(INT(TRIM(SUBSTITUTE(VLOOKUP($A23&amp;"*",各都道府県の状況!$A:$I,F$3,FALSE), "※5", ""))), "")</f>
        <v>925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44275</v>
      </c>
      <c r="C24" s="31" t="s">
        <v>29</v>
      </c>
      <c r="D24" s="41">
        <f>IFERROR(INT(TRIM(SUBSTITUTE(VLOOKUP($A24&amp;"*",各都道府県の状況!$A:$I,D$3,FALSE), "※5", ""))), "")</f>
        <v>2513</v>
      </c>
      <c r="E24" s="41">
        <f>IFERROR(INT(TRIM(SUBSTITUTE(VLOOKUP($A24&amp;"*",各都道府県の状況!$A:$I,E$3,FALSE), "※5", ""))), "")</f>
        <v>107932</v>
      </c>
      <c r="F24" s="41">
        <f>IFERROR(INT(TRIM(SUBSTITUTE(VLOOKUP($A24&amp;"*",各都道府県の状況!$A:$I,F$3,FALSE), "※5", ""))), "")</f>
        <v>2393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109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44275</v>
      </c>
      <c r="C25" s="31" t="s">
        <v>30</v>
      </c>
      <c r="D25" s="41">
        <f>IFERROR(INT(TRIM(SUBSTITUTE(VLOOKUP($A25&amp;"*",各都道府県の状況!$A:$I,D$3,FALSE), "※5", ""))), "")</f>
        <v>4826</v>
      </c>
      <c r="E25" s="41">
        <f>IFERROR(INT(TRIM(SUBSTITUTE(VLOOKUP($A25&amp;"*",各都道府県の状況!$A:$I,E$3,FALSE), "※5", ""))), "")</f>
        <v>150939</v>
      </c>
      <c r="F25" s="41">
        <f>IFERROR(INT(TRIM(SUBSTITUTE(VLOOKUP($A25&amp;"*",各都道府県の状況!$A:$I,F$3,FALSE), "※5", ""))), "")</f>
        <v>4646</v>
      </c>
      <c r="G25" s="41">
        <f>IFERROR(INT(TRIM(SUBSTITUTE(VLOOKUP($A25&amp;"*",各都道府県の状況!$A:$I,G$3,FALSE), "※5", ""))), "")</f>
        <v>120</v>
      </c>
      <c r="H25" s="41">
        <f>IFERROR(INT(TRIM(SUBSTITUTE(VLOOKUP($A25&amp;"*",各都道府県の状況!$A:$I,H$3,FALSE), "※5", ""))), "")</f>
        <v>60</v>
      </c>
      <c r="I25" s="41">
        <f>IFERROR(INT(TRIM(SUBSTITUTE(VLOOKUP($A25&amp;"*",各都道府県の状況!$A:$I,I$3,FALSE), "※5", ""))), "")</f>
        <v>6</v>
      </c>
    </row>
    <row r="26" spans="1:9" x14ac:dyDescent="0.55000000000000004">
      <c r="A26" s="12" t="s">
        <v>202</v>
      </c>
      <c r="B26" s="13">
        <f t="shared" si="0"/>
        <v>44275</v>
      </c>
      <c r="C26" s="31" t="s">
        <v>31</v>
      </c>
      <c r="D26" s="41">
        <f>IFERROR(INT(TRIM(SUBSTITUTE(VLOOKUP($A26&amp;"*",各都道府県の状況!$A:$I,D$3,FALSE), "※5", ""))), "")</f>
        <v>5487</v>
      </c>
      <c r="E26" s="41">
        <f>IFERROR(INT(TRIM(SUBSTITUTE(VLOOKUP($A26&amp;"*",各都道府県の状況!$A:$I,E$3,FALSE), "※5", ""))), "")</f>
        <v>228845</v>
      </c>
      <c r="F26" s="41">
        <f>IFERROR(INT(TRIM(SUBSTITUTE(VLOOKUP($A26&amp;"*",各都道府県の状況!$A:$I,F$3,FALSE), "※5", ""))), "")</f>
        <v>5197</v>
      </c>
      <c r="G26" s="41">
        <f>IFERROR(INT(TRIM(SUBSTITUTE(VLOOKUP($A26&amp;"*",各都道府県の状況!$A:$I,G$3,FALSE), "※5", ""))), "")</f>
        <v>109</v>
      </c>
      <c r="H26" s="41">
        <f>IFERROR(INT(TRIM(SUBSTITUTE(VLOOKUP($A26&amp;"*",各都道府県の状況!$A:$I,H$3,FALSE), "※5", ""))), "")</f>
        <v>181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44275</v>
      </c>
      <c r="C27" s="31" t="s">
        <v>32</v>
      </c>
      <c r="D27" s="41">
        <f>IFERROR(INT(TRIM(SUBSTITUTE(VLOOKUP($A27&amp;"*",各都道府県の状況!$A:$I,D$3,FALSE), "※5", ""))), "")</f>
        <v>26626</v>
      </c>
      <c r="E27" s="41">
        <f>IFERROR(INT(TRIM(SUBSTITUTE(VLOOKUP($A27&amp;"*",各都道府県の状況!$A:$I,E$3,FALSE), "※5", ""))), "")</f>
        <v>436037</v>
      </c>
      <c r="F27" s="41">
        <f>IFERROR(INT(TRIM(SUBSTITUTE(VLOOKUP($A27&amp;"*",各都道府県の状況!$A:$I,F$3,FALSE), "※5", ""))), "")</f>
        <v>25580</v>
      </c>
      <c r="G27" s="41">
        <f>IFERROR(INT(TRIM(SUBSTITUTE(VLOOKUP($A27&amp;"*",各都道府県の状況!$A:$I,G$3,FALSE), "※5", ""))), "")</f>
        <v>569</v>
      </c>
      <c r="H27" s="41">
        <f>IFERROR(INT(TRIM(SUBSTITUTE(VLOOKUP($A27&amp;"*",各都道府県の状況!$A:$I,H$3,FALSE), "※5", ""))), "")</f>
        <v>477</v>
      </c>
      <c r="I27" s="41">
        <f>IFERROR(INT(TRIM(SUBSTITUTE(VLOOKUP($A27&amp;"*",各都道府県の状況!$A:$I,I$3,FALSE), "※5", ""))), "")</f>
        <v>11</v>
      </c>
    </row>
    <row r="28" spans="1:9" x14ac:dyDescent="0.55000000000000004">
      <c r="A28" s="12" t="s">
        <v>204</v>
      </c>
      <c r="B28" s="13">
        <f t="shared" si="0"/>
        <v>44275</v>
      </c>
      <c r="C28" s="31" t="s">
        <v>33</v>
      </c>
      <c r="D28" s="41">
        <f>IFERROR(INT(TRIM(SUBSTITUTE(VLOOKUP($A28&amp;"*",各都道府県の状況!$A:$I,D$3,FALSE), "※5", ""))), "")</f>
        <v>2639</v>
      </c>
      <c r="E28" s="41">
        <f>IFERROR(INT(TRIM(SUBSTITUTE(VLOOKUP($A28&amp;"*",各都道府県の状況!$A:$I,E$3,FALSE), "※5", ""))), "")</f>
        <v>73145</v>
      </c>
      <c r="F28" s="41">
        <f>IFERROR(INT(TRIM(SUBSTITUTE(VLOOKUP($A28&amp;"*",各都道府県の状況!$A:$I,F$3,FALSE), "※5", ""))), "")</f>
        <v>2573</v>
      </c>
      <c r="G28" s="41">
        <f>IFERROR(INT(TRIM(SUBSTITUTE(VLOOKUP($A28&amp;"*",各都道府県の状況!$A:$I,G$3,FALSE), "※5", ""))), "")</f>
        <v>67</v>
      </c>
      <c r="H28" s="41">
        <f>IFERROR(INT(TRIM(SUBSTITUTE(VLOOKUP($A28&amp;"*",各都道府県の状況!$A:$I,H$3,FALSE), "※5", ""))), "")</f>
        <v>78</v>
      </c>
      <c r="I28" s="41">
        <f>IFERROR(INT(TRIM(SUBSTITUTE(VLOOKUP($A28&amp;"*",各都道府県の状況!$A:$I,I$3,FALSE), "※5", ""))), "")</f>
        <v>2</v>
      </c>
    </row>
    <row r="29" spans="1:9" x14ac:dyDescent="0.55000000000000004">
      <c r="A29" s="12" t="s">
        <v>205</v>
      </c>
      <c r="B29" s="13">
        <f t="shared" si="0"/>
        <v>44275</v>
      </c>
      <c r="C29" s="31" t="s">
        <v>34</v>
      </c>
      <c r="D29" s="41">
        <f>IFERROR(INT(TRIM(SUBSTITUTE(VLOOKUP($A29&amp;"*",各都道府県の状況!$A:$I,D$3,FALSE), "※5", ""))), "")</f>
        <v>2686</v>
      </c>
      <c r="E29" s="41">
        <f>IFERROR(INT(TRIM(SUBSTITUTE(VLOOKUP($A29&amp;"*",各都道府県の状況!$A:$I,E$3,FALSE), "※5", ""))), "")</f>
        <v>82230</v>
      </c>
      <c r="F29" s="41">
        <f>IFERROR(INT(TRIM(SUBSTITUTE(VLOOKUP($A29&amp;"*",各都道府県の状況!$A:$I,F$3,FALSE), "※5", ""))), "")</f>
        <v>2522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113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44275</v>
      </c>
      <c r="C30" s="31" t="s">
        <v>35</v>
      </c>
      <c r="D30" s="41">
        <f>IFERROR(INT(TRIM(SUBSTITUTE(VLOOKUP($A30&amp;"*",各都道府県の状況!$A:$I,D$3,FALSE), "※5", ""))), "")</f>
        <v>9236</v>
      </c>
      <c r="E30" s="41">
        <f>IFERROR(INT(TRIM(SUBSTITUTE(VLOOKUP($A30&amp;"*",各都道府県の状況!$A:$I,E$3,FALSE), "※5", ""))), "")</f>
        <v>168878</v>
      </c>
      <c r="F30" s="41">
        <f>IFERROR(INT(TRIM(SUBSTITUTE(VLOOKUP($A30&amp;"*",各都道府県の状況!$A:$I,F$3,FALSE), "※5", ""))), "")</f>
        <v>8970</v>
      </c>
      <c r="G30" s="41">
        <f>IFERROR(INT(TRIM(SUBSTITUTE(VLOOKUP($A30&amp;"*",各都道府県の状況!$A:$I,G$3,FALSE), "※5", ""))), "")</f>
        <v>165</v>
      </c>
      <c r="H30" s="41">
        <f>IFERROR(INT(TRIM(SUBSTITUTE(VLOOKUP($A30&amp;"*",各都道府県の状況!$A:$I,H$3,FALSE), "※5", ""))), "")</f>
        <v>103</v>
      </c>
      <c r="I30" s="41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44275</v>
      </c>
      <c r="C31" s="31" t="s">
        <v>36</v>
      </c>
      <c r="D31" s="41">
        <f>IFERROR(INT(TRIM(SUBSTITUTE(VLOOKUP($A31&amp;"*",各都道府県の状況!$A:$I,D$3,FALSE), "※5", ""))), "")</f>
        <v>49058</v>
      </c>
      <c r="E31" s="41">
        <f>IFERROR(INT(TRIM(SUBSTITUTE(VLOOKUP($A31&amp;"*",各都道府県の状況!$A:$I,E$3,FALSE), "※5", ""))), "")</f>
        <v>939493</v>
      </c>
      <c r="F31" s="41">
        <f>IFERROR(INT(TRIM(SUBSTITUTE(VLOOKUP($A31&amp;"*",各都道府県の状況!$A:$I,F$3,FALSE), "※5", ""))), "")</f>
        <v>46232</v>
      </c>
      <c r="G31" s="41">
        <f>IFERROR(INT(TRIM(SUBSTITUTE(VLOOKUP($A31&amp;"*",各都道府県の状況!$A:$I,G$3,FALSE), "※5", ""))), "")</f>
        <v>1162</v>
      </c>
      <c r="H31" s="41">
        <f>IFERROR(INT(TRIM(SUBSTITUTE(VLOOKUP($A31&amp;"*",各都道府県の状況!$A:$I,H$3,FALSE), "※5", ""))), "")</f>
        <v>1271</v>
      </c>
      <c r="I31" s="41">
        <f>IFERROR(INT(TRIM(SUBSTITUTE(VLOOKUP($A31&amp;"*",各都道府県の状況!$A:$I,I$3,FALSE), "※5", ""))), "")</f>
        <v>55</v>
      </c>
    </row>
    <row r="32" spans="1:9" x14ac:dyDescent="0.55000000000000004">
      <c r="A32" s="12" t="s">
        <v>208</v>
      </c>
      <c r="B32" s="13">
        <f t="shared" si="0"/>
        <v>44275</v>
      </c>
      <c r="C32" s="31" t="s">
        <v>37</v>
      </c>
      <c r="D32" s="41">
        <f>IFERROR(INT(TRIM(SUBSTITUTE(VLOOKUP($A32&amp;"*",各都道府県の状況!$A:$I,D$3,FALSE), "※5", ""))), "")</f>
        <v>18795</v>
      </c>
      <c r="E32" s="41">
        <f>IFERROR(INT(TRIM(SUBSTITUTE(VLOOKUP($A32&amp;"*",各都道府県の状況!$A:$I,E$3,FALSE), "※5", ""))), "")</f>
        <v>278415</v>
      </c>
      <c r="F32" s="41">
        <f>IFERROR(INT(TRIM(SUBSTITUTE(VLOOKUP($A32&amp;"*",各都道府県の状況!$A:$I,F$3,FALSE), "※5", ""))), "")</f>
        <v>17606</v>
      </c>
      <c r="G32" s="41">
        <f>IFERROR(INT(TRIM(SUBSTITUTE(VLOOKUP($A32&amp;"*",各都道府県の状況!$A:$I,G$3,FALSE), "※5", ""))), "")</f>
        <v>572</v>
      </c>
      <c r="H32" s="41">
        <f>IFERROR(INT(TRIM(SUBSTITUTE(VLOOKUP($A32&amp;"*",各都道府県の状況!$A:$I,H$3,FALSE), "※5", ""))), "")</f>
        <v>617</v>
      </c>
      <c r="I32" s="41">
        <f>IFERROR(INT(TRIM(SUBSTITUTE(VLOOKUP($A32&amp;"*",各都道府県の状況!$A:$I,I$3,FALSE), "※5", ""))), "")</f>
        <v>43</v>
      </c>
    </row>
    <row r="33" spans="1:9" x14ac:dyDescent="0.55000000000000004">
      <c r="A33" s="12" t="s">
        <v>209</v>
      </c>
      <c r="B33" s="13">
        <f t="shared" si="0"/>
        <v>44275</v>
      </c>
      <c r="C33" s="31" t="s">
        <v>38</v>
      </c>
      <c r="D33" s="41">
        <f>IFERROR(INT(TRIM(SUBSTITUTE(VLOOKUP($A33&amp;"*",各都道府県の状況!$A:$I,D$3,FALSE), "※5", ""))), "")</f>
        <v>3503</v>
      </c>
      <c r="E33" s="41">
        <f>IFERROR(INT(TRIM(SUBSTITUTE(VLOOKUP($A33&amp;"*",各都道府県の状況!$A:$I,E$3,FALSE), "※5", ""))), "")</f>
        <v>90358</v>
      </c>
      <c r="F33" s="41">
        <f>IFERROR(INT(TRIM(SUBSTITUTE(VLOOKUP($A33&amp;"*",各都道府県の状況!$A:$I,F$3,FALSE), "※5", ""))), "")</f>
        <v>3374</v>
      </c>
      <c r="G33" s="41">
        <f>IFERROR(INT(TRIM(SUBSTITUTE(VLOOKUP($A33&amp;"*",各都道府県の状況!$A:$I,G$3,FALSE), "※5", ""))), "")</f>
        <v>49</v>
      </c>
      <c r="H33" s="41">
        <f>IFERROR(INT(TRIM(SUBSTITUTE(VLOOKUP($A33&amp;"*",各都道府県の状況!$A:$I,H$3,FALSE), "※5", ""))), "")</f>
        <v>80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44275</v>
      </c>
      <c r="C34" s="31" t="s">
        <v>39</v>
      </c>
      <c r="D34" s="41">
        <f>IFERROR(INT(TRIM(SUBSTITUTE(VLOOKUP($A34&amp;"*",各都道府県の状況!$A:$I,D$3,FALSE), "※5", ""))), "")</f>
        <v>1197</v>
      </c>
      <c r="E34" s="41">
        <f>IFERROR(INT(TRIM(SUBSTITUTE(VLOOKUP($A34&amp;"*",各都道府県の状況!$A:$I,E$3,FALSE), "※5", ""))), "")</f>
        <v>25367</v>
      </c>
      <c r="F34" s="41">
        <f>IFERROR(INT(TRIM(SUBSTITUTE(VLOOKUP($A34&amp;"*",各都道府県の状況!$A:$I,F$3,FALSE), "※5", ""))), "")</f>
        <v>1131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24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44275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44852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44275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17152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0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44275</v>
      </c>
      <c r="C37" s="31" t="s">
        <v>42</v>
      </c>
      <c r="D37" s="41">
        <f>IFERROR(INT(TRIM(SUBSTITUTE(VLOOKUP($A37&amp;"*",各都道府県の状況!$A:$I,D$3,FALSE), "※5", ""))), "")</f>
        <v>2611</v>
      </c>
      <c r="E37" s="41">
        <f>IFERROR(INT(TRIM(SUBSTITUTE(VLOOKUP($A37&amp;"*",各都道府県の状況!$A:$I,E$3,FALSE), "※5", ""))), "")</f>
        <v>75671</v>
      </c>
      <c r="F37" s="41">
        <f>IFERROR(INT(TRIM(SUBSTITUTE(VLOOKUP($A37&amp;"*",各都道府県の状況!$A:$I,F$3,FALSE), "※5", ""))), "")</f>
        <v>2479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6</v>
      </c>
    </row>
    <row r="38" spans="1:9" x14ac:dyDescent="0.55000000000000004">
      <c r="A38" s="12" t="s">
        <v>214</v>
      </c>
      <c r="B38" s="13">
        <f t="shared" si="0"/>
        <v>44275</v>
      </c>
      <c r="C38" s="31" t="s">
        <v>43</v>
      </c>
      <c r="D38" s="41">
        <f>IFERROR(INT(TRIM(SUBSTITUTE(VLOOKUP($A38&amp;"*",各都道府県の状況!$A:$I,D$3,FALSE), "※5", ""))), "")</f>
        <v>5070</v>
      </c>
      <c r="E38" s="41">
        <f>IFERROR(INT(TRIM(SUBSTITUTE(VLOOKUP($A38&amp;"*",各都道府県の状況!$A:$I,E$3,FALSE), "※5", ""))), "")</f>
        <v>173745</v>
      </c>
      <c r="F38" s="41">
        <f>IFERROR(INT(TRIM(SUBSTITUTE(VLOOKUP($A38&amp;"*",各都道府県の状況!$A:$I,F$3,FALSE), "※5", ""))), "")</f>
        <v>4937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19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44275</v>
      </c>
      <c r="C39" s="31" t="s">
        <v>44</v>
      </c>
      <c r="D39" s="41">
        <f>IFERROR(INT(TRIM(SUBSTITUTE(VLOOKUP($A39&amp;"*",各都道府県の状況!$A:$I,D$3,FALSE), "※5", ""))), "")</f>
        <v>1397</v>
      </c>
      <c r="E39" s="41">
        <f>IFERROR(INT(TRIM(SUBSTITUTE(VLOOKUP($A39&amp;"*",各都道府県の状況!$A:$I,E$3,FALSE), "※5", ""))), "")</f>
        <v>64978</v>
      </c>
      <c r="F39" s="41">
        <f>IFERROR(INT(TRIM(SUBSTITUTE(VLOOKUP($A39&amp;"*",各都道府県の状況!$A:$I,F$3,FALSE), "※5", ""))), "")</f>
        <v>1336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18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44275</v>
      </c>
      <c r="C40" s="31" t="s">
        <v>45</v>
      </c>
      <c r="D40" s="41">
        <f>IFERROR(INT(TRIM(SUBSTITUTE(VLOOKUP($A40&amp;"*",各都道府県の状況!$A:$I,D$3,FALSE), "※5", ""))), "")</f>
        <v>466</v>
      </c>
      <c r="E40" s="41">
        <f>IFERROR(INT(TRIM(SUBSTITUTE(VLOOKUP($A40&amp;"*",各都道府県の状況!$A:$I,E$3,FALSE), "※5", ""))), "")</f>
        <v>29225</v>
      </c>
      <c r="F40" s="41">
        <f>IFERROR(INT(TRIM(SUBSTITUTE(VLOOKUP($A40&amp;"*",各都道府県の状況!$A:$I,F$3,FALSE), "※5", ""))), "")</f>
        <v>435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44275</v>
      </c>
      <c r="C41" s="31" t="s">
        <v>46</v>
      </c>
      <c r="D41" s="41">
        <f>IFERROR(INT(TRIM(SUBSTITUTE(VLOOKUP($A41&amp;"*",各都道府県の状況!$A:$I,D$3,FALSE), "※5", ""))), "")</f>
        <v>779</v>
      </c>
      <c r="E41" s="41">
        <f>IFERROR(INT(TRIM(SUBSTITUTE(VLOOKUP($A41&amp;"*",各都道府県の状況!$A:$I,E$3,FALSE), "※5", ""))), "")</f>
        <v>48671</v>
      </c>
      <c r="F41" s="41">
        <f>IFERROR(INT(TRIM(SUBSTITUTE(VLOOKUP($A41&amp;"*",各都道府県の状況!$A:$I,F$3,FALSE), "※5", ""))), "")</f>
        <v>741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20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44275</v>
      </c>
      <c r="C42" s="31" t="s">
        <v>47</v>
      </c>
      <c r="D42" s="41">
        <f>IFERROR(INT(TRIM(SUBSTITUTE(VLOOKUP($A42&amp;"*",各都道府県の状況!$A:$I,D$3,FALSE), "※5", ""))), "")</f>
        <v>1081</v>
      </c>
      <c r="E42" s="41">
        <f>IFERROR(INT(TRIM(SUBSTITUTE(VLOOKUP($A42&amp;"*",各都道府県の状況!$A:$I,E$3,FALSE), "※5", ""))), "")</f>
        <v>36338</v>
      </c>
      <c r="F42" s="41">
        <f>IFERROR(INT(TRIM(SUBSTITUTE(VLOOKUP($A42&amp;"*",各都道府県の状況!$A:$I,F$3,FALSE), "※5", ""))), "")</f>
        <v>1037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20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44275</v>
      </c>
      <c r="C43" s="31" t="s">
        <v>48</v>
      </c>
      <c r="D43" s="41">
        <f>IFERROR(INT(TRIM(SUBSTITUTE(VLOOKUP($A43&amp;"*",各都道府県の状況!$A:$I,D$3,FALSE), "※5", ""))), "")</f>
        <v>912</v>
      </c>
      <c r="E43" s="41">
        <f>IFERROR(INT(TRIM(SUBSTITUTE(VLOOKUP($A43&amp;"*",各都道府県の状況!$A:$I,E$3,FALSE), "※5", ""))), "")</f>
        <v>7331</v>
      </c>
      <c r="F43" s="41">
        <f>IFERROR(INT(TRIM(SUBSTITUTE(VLOOKUP($A43&amp;"*",各都道府県の状況!$A:$I,F$3,FALSE), "※5", ""))), "")</f>
        <v>882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11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44275</v>
      </c>
      <c r="C44" s="31" t="s">
        <v>49</v>
      </c>
      <c r="D44" s="41">
        <f>IFERROR(INT(TRIM(SUBSTITUTE(VLOOKUP($A44&amp;"*",各都道府県の状況!$A:$I,D$3,FALSE), "※5", ""))), "")</f>
        <v>18678</v>
      </c>
      <c r="E44" s="41">
        <f>IFERROR(INT(TRIM(SUBSTITUTE(VLOOKUP($A44&amp;"*",各都道府県の状況!$A:$I,E$3,FALSE), "※5", ""))), "")</f>
        <v>486394</v>
      </c>
      <c r="F44" s="41">
        <f>IFERROR(INT(TRIM(SUBSTITUTE(VLOOKUP($A44&amp;"*",各都道府県の状況!$A:$I,F$3,FALSE), "※5", ""))), "")</f>
        <v>17934</v>
      </c>
      <c r="G44" s="41">
        <f>IFERROR(INT(TRIM(SUBSTITUTE(VLOOKUP($A44&amp;"*",各都道府県の状況!$A:$I,G$3,FALSE), "※5", ""))), "")</f>
        <v>323</v>
      </c>
      <c r="H44" s="41">
        <f>IFERROR(INT(TRIM(SUBSTITUTE(VLOOKUP($A44&amp;"*",各都道府県の状況!$A:$I,H$3,FALSE), "※5", ""))), "")</f>
        <v>421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221</v>
      </c>
      <c r="B45" s="13">
        <f t="shared" si="0"/>
        <v>44275</v>
      </c>
      <c r="C45" s="31" t="s">
        <v>50</v>
      </c>
      <c r="D45" s="41">
        <f>IFERROR(INT(TRIM(SUBSTITUTE(VLOOKUP($A45&amp;"*",各都道府県の状況!$A:$I,D$3,FALSE), "※5", ""))), "")</f>
        <v>1158</v>
      </c>
      <c r="E45" s="41">
        <f>IFERROR(INT(TRIM(SUBSTITUTE(VLOOKUP($A45&amp;"*",各都道府県の状況!$A:$I,E$3,FALSE), "※5", ""))), "")</f>
        <v>30707</v>
      </c>
      <c r="F45" s="41">
        <f>IFERROR(INT(TRIM(SUBSTITUTE(VLOOKUP($A45&amp;"*",各都道府県の状況!$A:$I,F$3,FALSE), "※5", ""))), "")</f>
        <v>1110</v>
      </c>
      <c r="G45" s="41">
        <f>IFERROR(INT(TRIM(SUBSTITUTE(VLOOKUP($A45&amp;"*",各都道府県の状況!$A:$I,G$3,FALSE), "※5", ""))), "")</f>
        <v>11</v>
      </c>
      <c r="H45" s="41">
        <f>IFERROR(INT(TRIM(SUBSTITUTE(VLOOKUP($A45&amp;"*",各都道府県の状況!$A:$I,H$3,FALSE), "※5", ""))), "")</f>
        <v>58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44275</v>
      </c>
      <c r="C46" s="31" t="s">
        <v>51</v>
      </c>
      <c r="D46" s="41">
        <f>IFERROR(INT(TRIM(SUBSTITUTE(VLOOKUP($A46&amp;"*",各都道府県の状況!$A:$I,D$3,FALSE), "※5", ""))), "")</f>
        <v>1615</v>
      </c>
      <c r="E46" s="41">
        <f>IFERROR(INT(TRIM(SUBSTITUTE(VLOOKUP($A46&amp;"*",各都道府県の状況!$A:$I,E$3,FALSE), "※5", ""))), "")</f>
        <v>73512</v>
      </c>
      <c r="F46" s="41">
        <f>IFERROR(INT(TRIM(SUBSTITUTE(VLOOKUP($A46&amp;"*",各都道府県の状況!$A:$I,F$3,FALSE), "※5", ""))), "")</f>
        <v>1576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1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44275</v>
      </c>
      <c r="C47" s="31" t="s">
        <v>52</v>
      </c>
      <c r="D47" s="41">
        <f>IFERROR(INT(TRIM(SUBSTITUTE(VLOOKUP($A47&amp;"*",各都道府県の状況!$A:$I,D$3,FALSE), "※5", ""))), "")</f>
        <v>3485</v>
      </c>
      <c r="E47" s="41">
        <f>IFERROR(INT(TRIM(SUBSTITUTE(VLOOKUP($A47&amp;"*",各都道府県の状況!$A:$I,E$3,FALSE), "※5", ""))), "")</f>
        <v>57577</v>
      </c>
      <c r="F47" s="41">
        <f>IFERROR(INT(TRIM(SUBSTITUTE(VLOOKUP($A47&amp;"*",各都道府県の状況!$A:$I,F$3,FALSE), "※5", ""))), "")</f>
        <v>3392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26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44275</v>
      </c>
      <c r="C48" s="31" t="s">
        <v>53</v>
      </c>
      <c r="D48" s="41">
        <f>IFERROR(INT(TRIM(SUBSTITUTE(VLOOKUP($A48&amp;"*",各都道府県の状況!$A:$I,D$3,FALSE), "※5", ""))), "")</f>
        <v>1300</v>
      </c>
      <c r="E48" s="41">
        <f>IFERROR(INT(TRIM(SUBSTITUTE(VLOOKUP($A48&amp;"*",各都道府県の状況!$A:$I,E$3,FALSE), "※5", ""))), "")</f>
        <v>88348</v>
      </c>
      <c r="F48" s="41">
        <f>IFERROR(INT(TRIM(SUBSTITUTE(VLOOKUP($A48&amp;"*",各都道府県の状況!$A:$I,F$3,FALSE), "※5", ""))), "")</f>
        <v>1269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44275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24807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44275</v>
      </c>
      <c r="C50" s="31" t="s">
        <v>55</v>
      </c>
      <c r="D50" s="41">
        <f>IFERROR(INT(TRIM(SUBSTITUTE(VLOOKUP($A50&amp;"*",各都道府県の状況!$A:$I,D$3,FALSE), "※5", ""))), "")</f>
        <v>1769</v>
      </c>
      <c r="E50" s="41">
        <f>IFERROR(INT(TRIM(SUBSTITUTE(VLOOKUP($A50&amp;"*",各都道府県の状況!$A:$I,E$3,FALSE), "※5", ""))), "")</f>
        <v>70682</v>
      </c>
      <c r="F50" s="41">
        <f>IFERROR(INT(TRIM(SUBSTITUTE(VLOOKUP($A50&amp;"*",各都道府県の状況!$A:$I,F$3,FALSE), "※5", ""))), "")</f>
        <v>1758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8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44275</v>
      </c>
      <c r="C51" s="31" t="s">
        <v>56</v>
      </c>
      <c r="D51" s="41">
        <f>IFERROR(INT(TRIM(SUBSTITUTE(VLOOKUP($A51&amp;"*",各都道府県の状況!$A:$I,D$3,FALSE), "※5", ""))), "")</f>
        <v>8727</v>
      </c>
      <c r="E51" s="41">
        <f>IFERROR(INT(TRIM(SUBSTITUTE(VLOOKUP($A51&amp;"*",各都道府県の状況!$A:$I,E$3,FALSE), "※5", ""))), "")</f>
        <v>157486</v>
      </c>
      <c r="F51" s="41">
        <f>IFERROR(INT(TRIM(SUBSTITUTE(VLOOKUP($A51&amp;"*",各都道府県の状況!$A:$I,F$3,FALSE), "※5", ""))), "")</f>
        <v>8223</v>
      </c>
      <c r="G51" s="41">
        <f>IFERROR(INT(TRIM(SUBSTITUTE(VLOOKUP($A51&amp;"*",各都道府県の状況!$A:$I,G$3,FALSE), "※5", ""))), "")</f>
        <v>123</v>
      </c>
      <c r="H51" s="41">
        <f>IFERROR(INT(TRIM(SUBSTITUTE(VLOOKUP($A51&amp;"*",各都道府県の状況!$A:$I,H$3,FALSE), "※5", ""))), "")</f>
        <v>387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291</v>
      </c>
      <c r="D4" s="66" t="s">
        <v>292</v>
      </c>
      <c r="E4" s="67" t="s">
        <v>293</v>
      </c>
      <c r="F4" s="68"/>
      <c r="G4" s="63" t="s">
        <v>294</v>
      </c>
      <c r="H4" s="63" t="s">
        <v>295</v>
      </c>
      <c r="I4" s="19"/>
    </row>
    <row r="5" spans="1:9" ht="13.25" customHeight="1" x14ac:dyDescent="0.55000000000000004">
      <c r="B5" s="62"/>
      <c r="C5" s="69"/>
      <c r="D5" s="70"/>
      <c r="E5" s="71" t="s">
        <v>296</v>
      </c>
      <c r="F5" s="72" t="s">
        <v>297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20311</v>
      </c>
      <c r="D6" s="73">
        <v>424537</v>
      </c>
      <c r="E6" s="74">
        <v>709</v>
      </c>
      <c r="F6" s="74">
        <v>7</v>
      </c>
      <c r="G6" s="73">
        <v>18871</v>
      </c>
      <c r="H6" s="74">
        <v>729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4">
        <v>895</v>
      </c>
      <c r="D7" s="73">
        <v>22869</v>
      </c>
      <c r="E7" s="74">
        <v>69</v>
      </c>
      <c r="F7" s="74">
        <v>0</v>
      </c>
      <c r="G7" s="74">
        <v>806</v>
      </c>
      <c r="H7" s="7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585</v>
      </c>
      <c r="D8" s="73">
        <v>41011</v>
      </c>
      <c r="E8" s="74">
        <v>25</v>
      </c>
      <c r="F8" s="74">
        <v>0</v>
      </c>
      <c r="G8" s="74">
        <v>530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4524</v>
      </c>
      <c r="D9" s="73">
        <v>78128</v>
      </c>
      <c r="E9" s="74">
        <v>642</v>
      </c>
      <c r="F9" s="74">
        <v>3</v>
      </c>
      <c r="G9" s="73">
        <v>3855</v>
      </c>
      <c r="H9" s="74">
        <v>27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277</v>
      </c>
      <c r="D10" s="73">
        <v>7258</v>
      </c>
      <c r="E10" s="74">
        <v>9</v>
      </c>
      <c r="F10" s="74">
        <v>0</v>
      </c>
      <c r="G10" s="74">
        <v>262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4">
        <v>615</v>
      </c>
      <c r="D11" s="73">
        <v>30230</v>
      </c>
      <c r="E11" s="74">
        <v>68</v>
      </c>
      <c r="F11" s="74">
        <v>0</v>
      </c>
      <c r="G11" s="74">
        <v>531</v>
      </c>
      <c r="H11" s="74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2300</v>
      </c>
      <c r="D12" s="73">
        <v>133019</v>
      </c>
      <c r="E12" s="74">
        <v>263</v>
      </c>
      <c r="F12" s="74">
        <v>13</v>
      </c>
      <c r="G12" s="73">
        <v>1934</v>
      </c>
      <c r="H12" s="74">
        <v>103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6377</v>
      </c>
      <c r="D13" s="73">
        <v>25439</v>
      </c>
      <c r="E13" s="74">
        <v>318</v>
      </c>
      <c r="F13" s="74">
        <v>5</v>
      </c>
      <c r="G13" s="73">
        <v>5936</v>
      </c>
      <c r="H13" s="74">
        <v>123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4419</v>
      </c>
      <c r="D14" s="73">
        <v>162877</v>
      </c>
      <c r="E14" s="74">
        <v>181</v>
      </c>
      <c r="F14" s="74">
        <v>0</v>
      </c>
      <c r="G14" s="73">
        <v>4168</v>
      </c>
      <c r="H14" s="74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4808</v>
      </c>
      <c r="D15" s="73">
        <v>105705</v>
      </c>
      <c r="E15" s="74">
        <v>160</v>
      </c>
      <c r="F15" s="74">
        <v>3</v>
      </c>
      <c r="G15" s="73">
        <v>4554</v>
      </c>
      <c r="H15" s="74">
        <v>94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31585</v>
      </c>
      <c r="D16" s="73">
        <v>610160</v>
      </c>
      <c r="E16" s="73">
        <v>1396</v>
      </c>
      <c r="F16" s="74">
        <v>34</v>
      </c>
      <c r="G16" s="73">
        <v>29508</v>
      </c>
      <c r="H16" s="74">
        <v>681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28551</v>
      </c>
      <c r="D17" s="73">
        <v>452956</v>
      </c>
      <c r="E17" s="73">
        <v>1137</v>
      </c>
      <c r="F17" s="74">
        <v>19</v>
      </c>
      <c r="G17" s="73">
        <v>26874</v>
      </c>
      <c r="H17" s="74">
        <v>540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117261</v>
      </c>
      <c r="D18" s="73">
        <v>1677725</v>
      </c>
      <c r="E18" s="73">
        <v>2947</v>
      </c>
      <c r="F18" s="74">
        <v>47</v>
      </c>
      <c r="G18" s="73">
        <v>112682</v>
      </c>
      <c r="H18" s="73">
        <v>1632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47008</v>
      </c>
      <c r="D19" s="73">
        <v>657502</v>
      </c>
      <c r="E19" s="73">
        <v>1011</v>
      </c>
      <c r="F19" s="74">
        <v>20</v>
      </c>
      <c r="G19" s="73">
        <v>45233</v>
      </c>
      <c r="H19" s="74">
        <v>764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1256</v>
      </c>
      <c r="D20" s="73">
        <v>75777</v>
      </c>
      <c r="E20" s="74">
        <v>119</v>
      </c>
      <c r="F20" s="74">
        <v>1</v>
      </c>
      <c r="G20" s="73">
        <v>1121</v>
      </c>
      <c r="H20" s="74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920</v>
      </c>
      <c r="D21" s="73">
        <v>39826</v>
      </c>
      <c r="E21" s="74">
        <v>13</v>
      </c>
      <c r="F21" s="74">
        <v>2</v>
      </c>
      <c r="G21" s="74">
        <v>879</v>
      </c>
      <c r="H21" s="7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1893</v>
      </c>
      <c r="D22" s="73">
        <v>57596</v>
      </c>
      <c r="E22" s="74">
        <v>16</v>
      </c>
      <c r="F22" s="74">
        <v>2</v>
      </c>
      <c r="G22" s="73">
        <v>1812</v>
      </c>
      <c r="H22" s="74">
        <v>63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553</v>
      </c>
      <c r="D23" s="73">
        <v>34057</v>
      </c>
      <c r="E23" s="74">
        <v>7</v>
      </c>
      <c r="F23" s="74">
        <v>0</v>
      </c>
      <c r="G23" s="74">
        <v>521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955</v>
      </c>
      <c r="D24" s="73">
        <v>29599</v>
      </c>
      <c r="E24" s="74">
        <v>12</v>
      </c>
      <c r="F24" s="74">
        <v>0</v>
      </c>
      <c r="G24" s="74">
        <v>925</v>
      </c>
      <c r="H24" s="74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2513</v>
      </c>
      <c r="D25" s="73">
        <v>107932</v>
      </c>
      <c r="E25" s="74">
        <v>109</v>
      </c>
      <c r="F25" s="74">
        <v>1</v>
      </c>
      <c r="G25" s="73">
        <v>2393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4826</v>
      </c>
      <c r="D26" s="73">
        <v>150939</v>
      </c>
      <c r="E26" s="74">
        <v>60</v>
      </c>
      <c r="F26" s="74">
        <v>6</v>
      </c>
      <c r="G26" s="73">
        <v>4646</v>
      </c>
      <c r="H26" s="74">
        <v>120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5487</v>
      </c>
      <c r="D27" s="73">
        <v>228845</v>
      </c>
      <c r="E27" s="74">
        <v>181</v>
      </c>
      <c r="F27" s="74">
        <v>0</v>
      </c>
      <c r="G27" s="73">
        <v>5197</v>
      </c>
      <c r="H27" s="74">
        <v>109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26626</v>
      </c>
      <c r="D28" s="73">
        <v>436037</v>
      </c>
      <c r="E28" s="74">
        <v>477</v>
      </c>
      <c r="F28" s="74">
        <v>11</v>
      </c>
      <c r="G28" s="73">
        <v>25580</v>
      </c>
      <c r="H28" s="74">
        <v>569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2639</v>
      </c>
      <c r="D29" s="73">
        <v>73145</v>
      </c>
      <c r="E29" s="74">
        <v>78</v>
      </c>
      <c r="F29" s="74">
        <v>2</v>
      </c>
      <c r="G29" s="73">
        <v>2573</v>
      </c>
      <c r="H29" s="74">
        <v>67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2686</v>
      </c>
      <c r="D30" s="73">
        <v>82230</v>
      </c>
      <c r="E30" s="74">
        <v>113</v>
      </c>
      <c r="F30" s="74">
        <v>5</v>
      </c>
      <c r="G30" s="73">
        <v>2522</v>
      </c>
      <c r="H30" s="74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9236</v>
      </c>
      <c r="D31" s="73">
        <v>168878</v>
      </c>
      <c r="E31" s="74">
        <v>103</v>
      </c>
      <c r="F31" s="74">
        <v>3</v>
      </c>
      <c r="G31" s="73">
        <v>8970</v>
      </c>
      <c r="H31" s="74">
        <v>165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49058</v>
      </c>
      <c r="D32" s="73">
        <v>939493</v>
      </c>
      <c r="E32" s="73">
        <v>1271</v>
      </c>
      <c r="F32" s="74">
        <v>55</v>
      </c>
      <c r="G32" s="73">
        <v>46232</v>
      </c>
      <c r="H32" s="73">
        <v>1162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18795</v>
      </c>
      <c r="D33" s="73">
        <v>278415</v>
      </c>
      <c r="E33" s="74">
        <v>617</v>
      </c>
      <c r="F33" s="74">
        <v>43</v>
      </c>
      <c r="G33" s="73">
        <v>17606</v>
      </c>
      <c r="H33" s="74">
        <v>572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3503</v>
      </c>
      <c r="D34" s="73">
        <v>90358</v>
      </c>
      <c r="E34" s="74">
        <v>80</v>
      </c>
      <c r="F34" s="74">
        <v>6</v>
      </c>
      <c r="G34" s="73">
        <v>3374</v>
      </c>
      <c r="H34" s="74">
        <v>49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1197</v>
      </c>
      <c r="D35" s="73">
        <v>25367</v>
      </c>
      <c r="E35" s="74">
        <v>24</v>
      </c>
      <c r="F35" s="74">
        <v>2</v>
      </c>
      <c r="G35" s="73">
        <v>1131</v>
      </c>
      <c r="H35" s="7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210</v>
      </c>
      <c r="D36" s="73">
        <v>44852</v>
      </c>
      <c r="E36" s="74">
        <v>0</v>
      </c>
      <c r="F36" s="74">
        <v>0</v>
      </c>
      <c r="G36" s="74">
        <v>205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285</v>
      </c>
      <c r="D37" s="73">
        <v>17152</v>
      </c>
      <c r="E37" s="74">
        <v>0</v>
      </c>
      <c r="F37" s="74">
        <v>0</v>
      </c>
      <c r="G37" s="74">
        <v>285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2611</v>
      </c>
      <c r="D38" s="73">
        <v>75671</v>
      </c>
      <c r="E38" s="74">
        <v>76</v>
      </c>
      <c r="F38" s="74">
        <v>6</v>
      </c>
      <c r="G38" s="73">
        <v>2479</v>
      </c>
      <c r="H38" s="74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5070</v>
      </c>
      <c r="D39" s="73">
        <v>173745</v>
      </c>
      <c r="E39" s="74">
        <v>19</v>
      </c>
      <c r="F39" s="74">
        <v>4</v>
      </c>
      <c r="G39" s="73">
        <v>4937</v>
      </c>
      <c r="H39" s="74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1397</v>
      </c>
      <c r="D40" s="73">
        <v>64978</v>
      </c>
      <c r="E40" s="74">
        <v>18</v>
      </c>
      <c r="F40" s="74">
        <v>0</v>
      </c>
      <c r="G40" s="73">
        <v>1336</v>
      </c>
      <c r="H40" s="74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466</v>
      </c>
      <c r="D41" s="73">
        <v>29225</v>
      </c>
      <c r="E41" s="74">
        <v>13</v>
      </c>
      <c r="F41" s="74">
        <v>2</v>
      </c>
      <c r="G41" s="74">
        <v>435</v>
      </c>
      <c r="H41" s="74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779</v>
      </c>
      <c r="D42" s="73">
        <v>48671</v>
      </c>
      <c r="E42" s="74">
        <v>20</v>
      </c>
      <c r="F42" s="74">
        <v>0</v>
      </c>
      <c r="G42" s="74">
        <v>741</v>
      </c>
      <c r="H42" s="7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1081</v>
      </c>
      <c r="D43" s="73">
        <v>36338</v>
      </c>
      <c r="E43" s="74">
        <v>20</v>
      </c>
      <c r="F43" s="74">
        <v>1</v>
      </c>
      <c r="G43" s="73">
        <v>1037</v>
      </c>
      <c r="H43" s="7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912</v>
      </c>
      <c r="D44" s="73">
        <v>7331</v>
      </c>
      <c r="E44" s="74">
        <v>11</v>
      </c>
      <c r="F44" s="74">
        <v>3</v>
      </c>
      <c r="G44" s="74">
        <v>882</v>
      </c>
      <c r="H44" s="7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18678</v>
      </c>
      <c r="D45" s="73">
        <v>486394</v>
      </c>
      <c r="E45" s="74">
        <v>421</v>
      </c>
      <c r="F45" s="74">
        <v>12</v>
      </c>
      <c r="G45" s="73">
        <v>17934</v>
      </c>
      <c r="H45" s="74">
        <v>323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1158</v>
      </c>
      <c r="D46" s="73">
        <v>30707</v>
      </c>
      <c r="E46" s="74">
        <v>58</v>
      </c>
      <c r="F46" s="74">
        <v>2</v>
      </c>
      <c r="G46" s="73">
        <v>1110</v>
      </c>
      <c r="H46" s="74">
        <v>11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1615</v>
      </c>
      <c r="D47" s="73">
        <v>73512</v>
      </c>
      <c r="E47" s="74">
        <v>1</v>
      </c>
      <c r="F47" s="74">
        <v>0</v>
      </c>
      <c r="G47" s="73">
        <v>1576</v>
      </c>
      <c r="H47" s="74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3485</v>
      </c>
      <c r="D48" s="73">
        <v>57577</v>
      </c>
      <c r="E48" s="74">
        <v>26</v>
      </c>
      <c r="F48" s="74">
        <v>0</v>
      </c>
      <c r="G48" s="73">
        <v>3392</v>
      </c>
      <c r="H48" s="7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1300</v>
      </c>
      <c r="D49" s="73">
        <v>88348</v>
      </c>
      <c r="E49" s="74">
        <v>9</v>
      </c>
      <c r="F49" s="74">
        <v>0</v>
      </c>
      <c r="G49" s="73">
        <v>1269</v>
      </c>
      <c r="H49" s="7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1953</v>
      </c>
      <c r="D50" s="73">
        <v>24807</v>
      </c>
      <c r="E50" s="74">
        <v>0</v>
      </c>
      <c r="F50" s="74">
        <v>0</v>
      </c>
      <c r="G50" s="73">
        <v>1924</v>
      </c>
      <c r="H50" s="7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1769</v>
      </c>
      <c r="D51" s="73">
        <v>70682</v>
      </c>
      <c r="E51" s="74">
        <v>8</v>
      </c>
      <c r="F51" s="74">
        <v>1</v>
      </c>
      <c r="G51" s="73">
        <v>1758</v>
      </c>
      <c r="H51" s="74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8727</v>
      </c>
      <c r="D52" s="73">
        <v>157486</v>
      </c>
      <c r="E52" s="74">
        <v>387</v>
      </c>
      <c r="F52" s="74">
        <v>3</v>
      </c>
      <c r="G52" s="73">
        <v>8223</v>
      </c>
      <c r="H52" s="74">
        <v>123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298</v>
      </c>
      <c r="E53" s="74">
        <v>0</v>
      </c>
      <c r="F53" s="75" t="s">
        <v>298</v>
      </c>
      <c r="G53" s="74">
        <v>149</v>
      </c>
      <c r="H53" s="75" t="s">
        <v>298</v>
      </c>
      <c r="I53" s="25"/>
    </row>
    <row r="54" spans="1:9" ht="12" customHeight="1" x14ac:dyDescent="0.55000000000000004">
      <c r="B54" s="21" t="s">
        <v>164</v>
      </c>
      <c r="C54" s="73">
        <v>453304</v>
      </c>
      <c r="D54" s="73">
        <v>8735386</v>
      </c>
      <c r="E54" s="73">
        <v>13302</v>
      </c>
      <c r="F54" s="74">
        <v>324</v>
      </c>
      <c r="G54" s="73">
        <v>430898</v>
      </c>
      <c r="H54" s="73">
        <v>8810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2021-03-21T15:03:16Z</dcterms:modified>
</cp:coreProperties>
</file>