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DESTAJOS\LUIS\"/>
    </mc:Choice>
  </mc:AlternateContent>
  <xr:revisionPtr revIDLastSave="0" documentId="13_ncr:1_{EBF808CB-53F9-42C6-807E-BBFCB898F051}" xr6:coauthVersionLast="47" xr6:coauthVersionMax="47" xr10:uidLastSave="{00000000-0000-0000-0000-000000000000}"/>
  <bookViews>
    <workbookView xWindow="-120" yWindow="-120" windowWidth="20730" windowHeight="11160" tabRatio="557" xr2:uid="{00000000-000D-0000-FFFF-FFFF00000000}"/>
  </bookViews>
  <sheets>
    <sheet name="Tiempos" sheetId="30" r:id="rId1"/>
    <sheet name="Tabla" sheetId="15" r:id="rId2"/>
    <sheet name="Calendario" sheetId="16" r:id="rId3"/>
    <sheet name="Hoja1" sheetId="31" r:id="rId4"/>
    <sheet name="Hoja2" sheetId="32" r:id="rId5"/>
  </sheets>
  <definedNames>
    <definedName name="_xlnm._FilterDatabase" localSheetId="1" hidden="1">Tabla!$A$3:$AL$92</definedName>
    <definedName name="_xlnm._FilterDatabase" localSheetId="0" hidden="1">Tiempos!$A$5:$Q$1193</definedName>
    <definedName name="aca">Tabla!$V$1</definedName>
    <definedName name="_xlnm.Print_Area" localSheetId="1">Tabla!$A$2:$Y$4</definedName>
    <definedName name="_xlnm.Print_Area" localSheetId="0">Tiempos!$A$1:$R$1193</definedName>
    <definedName name="CALENDARIO">Calendario!$1:$1048576</definedName>
    <definedName name="CALENDARIO2">#REF!</definedName>
    <definedName name="GERARDO">#REF!</definedName>
    <definedName name="JORNADA" localSheetId="0">Tiempos!$P$3</definedName>
    <definedName name="JORNADA">#REF!</definedName>
    <definedName name="PCJ">Tabla!#REF!</definedName>
    <definedName name="SALAS">#REF!</definedName>
    <definedName name="SI" localSheetId="0">Tiempos!#REF!</definedName>
    <definedName name="SI">#REF!</definedName>
    <definedName name="SJ">#REF!</definedName>
    <definedName name="SL">#REF!</definedName>
    <definedName name="SN">#REF!</definedName>
    <definedName name="_xlnm.Print_Titles" localSheetId="1">Tabla!$2:$4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32" l="1"/>
  <c r="C127" i="32"/>
  <c r="B64" i="32"/>
  <c r="J130" i="32"/>
  <c r="J127" i="32"/>
  <c r="J128" i="32" s="1"/>
  <c r="C128" i="32"/>
  <c r="H127" i="32" s="1"/>
  <c r="H128" i="32" s="1"/>
  <c r="C130" i="32"/>
  <c r="B61" i="32"/>
  <c r="G60" i="32" s="1"/>
  <c r="G61" i="32" s="1"/>
  <c r="E64" i="32" l="1"/>
  <c r="E65" i="32" s="1"/>
  <c r="J129" i="32"/>
  <c r="O126" i="32" s="1"/>
  <c r="O127" i="32"/>
  <c r="O128" i="32" s="1"/>
  <c r="M131" i="32"/>
  <c r="C129" i="32"/>
  <c r="F131" i="32"/>
  <c r="F132" i="32" s="1"/>
  <c r="M132" i="32" l="1"/>
  <c r="M126" i="32"/>
  <c r="M127" i="32"/>
  <c r="M128" i="32" s="1"/>
  <c r="F126" i="32"/>
  <c r="F127" i="32" s="1"/>
  <c r="F128" i="32" s="1"/>
  <c r="H126" i="32"/>
  <c r="J63" i="32" l="1"/>
  <c r="J60" i="32"/>
  <c r="O59" i="32" s="1"/>
  <c r="O60" i="32" s="1"/>
  <c r="N4" i="32"/>
  <c r="O4" i="32" s="1"/>
  <c r="N68" i="32"/>
  <c r="O68" i="32" s="1"/>
  <c r="J61" i="32" l="1"/>
  <c r="O58" i="32" s="1"/>
  <c r="M63" i="32"/>
  <c r="M64" i="32" s="1"/>
  <c r="B62" i="32"/>
  <c r="E59" i="32" l="1"/>
  <c r="E60" i="32" s="1"/>
  <c r="E61" i="32" s="1"/>
  <c r="G59" i="32"/>
  <c r="M58" i="32"/>
  <c r="M59" i="32"/>
  <c r="E62" i="32" l="1"/>
  <c r="M61" i="32"/>
  <c r="M60" i="32"/>
  <c r="S226" i="30" l="1"/>
  <c r="K226" i="30" s="1"/>
  <c r="C18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S184" i="30"/>
  <c r="K184" i="30" s="1"/>
  <c r="L184" i="30" s="1"/>
  <c r="K1193" i="30"/>
  <c r="M1193" i="30" s="1"/>
  <c r="K1192" i="30"/>
  <c r="M1192" i="30" s="1"/>
  <c r="O1192" i="30" s="1"/>
  <c r="K1191" i="30"/>
  <c r="K1190" i="30"/>
  <c r="K1189" i="30"/>
  <c r="M1189" i="30" s="1"/>
  <c r="K1188" i="30"/>
  <c r="K1187" i="30"/>
  <c r="L1187" i="30" s="1"/>
  <c r="K1186" i="30"/>
  <c r="M1186" i="30" s="1"/>
  <c r="K1185" i="30"/>
  <c r="K1184" i="30"/>
  <c r="M1184" i="30" s="1"/>
  <c r="K1183" i="30"/>
  <c r="M1183" i="30" s="1"/>
  <c r="O1183" i="30" s="1"/>
  <c r="K1182" i="30"/>
  <c r="K1181" i="30"/>
  <c r="K1180" i="30"/>
  <c r="M1180" i="30" s="1"/>
  <c r="K1179" i="30"/>
  <c r="K1178" i="30"/>
  <c r="L1178" i="30" s="1"/>
  <c r="K1177" i="30"/>
  <c r="M1177" i="30" s="1"/>
  <c r="K1176" i="30"/>
  <c r="K1175" i="30"/>
  <c r="M1175" i="30" s="1"/>
  <c r="K1174" i="30"/>
  <c r="M1174" i="30" s="1"/>
  <c r="O1174" i="30" s="1"/>
  <c r="K1173" i="30"/>
  <c r="K1172" i="30"/>
  <c r="K1171" i="30"/>
  <c r="M1171" i="30" s="1"/>
  <c r="K1170" i="30"/>
  <c r="K1169" i="30"/>
  <c r="L1169" i="30" s="1"/>
  <c r="K1168" i="30"/>
  <c r="K1167" i="30"/>
  <c r="K1166" i="30"/>
  <c r="M1166" i="30" s="1"/>
  <c r="K1165" i="30"/>
  <c r="M1165" i="30" s="1"/>
  <c r="O1165" i="30" s="1"/>
  <c r="P1165" i="30" s="1"/>
  <c r="K1164" i="30"/>
  <c r="K1163" i="30"/>
  <c r="K1162" i="30"/>
  <c r="M1162" i="30" s="1"/>
  <c r="K1161" i="30"/>
  <c r="K1160" i="30"/>
  <c r="K1159" i="30"/>
  <c r="M1159" i="30" s="1"/>
  <c r="K1158" i="30"/>
  <c r="K1157" i="30"/>
  <c r="M1157" i="30" s="1"/>
  <c r="K1156" i="30"/>
  <c r="M1156" i="30" s="1"/>
  <c r="O1156" i="30" s="1"/>
  <c r="K1155" i="30"/>
  <c r="K1154" i="30"/>
  <c r="K1153" i="30"/>
  <c r="M1153" i="30" s="1"/>
  <c r="K1152" i="30"/>
  <c r="K1151" i="30"/>
  <c r="L1151" i="30" s="1"/>
  <c r="K1150" i="30"/>
  <c r="K1149" i="30"/>
  <c r="K1148" i="30"/>
  <c r="M1148" i="30" s="1"/>
  <c r="K1147" i="30"/>
  <c r="M1147" i="30" s="1"/>
  <c r="O1147" i="30" s="1"/>
  <c r="K1146" i="30"/>
  <c r="K1145" i="30"/>
  <c r="K1144" i="30"/>
  <c r="M1144" i="30" s="1"/>
  <c r="K1143" i="30"/>
  <c r="K1142" i="30"/>
  <c r="M1142" i="30" s="1"/>
  <c r="O1142" i="30" s="1"/>
  <c r="K1141" i="30"/>
  <c r="M1141" i="30" s="1"/>
  <c r="K1140" i="30"/>
  <c r="L1140" i="30" s="1"/>
  <c r="K1139" i="30"/>
  <c r="M1139" i="30" s="1"/>
  <c r="K1138" i="30"/>
  <c r="M1138" i="30" s="1"/>
  <c r="K1137" i="30"/>
  <c r="L1137" i="30" s="1"/>
  <c r="K1136" i="30"/>
  <c r="M1136" i="30" s="1"/>
  <c r="K1135" i="30"/>
  <c r="M1135" i="30" s="1"/>
  <c r="O1135" i="30" s="1"/>
  <c r="K1134" i="30"/>
  <c r="L1134" i="30" s="1"/>
  <c r="K1133" i="30"/>
  <c r="L1133" i="30" s="1"/>
  <c r="K1132" i="30"/>
  <c r="K1131" i="30"/>
  <c r="L1131" i="30" s="1"/>
  <c r="K1130" i="30"/>
  <c r="L1130" i="30" s="1"/>
  <c r="K1129" i="30"/>
  <c r="M1129" i="30" s="1"/>
  <c r="K1128" i="30"/>
  <c r="L1128" i="30" s="1"/>
  <c r="K1127" i="30"/>
  <c r="K1126" i="30"/>
  <c r="M1126" i="30" s="1"/>
  <c r="O1126" i="30" s="1"/>
  <c r="P1126" i="30" s="1"/>
  <c r="K1125" i="30"/>
  <c r="K1124" i="30"/>
  <c r="M1124" i="30" s="1"/>
  <c r="O1124" i="30" s="1"/>
  <c r="K1123" i="30"/>
  <c r="M1123" i="30" s="1"/>
  <c r="K1122" i="30"/>
  <c r="L1122" i="30" s="1"/>
  <c r="K1121" i="30"/>
  <c r="M1121" i="30" s="1"/>
  <c r="K1120" i="30"/>
  <c r="M1120" i="30" s="1"/>
  <c r="K1119" i="30"/>
  <c r="L1119" i="30" s="1"/>
  <c r="K1118" i="30"/>
  <c r="K1117" i="30"/>
  <c r="M1117" i="30" s="1"/>
  <c r="O1117" i="30" s="1"/>
  <c r="P1117" i="30" s="1"/>
  <c r="K1116" i="30"/>
  <c r="L1116" i="30" s="1"/>
  <c r="K1115" i="30"/>
  <c r="L1115" i="30" s="1"/>
  <c r="K1114" i="30"/>
  <c r="M1114" i="30" s="1"/>
  <c r="K1113" i="30"/>
  <c r="K1112" i="30"/>
  <c r="L1112" i="30" s="1"/>
  <c r="K1111" i="30"/>
  <c r="M1111" i="30" s="1"/>
  <c r="K1110" i="30"/>
  <c r="K1109" i="30"/>
  <c r="M1109" i="30" s="1"/>
  <c r="K1108" i="30"/>
  <c r="K1107" i="30"/>
  <c r="K1106" i="30"/>
  <c r="M1106" i="30" s="1"/>
  <c r="K1105" i="30"/>
  <c r="M1105" i="30" s="1"/>
  <c r="K1104" i="30"/>
  <c r="L1104" i="30" s="1"/>
  <c r="K1103" i="30"/>
  <c r="M1103" i="30" s="1"/>
  <c r="K1102" i="30"/>
  <c r="M1102" i="30" s="1"/>
  <c r="K1101" i="30"/>
  <c r="L1101" i="30" s="1"/>
  <c r="K1100" i="30"/>
  <c r="L1100" i="30" s="1"/>
  <c r="K1099" i="30"/>
  <c r="M1099" i="30" s="1"/>
  <c r="O1099" i="30" s="1"/>
  <c r="K1098" i="30"/>
  <c r="L1098" i="30" s="1"/>
  <c r="K1097" i="30"/>
  <c r="K1096" i="30"/>
  <c r="K1095" i="30"/>
  <c r="L1095" i="30" s="1"/>
  <c r="K1094" i="30"/>
  <c r="M1094" i="30" s="1"/>
  <c r="K1093" i="30"/>
  <c r="M1093" i="30" s="1"/>
  <c r="K1092" i="30"/>
  <c r="K1091" i="30"/>
  <c r="K1090" i="30"/>
  <c r="M1090" i="30" s="1"/>
  <c r="N1090" i="30" s="1"/>
  <c r="K1089" i="30"/>
  <c r="K1088" i="30"/>
  <c r="M1088" i="30" s="1"/>
  <c r="O1088" i="30" s="1"/>
  <c r="K1087" i="30"/>
  <c r="M1087" i="30" s="1"/>
  <c r="O1087" i="30" s="1"/>
  <c r="K1086" i="30"/>
  <c r="K1085" i="30"/>
  <c r="M1085" i="30" s="1"/>
  <c r="K1084" i="30"/>
  <c r="K1083" i="30"/>
  <c r="L1083" i="30" s="1"/>
  <c r="K1082" i="30"/>
  <c r="L1082" i="30" s="1"/>
  <c r="K1081" i="30"/>
  <c r="M1081" i="30" s="1"/>
  <c r="K1080" i="30"/>
  <c r="L1080" i="30" s="1"/>
  <c r="K1079" i="30"/>
  <c r="K1078" i="30"/>
  <c r="M1078" i="30" s="1"/>
  <c r="K1077" i="30"/>
  <c r="L1077" i="30" s="1"/>
  <c r="K1076" i="30"/>
  <c r="L1076" i="30" s="1"/>
  <c r="K1075" i="30"/>
  <c r="M1075" i="30" s="1"/>
  <c r="K1074" i="30"/>
  <c r="L1074" i="30" s="1"/>
  <c r="K1073" i="30"/>
  <c r="M1073" i="30" s="1"/>
  <c r="K1072" i="30"/>
  <c r="M1072" i="30" s="1"/>
  <c r="O1072" i="30" s="1"/>
  <c r="K1071" i="30"/>
  <c r="K1070" i="30"/>
  <c r="M1070" i="30" s="1"/>
  <c r="O1070" i="30" s="1"/>
  <c r="K1069" i="30"/>
  <c r="M1069" i="30" s="1"/>
  <c r="O1069" i="30" s="1"/>
  <c r="K1068" i="30"/>
  <c r="K1067" i="30"/>
  <c r="M1067" i="30" s="1"/>
  <c r="K1066" i="30"/>
  <c r="K1065" i="30"/>
  <c r="L1065" i="30" s="1"/>
  <c r="K1064" i="30"/>
  <c r="K1063" i="30"/>
  <c r="M1063" i="30" s="1"/>
  <c r="O1063" i="30" s="1"/>
  <c r="K1062" i="30"/>
  <c r="L1062" i="30" s="1"/>
  <c r="K1061" i="30"/>
  <c r="K1060" i="30"/>
  <c r="M1060" i="30" s="1"/>
  <c r="K1059" i="30"/>
  <c r="L1059" i="30" s="1"/>
  <c r="K1058" i="30"/>
  <c r="L1058" i="30" s="1"/>
  <c r="K1057" i="30"/>
  <c r="K1056" i="30"/>
  <c r="L1056" i="30" s="1"/>
  <c r="K1055" i="30"/>
  <c r="M1055" i="30" s="1"/>
  <c r="K1054" i="30"/>
  <c r="M1054" i="30" s="1"/>
  <c r="O1054" i="30" s="1"/>
  <c r="K1053" i="30"/>
  <c r="K1052" i="30"/>
  <c r="L1052" i="30" s="1"/>
  <c r="K1051" i="30"/>
  <c r="M1051" i="30" s="1"/>
  <c r="K1050" i="30"/>
  <c r="K1049" i="30"/>
  <c r="L1049" i="30" s="1"/>
  <c r="K1048" i="30"/>
  <c r="K1047" i="30"/>
  <c r="K1046" i="30"/>
  <c r="M1046" i="30" s="1"/>
  <c r="K1045" i="30"/>
  <c r="K1044" i="30"/>
  <c r="L1044" i="30" s="1"/>
  <c r="K1043" i="30"/>
  <c r="K1042" i="30"/>
  <c r="M1042" i="30" s="1"/>
  <c r="O1042" i="30" s="1"/>
  <c r="K1041" i="30"/>
  <c r="L1041" i="30" s="1"/>
  <c r="K1040" i="30"/>
  <c r="K1039" i="30"/>
  <c r="K1038" i="30"/>
  <c r="K1037" i="30"/>
  <c r="K1036" i="30"/>
  <c r="M1036" i="30" s="1"/>
  <c r="K1035" i="30"/>
  <c r="K1034" i="30"/>
  <c r="L1034" i="30" s="1"/>
  <c r="K1033" i="30"/>
  <c r="K1032" i="30"/>
  <c r="L1032" i="30" s="1"/>
  <c r="K1031" i="30"/>
  <c r="L1031" i="30" s="1"/>
  <c r="K1030" i="30"/>
  <c r="M1030" i="30" s="1"/>
  <c r="K1029" i="30"/>
  <c r="L1029" i="30" s="1"/>
  <c r="K1028" i="30"/>
  <c r="M1028" i="30" s="1"/>
  <c r="K1027" i="30"/>
  <c r="K1026" i="30"/>
  <c r="M1026" i="30" s="1"/>
  <c r="K1025" i="30"/>
  <c r="M1025" i="30" s="1"/>
  <c r="K1024" i="30"/>
  <c r="K1023" i="30"/>
  <c r="M1023" i="30" s="1"/>
  <c r="K1022" i="30"/>
  <c r="K1021" i="30"/>
  <c r="K1020" i="30"/>
  <c r="L1020" i="30" s="1"/>
  <c r="K1019" i="30"/>
  <c r="M1019" i="30" s="1"/>
  <c r="K1018" i="30"/>
  <c r="M1018" i="30" s="1"/>
  <c r="K1017" i="30"/>
  <c r="M1017" i="30" s="1"/>
  <c r="K1016" i="30"/>
  <c r="L1016" i="30" s="1"/>
  <c r="K1015" i="30"/>
  <c r="M1015" i="30" s="1"/>
  <c r="K1014" i="30"/>
  <c r="K1013" i="30"/>
  <c r="M1013" i="30" s="1"/>
  <c r="K1012" i="30"/>
  <c r="K1011" i="30"/>
  <c r="M1011" i="30" s="1"/>
  <c r="K1010" i="30"/>
  <c r="M1010" i="30" s="1"/>
  <c r="K1009" i="30"/>
  <c r="M1009" i="30" s="1"/>
  <c r="K1008" i="30"/>
  <c r="M1008" i="30" s="1"/>
  <c r="O1008" i="30" s="1"/>
  <c r="K1007" i="30"/>
  <c r="K1006" i="30"/>
  <c r="M1006" i="30" s="1"/>
  <c r="O1006" i="30" s="1"/>
  <c r="K1005" i="30"/>
  <c r="L1005" i="30" s="1"/>
  <c r="K1004" i="30"/>
  <c r="M1004" i="30" s="1"/>
  <c r="K1003" i="30"/>
  <c r="M1003" i="30" s="1"/>
  <c r="O1003" i="30" s="1"/>
  <c r="K1002" i="30"/>
  <c r="M1002" i="30" s="1"/>
  <c r="K1001" i="30"/>
  <c r="K1000" i="30"/>
  <c r="M1000" i="30" s="1"/>
  <c r="K999" i="30"/>
  <c r="K998" i="30"/>
  <c r="M998" i="30" s="1"/>
  <c r="O998" i="30" s="1"/>
  <c r="K997" i="30"/>
  <c r="K996" i="30"/>
  <c r="L996" i="30" s="1"/>
  <c r="K995" i="30"/>
  <c r="M995" i="30" s="1"/>
  <c r="O995" i="30" s="1"/>
  <c r="K994" i="30"/>
  <c r="M994" i="30" s="1"/>
  <c r="K993" i="30"/>
  <c r="K992" i="30"/>
  <c r="M992" i="30" s="1"/>
  <c r="K991" i="30"/>
  <c r="K990" i="30"/>
  <c r="M990" i="30" s="1"/>
  <c r="O990" i="30" s="1"/>
  <c r="P990" i="30" s="1"/>
  <c r="K989" i="30"/>
  <c r="M989" i="30" s="1"/>
  <c r="K988" i="30"/>
  <c r="M988" i="30" s="1"/>
  <c r="O988" i="30" s="1"/>
  <c r="K987" i="30"/>
  <c r="L987" i="30" s="1"/>
  <c r="K986" i="30"/>
  <c r="K985" i="30"/>
  <c r="K984" i="30"/>
  <c r="M984" i="30" s="1"/>
  <c r="K983" i="30"/>
  <c r="M983" i="30" s="1"/>
  <c r="K982" i="30"/>
  <c r="K981" i="30"/>
  <c r="M981" i="30" s="1"/>
  <c r="O981" i="30" s="1"/>
  <c r="P981" i="30" s="1"/>
  <c r="K980" i="30"/>
  <c r="K979" i="30"/>
  <c r="K978" i="30"/>
  <c r="K977" i="30"/>
  <c r="M977" i="30" s="1"/>
  <c r="K976" i="30"/>
  <c r="K975" i="30"/>
  <c r="L975" i="30" s="1"/>
  <c r="K974" i="30"/>
  <c r="K973" i="30"/>
  <c r="K972" i="30"/>
  <c r="L972" i="30" s="1"/>
  <c r="K971" i="30"/>
  <c r="K970" i="30"/>
  <c r="K969" i="30"/>
  <c r="L969" i="30" s="1"/>
  <c r="K968" i="30"/>
  <c r="M968" i="30" s="1"/>
  <c r="O968" i="30" s="1"/>
  <c r="K967" i="30"/>
  <c r="M967" i="30" s="1"/>
  <c r="O967" i="30" s="1"/>
  <c r="K966" i="30"/>
  <c r="K965" i="30"/>
  <c r="L965" i="30" s="1"/>
  <c r="K964" i="30"/>
  <c r="M964" i="30" s="1"/>
  <c r="O964" i="30" s="1"/>
  <c r="K963" i="30"/>
  <c r="L963" i="30" s="1"/>
  <c r="K962" i="30"/>
  <c r="K961" i="30"/>
  <c r="M961" i="30" s="1"/>
  <c r="O961" i="30" s="1"/>
  <c r="K960" i="30"/>
  <c r="M960" i="30" s="1"/>
  <c r="K959" i="30"/>
  <c r="M959" i="30" s="1"/>
  <c r="K958" i="30"/>
  <c r="M958" i="30" s="1"/>
  <c r="K957" i="30"/>
  <c r="L957" i="30" s="1"/>
  <c r="K956" i="30"/>
  <c r="L956" i="30" s="1"/>
  <c r="K955" i="30"/>
  <c r="K954" i="30"/>
  <c r="M954" i="30" s="1"/>
  <c r="K953" i="30"/>
  <c r="M953" i="30" s="1"/>
  <c r="K952" i="30"/>
  <c r="M952" i="30" s="1"/>
  <c r="O952" i="30" s="1"/>
  <c r="K951" i="30"/>
  <c r="L951" i="30" s="1"/>
  <c r="K950" i="30"/>
  <c r="K949" i="30"/>
  <c r="K948" i="30"/>
  <c r="M948" i="30" s="1"/>
  <c r="K947" i="30"/>
  <c r="M947" i="30" s="1"/>
  <c r="K946" i="30"/>
  <c r="M946" i="30" s="1"/>
  <c r="O946" i="30" s="1"/>
  <c r="K945" i="30"/>
  <c r="K944" i="30"/>
  <c r="K943" i="30"/>
  <c r="K942" i="30"/>
  <c r="L942" i="30" s="1"/>
  <c r="K941" i="30"/>
  <c r="L941" i="30" s="1"/>
  <c r="K940" i="30"/>
  <c r="K939" i="30"/>
  <c r="L939" i="30" s="1"/>
  <c r="K938" i="30"/>
  <c r="K937" i="30"/>
  <c r="L937" i="30" s="1"/>
  <c r="K936" i="30"/>
  <c r="M936" i="30" s="1"/>
  <c r="K935" i="30"/>
  <c r="M935" i="30" s="1"/>
  <c r="K934" i="30"/>
  <c r="K933" i="30"/>
  <c r="L933" i="30" s="1"/>
  <c r="K932" i="30"/>
  <c r="L932" i="30" s="1"/>
  <c r="K931" i="30"/>
  <c r="L931" i="30" s="1"/>
  <c r="K930" i="30"/>
  <c r="L930" i="30" s="1"/>
  <c r="K929" i="30"/>
  <c r="M929" i="30" s="1"/>
  <c r="K928" i="30"/>
  <c r="K927" i="30"/>
  <c r="L927" i="30" s="1"/>
  <c r="K926" i="30"/>
  <c r="M926" i="30" s="1"/>
  <c r="K925" i="30"/>
  <c r="L925" i="30" s="1"/>
  <c r="K924" i="30"/>
  <c r="L924" i="30" s="1"/>
  <c r="K923" i="30"/>
  <c r="L923" i="30" s="1"/>
  <c r="K922" i="30"/>
  <c r="L922" i="30" s="1"/>
  <c r="K921" i="30"/>
  <c r="M921" i="30" s="1"/>
  <c r="N921" i="30" s="1"/>
  <c r="K920" i="30"/>
  <c r="M920" i="30" s="1"/>
  <c r="K919" i="30"/>
  <c r="L919" i="30" s="1"/>
  <c r="K918" i="30"/>
  <c r="M918" i="30" s="1"/>
  <c r="K917" i="30"/>
  <c r="K916" i="30"/>
  <c r="L916" i="30" s="1"/>
  <c r="K915" i="30"/>
  <c r="L915" i="30" s="1"/>
  <c r="K914" i="30"/>
  <c r="L914" i="30" s="1"/>
  <c r="K913" i="30"/>
  <c r="K912" i="30"/>
  <c r="L912" i="30" s="1"/>
  <c r="K911" i="30"/>
  <c r="M911" i="30" s="1"/>
  <c r="K910" i="30"/>
  <c r="L910" i="30" s="1"/>
  <c r="K909" i="30"/>
  <c r="L909" i="30" s="1"/>
  <c r="K908" i="30"/>
  <c r="L908" i="30" s="1"/>
  <c r="K907" i="30"/>
  <c r="K906" i="30"/>
  <c r="L906" i="30" s="1"/>
  <c r="K905" i="30"/>
  <c r="M905" i="30" s="1"/>
  <c r="K904" i="30"/>
  <c r="L904" i="30" s="1"/>
  <c r="K903" i="30"/>
  <c r="M903" i="30" s="1"/>
  <c r="K902" i="30"/>
  <c r="M902" i="30" s="1"/>
  <c r="K901" i="30"/>
  <c r="K900" i="30"/>
  <c r="M900" i="30" s="1"/>
  <c r="K899" i="30"/>
  <c r="K898" i="30"/>
  <c r="K897" i="30"/>
  <c r="M897" i="30" s="1"/>
  <c r="K896" i="30"/>
  <c r="L896" i="30" s="1"/>
  <c r="K895" i="30"/>
  <c r="L895" i="30" s="1"/>
  <c r="K894" i="30"/>
  <c r="L894" i="30" s="1"/>
  <c r="K893" i="30"/>
  <c r="L893" i="30" s="1"/>
  <c r="K892" i="30"/>
  <c r="L892" i="30" s="1"/>
  <c r="K891" i="30"/>
  <c r="L891" i="30" s="1"/>
  <c r="K890" i="30"/>
  <c r="M890" i="30" s="1"/>
  <c r="K889" i="30"/>
  <c r="K888" i="30"/>
  <c r="M888" i="30" s="1"/>
  <c r="O888" i="30" s="1"/>
  <c r="K887" i="30"/>
  <c r="L887" i="30" s="1"/>
  <c r="K886" i="30"/>
  <c r="L886" i="30" s="1"/>
  <c r="K885" i="30"/>
  <c r="M885" i="30" s="1"/>
  <c r="K884" i="30"/>
  <c r="L884" i="30" s="1"/>
  <c r="K883" i="30"/>
  <c r="L883" i="30" s="1"/>
  <c r="K882" i="30"/>
  <c r="M882" i="30" s="1"/>
  <c r="K881" i="30"/>
  <c r="K880" i="30"/>
  <c r="L880" i="30" s="1"/>
  <c r="K879" i="30"/>
  <c r="M879" i="30" s="1"/>
  <c r="K878" i="30"/>
  <c r="K877" i="30"/>
  <c r="K876" i="30"/>
  <c r="K875" i="30"/>
  <c r="L875" i="30" s="1"/>
  <c r="K874" i="30"/>
  <c r="K873" i="30"/>
  <c r="L873" i="30" s="1"/>
  <c r="K872" i="30"/>
  <c r="L872" i="30" s="1"/>
  <c r="K871" i="30"/>
  <c r="L871" i="30" s="1"/>
  <c r="K870" i="30"/>
  <c r="K869" i="30"/>
  <c r="L869" i="30" s="1"/>
  <c r="K868" i="30"/>
  <c r="K867" i="30"/>
  <c r="L867" i="30" s="1"/>
  <c r="K866" i="30"/>
  <c r="K865" i="30"/>
  <c r="K864" i="30"/>
  <c r="L864" i="30" s="1"/>
  <c r="K863" i="30"/>
  <c r="K862" i="30"/>
  <c r="L862" i="30" s="1"/>
  <c r="K861" i="30"/>
  <c r="L861" i="30" s="1"/>
  <c r="K860" i="30"/>
  <c r="K859" i="30"/>
  <c r="L859" i="30" s="1"/>
  <c r="K858" i="30"/>
  <c r="L858" i="30" s="1"/>
  <c r="K857" i="30"/>
  <c r="M857" i="30" s="1"/>
  <c r="K856" i="30"/>
  <c r="K855" i="30"/>
  <c r="K854" i="30"/>
  <c r="M854" i="30" s="1"/>
  <c r="O854" i="30" s="1"/>
  <c r="K853" i="30"/>
  <c r="K852" i="30"/>
  <c r="L852" i="30" s="1"/>
  <c r="K851" i="30"/>
  <c r="L851" i="30" s="1"/>
  <c r="K850" i="30"/>
  <c r="L850" i="30" s="1"/>
  <c r="K849" i="30"/>
  <c r="M849" i="30" s="1"/>
  <c r="K848" i="30"/>
  <c r="L848" i="30" s="1"/>
  <c r="K847" i="30"/>
  <c r="L847" i="30" s="1"/>
  <c r="K846" i="30"/>
  <c r="M846" i="30" s="1"/>
  <c r="K845" i="30"/>
  <c r="M845" i="30" s="1"/>
  <c r="K844" i="30"/>
  <c r="L844" i="30" s="1"/>
  <c r="K843" i="30"/>
  <c r="M843" i="30" s="1"/>
  <c r="K842" i="30"/>
  <c r="K841" i="30"/>
  <c r="K840" i="30"/>
  <c r="K839" i="30"/>
  <c r="M839" i="30" s="1"/>
  <c r="K838" i="30"/>
  <c r="L838" i="30" s="1"/>
  <c r="K837" i="30"/>
  <c r="L837" i="30" s="1"/>
  <c r="K836" i="30"/>
  <c r="M836" i="30" s="1"/>
  <c r="K835" i="30"/>
  <c r="K834" i="30"/>
  <c r="L834" i="30" s="1"/>
  <c r="K833" i="30"/>
  <c r="L833" i="30" s="1"/>
  <c r="K832" i="30"/>
  <c r="K831" i="30"/>
  <c r="M831" i="30" s="1"/>
  <c r="K830" i="30"/>
  <c r="K829" i="30"/>
  <c r="K828" i="30"/>
  <c r="K827" i="30"/>
  <c r="K826" i="30"/>
  <c r="K825" i="30"/>
  <c r="M825" i="30" s="1"/>
  <c r="K824" i="30"/>
  <c r="L824" i="30" s="1"/>
  <c r="K823" i="30"/>
  <c r="L823" i="30" s="1"/>
  <c r="K822" i="30"/>
  <c r="K821" i="30"/>
  <c r="M821" i="30" s="1"/>
  <c r="K820" i="30"/>
  <c r="L820" i="30" s="1"/>
  <c r="K819" i="30"/>
  <c r="L819" i="30" s="1"/>
  <c r="K818" i="30"/>
  <c r="M818" i="30" s="1"/>
  <c r="K817" i="30"/>
  <c r="K816" i="30"/>
  <c r="K815" i="30"/>
  <c r="M815" i="30" s="1"/>
  <c r="O815" i="30" s="1"/>
  <c r="K814" i="30"/>
  <c r="M814" i="30" s="1"/>
  <c r="K813" i="30"/>
  <c r="K812" i="30"/>
  <c r="M812" i="30" s="1"/>
  <c r="K811" i="30"/>
  <c r="M811" i="30" s="1"/>
  <c r="K810" i="30"/>
  <c r="L810" i="30" s="1"/>
  <c r="K809" i="30"/>
  <c r="K808" i="30"/>
  <c r="M808" i="30" s="1"/>
  <c r="K807" i="30"/>
  <c r="K806" i="30"/>
  <c r="M806" i="30" s="1"/>
  <c r="O806" i="30" s="1"/>
  <c r="K805" i="30"/>
  <c r="M805" i="30" s="1"/>
  <c r="K804" i="30"/>
  <c r="K803" i="30"/>
  <c r="M803" i="30" s="1"/>
  <c r="K802" i="30"/>
  <c r="M802" i="30" s="1"/>
  <c r="K801" i="30"/>
  <c r="L801" i="30" s="1"/>
  <c r="K800" i="30"/>
  <c r="M800" i="30" s="1"/>
  <c r="K799" i="30"/>
  <c r="M799" i="30" s="1"/>
  <c r="K798" i="30"/>
  <c r="K797" i="30"/>
  <c r="M797" i="30" s="1"/>
  <c r="K796" i="30"/>
  <c r="M796" i="30" s="1"/>
  <c r="K795" i="30"/>
  <c r="K794" i="30"/>
  <c r="M794" i="30" s="1"/>
  <c r="K793" i="30"/>
  <c r="K792" i="30"/>
  <c r="L792" i="30" s="1"/>
  <c r="K791" i="30"/>
  <c r="M791" i="30" s="1"/>
  <c r="K790" i="30"/>
  <c r="K789" i="30"/>
  <c r="K788" i="30"/>
  <c r="M788" i="30" s="1"/>
  <c r="K787" i="30"/>
  <c r="M787" i="30" s="1"/>
  <c r="K786" i="30"/>
  <c r="K785" i="30"/>
  <c r="M785" i="30" s="1"/>
  <c r="K784" i="30"/>
  <c r="M784" i="30" s="1"/>
  <c r="K783" i="30"/>
  <c r="L783" i="30" s="1"/>
  <c r="K782" i="30"/>
  <c r="M782" i="30" s="1"/>
  <c r="K781" i="30"/>
  <c r="K780" i="30"/>
  <c r="K779" i="30"/>
  <c r="K778" i="30"/>
  <c r="M778" i="30" s="1"/>
  <c r="K777" i="30"/>
  <c r="K776" i="30"/>
  <c r="M776" i="30" s="1"/>
  <c r="K775" i="30"/>
  <c r="M775" i="30" s="1"/>
  <c r="K774" i="30"/>
  <c r="L774" i="30" s="1"/>
  <c r="K773" i="30"/>
  <c r="M773" i="30" s="1"/>
  <c r="K772" i="30"/>
  <c r="M772" i="30" s="1"/>
  <c r="K771" i="30"/>
  <c r="K770" i="30"/>
  <c r="M770" i="30" s="1"/>
  <c r="O770" i="30" s="1"/>
  <c r="K769" i="30"/>
  <c r="M769" i="30" s="1"/>
  <c r="K768" i="30"/>
  <c r="K767" i="30"/>
  <c r="M767" i="30" s="1"/>
  <c r="K766" i="30"/>
  <c r="K765" i="30"/>
  <c r="L765" i="30" s="1"/>
  <c r="K764" i="30"/>
  <c r="K763" i="30"/>
  <c r="M763" i="30" s="1"/>
  <c r="K762" i="30"/>
  <c r="L762" i="30" s="1"/>
  <c r="K761" i="30"/>
  <c r="M761" i="30" s="1"/>
  <c r="K760" i="30"/>
  <c r="M760" i="30" s="1"/>
  <c r="K759" i="30"/>
  <c r="L759" i="30" s="1"/>
  <c r="K758" i="30"/>
  <c r="M758" i="30" s="1"/>
  <c r="K757" i="30"/>
  <c r="K756" i="30"/>
  <c r="L756" i="30" s="1"/>
  <c r="K755" i="30"/>
  <c r="L755" i="30" s="1"/>
  <c r="K754" i="30"/>
  <c r="M754" i="30" s="1"/>
  <c r="K753" i="30"/>
  <c r="L753" i="30" s="1"/>
  <c r="K752" i="30"/>
  <c r="K751" i="30"/>
  <c r="M751" i="30" s="1"/>
  <c r="K750" i="30"/>
  <c r="L750" i="30" s="1"/>
  <c r="K749" i="30"/>
  <c r="M749" i="30" s="1"/>
  <c r="K748" i="30"/>
  <c r="M748" i="30" s="1"/>
  <c r="K747" i="30"/>
  <c r="L747" i="30" s="1"/>
  <c r="K746" i="30"/>
  <c r="L746" i="30" s="1"/>
  <c r="K745" i="30"/>
  <c r="M745" i="30" s="1"/>
  <c r="K744" i="30"/>
  <c r="L744" i="30" s="1"/>
  <c r="K743" i="30"/>
  <c r="L743" i="30" s="1"/>
  <c r="K742" i="30"/>
  <c r="K741" i="30"/>
  <c r="L741" i="30" s="1"/>
  <c r="K740" i="30"/>
  <c r="M740" i="30" s="1"/>
  <c r="K739" i="30"/>
  <c r="M739" i="30" s="1"/>
  <c r="K738" i="30"/>
  <c r="L738" i="30" s="1"/>
  <c r="K737" i="30"/>
  <c r="M737" i="30" s="1"/>
  <c r="O737" i="30" s="1"/>
  <c r="K736" i="30"/>
  <c r="M736" i="30" s="1"/>
  <c r="K735" i="30"/>
  <c r="L735" i="30" s="1"/>
  <c r="K734" i="30"/>
  <c r="M734" i="30" s="1"/>
  <c r="K733" i="30"/>
  <c r="M733" i="30" s="1"/>
  <c r="K732" i="30"/>
  <c r="K731" i="30"/>
  <c r="L731" i="30" s="1"/>
  <c r="K730" i="30"/>
  <c r="M730" i="30" s="1"/>
  <c r="K729" i="30"/>
  <c r="L729" i="30" s="1"/>
  <c r="K728" i="30"/>
  <c r="M728" i="30" s="1"/>
  <c r="K727" i="30"/>
  <c r="M727" i="30" s="1"/>
  <c r="K726" i="30"/>
  <c r="K725" i="30"/>
  <c r="M725" i="30" s="1"/>
  <c r="K724" i="30"/>
  <c r="M724" i="30" s="1"/>
  <c r="K723" i="30"/>
  <c r="L723" i="30" s="1"/>
  <c r="K722" i="30"/>
  <c r="K721" i="30"/>
  <c r="M721" i="30" s="1"/>
  <c r="K720" i="30"/>
  <c r="L720" i="30" s="1"/>
  <c r="K719" i="30"/>
  <c r="L719" i="30" s="1"/>
  <c r="K718" i="30"/>
  <c r="M718" i="30" s="1"/>
  <c r="K717" i="30"/>
  <c r="L717" i="30" s="1"/>
  <c r="K716" i="30"/>
  <c r="K715" i="30"/>
  <c r="M715" i="30" s="1"/>
  <c r="K714" i="30"/>
  <c r="L714" i="30" s="1"/>
  <c r="K713" i="30"/>
  <c r="M713" i="30" s="1"/>
  <c r="O713" i="30" s="1"/>
  <c r="K712" i="30"/>
  <c r="M712" i="30" s="1"/>
  <c r="K711" i="30"/>
  <c r="L711" i="30" s="1"/>
  <c r="K710" i="30"/>
  <c r="L710" i="30" s="1"/>
  <c r="K709" i="30"/>
  <c r="M709" i="30" s="1"/>
  <c r="K708" i="30"/>
  <c r="L708" i="30" s="1"/>
  <c r="K707" i="30"/>
  <c r="L707" i="30" s="1"/>
  <c r="K706" i="30"/>
  <c r="M706" i="30" s="1"/>
  <c r="K705" i="30"/>
  <c r="L705" i="30" s="1"/>
  <c r="K704" i="30"/>
  <c r="L704" i="30" s="1"/>
  <c r="K703" i="30"/>
  <c r="M703" i="30" s="1"/>
  <c r="K702" i="30"/>
  <c r="L702" i="30" s="1"/>
  <c r="K701" i="30"/>
  <c r="M701" i="30" s="1"/>
  <c r="K700" i="30"/>
  <c r="K699" i="30"/>
  <c r="L699" i="30" s="1"/>
  <c r="K698" i="30"/>
  <c r="M698" i="30" s="1"/>
  <c r="K697" i="30"/>
  <c r="M697" i="30" s="1"/>
  <c r="K696" i="30"/>
  <c r="L696" i="30" s="1"/>
  <c r="K695" i="30"/>
  <c r="L695" i="30" s="1"/>
  <c r="K694" i="30"/>
  <c r="M694" i="30" s="1"/>
  <c r="K693" i="30"/>
  <c r="L693" i="30" s="1"/>
  <c r="K692" i="30"/>
  <c r="M692" i="30" s="1"/>
  <c r="K691" i="30"/>
  <c r="M691" i="30" s="1"/>
  <c r="K690" i="30"/>
  <c r="L690" i="30" s="1"/>
  <c r="K689" i="30"/>
  <c r="M689" i="30" s="1"/>
  <c r="O689" i="30" s="1"/>
  <c r="K688" i="30"/>
  <c r="M688" i="30" s="1"/>
  <c r="K687" i="30"/>
  <c r="L687" i="30" s="1"/>
  <c r="K686" i="30"/>
  <c r="M686" i="30" s="1"/>
  <c r="K685" i="30"/>
  <c r="M685" i="30" s="1"/>
  <c r="K684" i="30"/>
  <c r="L684" i="30" s="1"/>
  <c r="K683" i="30"/>
  <c r="K682" i="30"/>
  <c r="L682" i="30" s="1"/>
  <c r="K681" i="30"/>
  <c r="M681" i="30" s="1"/>
  <c r="K680" i="30"/>
  <c r="K679" i="30"/>
  <c r="L679" i="30" s="1"/>
  <c r="K678" i="30"/>
  <c r="M678" i="30" s="1"/>
  <c r="K677" i="30"/>
  <c r="K676" i="30"/>
  <c r="K675" i="30"/>
  <c r="K674" i="30"/>
  <c r="L674" i="30" s="1"/>
  <c r="K673" i="30"/>
  <c r="K672" i="30"/>
  <c r="M672" i="30" s="1"/>
  <c r="O672" i="30" s="1"/>
  <c r="K671" i="30"/>
  <c r="K670" i="30"/>
  <c r="K669" i="30"/>
  <c r="L669" i="30" s="1"/>
  <c r="K668" i="30"/>
  <c r="L668" i="30" s="1"/>
  <c r="K667" i="30"/>
  <c r="M667" i="30" s="1"/>
  <c r="K666" i="30"/>
  <c r="K665" i="30"/>
  <c r="K664" i="30"/>
  <c r="K663" i="30"/>
  <c r="M663" i="30" s="1"/>
  <c r="K662" i="30"/>
  <c r="K661" i="30"/>
  <c r="M661" i="30" s="1"/>
  <c r="K660" i="30"/>
  <c r="K659" i="30"/>
  <c r="M659" i="30" s="1"/>
  <c r="K658" i="30"/>
  <c r="M658" i="30" s="1"/>
  <c r="K657" i="30"/>
  <c r="K656" i="30"/>
  <c r="L656" i="30" s="1"/>
  <c r="K655" i="30"/>
  <c r="K654" i="30"/>
  <c r="L654" i="30" s="1"/>
  <c r="K653" i="30"/>
  <c r="M653" i="30" s="1"/>
  <c r="K652" i="30"/>
  <c r="K651" i="30"/>
  <c r="L651" i="30" s="1"/>
  <c r="K650" i="30"/>
  <c r="M650" i="30" s="1"/>
  <c r="K649" i="30"/>
  <c r="M649" i="30" s="1"/>
  <c r="K648" i="30"/>
  <c r="L648" i="30" s="1"/>
  <c r="K647" i="30"/>
  <c r="M647" i="30" s="1"/>
  <c r="K646" i="30"/>
  <c r="L646" i="30" s="1"/>
  <c r="K645" i="30"/>
  <c r="M645" i="30" s="1"/>
  <c r="K644" i="30"/>
  <c r="K643" i="30"/>
  <c r="L643" i="30" s="1"/>
  <c r="K642" i="30"/>
  <c r="M642" i="30" s="1"/>
  <c r="O642" i="30" s="1"/>
  <c r="K641" i="30"/>
  <c r="M641" i="30" s="1"/>
  <c r="K640" i="30"/>
  <c r="K639" i="30"/>
  <c r="L639" i="30" s="1"/>
  <c r="K638" i="30"/>
  <c r="L638" i="30" s="1"/>
  <c r="K637" i="30"/>
  <c r="M637" i="30" s="1"/>
  <c r="K636" i="30"/>
  <c r="M636" i="30" s="1"/>
  <c r="K635" i="30"/>
  <c r="K634" i="30"/>
  <c r="L634" i="30" s="1"/>
  <c r="K633" i="30"/>
  <c r="L633" i="30" s="1"/>
  <c r="K632" i="30"/>
  <c r="K631" i="30"/>
  <c r="M631" i="30" s="1"/>
  <c r="K630" i="30"/>
  <c r="L630" i="30" s="1"/>
  <c r="K629" i="30"/>
  <c r="M629" i="30" s="1"/>
  <c r="K628" i="30"/>
  <c r="M628" i="30" s="1"/>
  <c r="K627" i="30"/>
  <c r="M627" i="30" s="1"/>
  <c r="K626" i="30"/>
  <c r="L626" i="30" s="1"/>
  <c r="K625" i="30"/>
  <c r="M625" i="30" s="1"/>
  <c r="K624" i="30"/>
  <c r="M624" i="30" s="1"/>
  <c r="K623" i="30"/>
  <c r="K622" i="30"/>
  <c r="M622" i="30" s="1"/>
  <c r="K621" i="30"/>
  <c r="L621" i="30" s="1"/>
  <c r="K620" i="30"/>
  <c r="L620" i="30" s="1"/>
  <c r="K619" i="30"/>
  <c r="M619" i="30" s="1"/>
  <c r="K618" i="30"/>
  <c r="M618" i="30" s="1"/>
  <c r="K617" i="30"/>
  <c r="L617" i="30" s="1"/>
  <c r="K616" i="30"/>
  <c r="L616" i="30" s="1"/>
  <c r="K615" i="30"/>
  <c r="M615" i="30" s="1"/>
  <c r="K614" i="30"/>
  <c r="L614" i="30" s="1"/>
  <c r="K613" i="30"/>
  <c r="K612" i="30"/>
  <c r="M612" i="30" s="1"/>
  <c r="K611" i="30"/>
  <c r="M611" i="30" s="1"/>
  <c r="K610" i="30"/>
  <c r="L610" i="30" s="1"/>
  <c r="K609" i="30"/>
  <c r="M609" i="30" s="1"/>
  <c r="K608" i="30"/>
  <c r="L608" i="30" s="1"/>
  <c r="K607" i="30"/>
  <c r="K606" i="30"/>
  <c r="M606" i="30" s="1"/>
  <c r="K605" i="30"/>
  <c r="K604" i="30"/>
  <c r="K603" i="30"/>
  <c r="K602" i="30"/>
  <c r="M602" i="30" s="1"/>
  <c r="K601" i="30"/>
  <c r="M601" i="30" s="1"/>
  <c r="L226" i="30" l="1"/>
  <c r="M226" i="30"/>
  <c r="N226" i="30" s="1"/>
  <c r="L857" i="30"/>
  <c r="L740" i="30"/>
  <c r="L763" i="30"/>
  <c r="M893" i="30"/>
  <c r="L1180" i="30"/>
  <c r="L839" i="30"/>
  <c r="M873" i="30"/>
  <c r="O873" i="30" s="1"/>
  <c r="P873" i="30" s="1"/>
  <c r="M884" i="30"/>
  <c r="N884" i="30" s="1"/>
  <c r="M184" i="30"/>
  <c r="L959" i="30"/>
  <c r="N1054" i="30"/>
  <c r="Q1054" i="30" s="1"/>
  <c r="N1088" i="30"/>
  <c r="M1058" i="30"/>
  <c r="O1058" i="30" s="1"/>
  <c r="P1058" i="30" s="1"/>
  <c r="M1130" i="30"/>
  <c r="N1130" i="30" s="1"/>
  <c r="M933" i="30"/>
  <c r="N806" i="30"/>
  <c r="M987" i="30"/>
  <c r="O987" i="30" s="1"/>
  <c r="L1067" i="30"/>
  <c r="L977" i="30"/>
  <c r="M834" i="30"/>
  <c r="N834" i="30" s="1"/>
  <c r="M914" i="30"/>
  <c r="N914" i="30" s="1"/>
  <c r="M1029" i="30"/>
  <c r="N1029" i="30" s="1"/>
  <c r="M1074" i="30"/>
  <c r="O1074" i="30" s="1"/>
  <c r="L698" i="30"/>
  <c r="L631" i="30"/>
  <c r="M643" i="30"/>
  <c r="O643" i="30" s="1"/>
  <c r="M711" i="30"/>
  <c r="L802" i="30"/>
  <c r="L885" i="30"/>
  <c r="L983" i="30"/>
  <c r="L653" i="30"/>
  <c r="M824" i="30"/>
  <c r="O824" i="30" s="1"/>
  <c r="P824" i="30" s="1"/>
  <c r="L843" i="30"/>
  <c r="N1006" i="30"/>
  <c r="Q1006" i="30" s="1"/>
  <c r="M1116" i="30"/>
  <c r="N1116" i="30" s="1"/>
  <c r="L602" i="30"/>
  <c r="L725" i="30"/>
  <c r="M833" i="30"/>
  <c r="N833" i="30" s="1"/>
  <c r="M614" i="30"/>
  <c r="N614" i="30" s="1"/>
  <c r="L1030" i="30"/>
  <c r="L739" i="30"/>
  <c r="L818" i="30"/>
  <c r="M847" i="30"/>
  <c r="N847" i="30" s="1"/>
  <c r="N946" i="30"/>
  <c r="Q946" i="30" s="1"/>
  <c r="N968" i="30"/>
  <c r="Q968" i="30" s="1"/>
  <c r="L1011" i="30"/>
  <c r="L1088" i="30"/>
  <c r="L1121" i="30"/>
  <c r="M630" i="30"/>
  <c r="N630" i="30" s="1"/>
  <c r="M674" i="30"/>
  <c r="O674" i="30" s="1"/>
  <c r="O911" i="30"/>
  <c r="N911" i="30"/>
  <c r="Q911" i="30" s="1"/>
  <c r="L799" i="30"/>
  <c r="M858" i="30"/>
  <c r="O858" i="30" s="1"/>
  <c r="M927" i="30"/>
  <c r="N927" i="30" s="1"/>
  <c r="L947" i="30"/>
  <c r="L1070" i="30"/>
  <c r="L1142" i="30"/>
  <c r="L628" i="30"/>
  <c r="M679" i="30"/>
  <c r="N679" i="30" s="1"/>
  <c r="L882" i="30"/>
  <c r="L911" i="30"/>
  <c r="L1165" i="30"/>
  <c r="M702" i="30"/>
  <c r="N702" i="30" s="1"/>
  <c r="L920" i="30"/>
  <c r="L929" i="30"/>
  <c r="M1031" i="30"/>
  <c r="O1031" i="30" s="1"/>
  <c r="P1031" i="30" s="1"/>
  <c r="L1144" i="30"/>
  <c r="N737" i="30"/>
  <c r="Q737" i="30" s="1"/>
  <c r="M746" i="30"/>
  <c r="N746" i="30" s="1"/>
  <c r="L921" i="30"/>
  <c r="N961" i="30"/>
  <c r="Q961" i="30" s="1"/>
  <c r="N981" i="30"/>
  <c r="Q981" i="30" s="1"/>
  <c r="N990" i="30"/>
  <c r="Q990" i="30" s="1"/>
  <c r="M1044" i="30"/>
  <c r="L612" i="30"/>
  <c r="M651" i="30"/>
  <c r="N651" i="30" s="1"/>
  <c r="L1129" i="30"/>
  <c r="L1138" i="30"/>
  <c r="L1159" i="30"/>
  <c r="N1192" i="30"/>
  <c r="Q1192" i="30" s="1"/>
  <c r="L806" i="30"/>
  <c r="M1076" i="30"/>
  <c r="N1076" i="30" s="1"/>
  <c r="O1090" i="30"/>
  <c r="P1090" i="30" s="1"/>
  <c r="O960" i="30"/>
  <c r="N960" i="30"/>
  <c r="O1011" i="30"/>
  <c r="P1011" i="30" s="1"/>
  <c r="N1011" i="30"/>
  <c r="O903" i="30"/>
  <c r="P903" i="30" s="1"/>
  <c r="N903" i="30"/>
  <c r="M646" i="30"/>
  <c r="O646" i="30" s="1"/>
  <c r="M682" i="30"/>
  <c r="N682" i="30" s="1"/>
  <c r="L748" i="30"/>
  <c r="M852" i="30"/>
  <c r="N852" i="30" s="1"/>
  <c r="M869" i="30"/>
  <c r="O869" i="30" s="1"/>
  <c r="L968" i="30"/>
  <c r="L1054" i="30"/>
  <c r="M1112" i="30"/>
  <c r="N1112" i="30" s="1"/>
  <c r="L641" i="30"/>
  <c r="M654" i="30"/>
  <c r="O654" i="30" s="1"/>
  <c r="L713" i="30"/>
  <c r="L791" i="30"/>
  <c r="L815" i="30"/>
  <c r="L879" i="30"/>
  <c r="M909" i="30"/>
  <c r="O909" i="30" s="1"/>
  <c r="P909" i="30" s="1"/>
  <c r="M930" i="30"/>
  <c r="O930" i="30" s="1"/>
  <c r="P930" i="30" s="1"/>
  <c r="L1008" i="30"/>
  <c r="N1063" i="30"/>
  <c r="Q1063" i="30" s="1"/>
  <c r="L1094" i="30"/>
  <c r="L1103" i="30"/>
  <c r="N1156" i="30"/>
  <c r="L1186" i="30"/>
  <c r="M610" i="30"/>
  <c r="N610" i="30" s="1"/>
  <c r="M617" i="30"/>
  <c r="O617" i="30" s="1"/>
  <c r="P617" i="30" s="1"/>
  <c r="M626" i="30"/>
  <c r="O626" i="30" s="1"/>
  <c r="M684" i="30"/>
  <c r="O684" i="30" s="1"/>
  <c r="P684" i="30" s="1"/>
  <c r="L694" i="30"/>
  <c r="N713" i="30"/>
  <c r="Q713" i="30" s="1"/>
  <c r="L800" i="30"/>
  <c r="L854" i="30"/>
  <c r="M871" i="30"/>
  <c r="N871" i="30" s="1"/>
  <c r="L948" i="30"/>
  <c r="M969" i="30"/>
  <c r="N969" i="30" s="1"/>
  <c r="L1002" i="30"/>
  <c r="N1070" i="30"/>
  <c r="Q1070" i="30" s="1"/>
  <c r="L1087" i="30"/>
  <c r="L1114" i="30"/>
  <c r="L1139" i="30"/>
  <c r="M1178" i="30"/>
  <c r="N1178" i="30" s="1"/>
  <c r="L642" i="30"/>
  <c r="L649" i="30"/>
  <c r="L724" i="30"/>
  <c r="L751" i="30"/>
  <c r="M783" i="30"/>
  <c r="M792" i="30"/>
  <c r="O792" i="30" s="1"/>
  <c r="P792" i="30" s="1"/>
  <c r="N854" i="30"/>
  <c r="Q854" i="30" s="1"/>
  <c r="L903" i="30"/>
  <c r="M910" i="30"/>
  <c r="N910" i="30" s="1"/>
  <c r="M924" i="30"/>
  <c r="O924" i="30" s="1"/>
  <c r="P924" i="30" s="1"/>
  <c r="L958" i="30"/>
  <c r="M963" i="30"/>
  <c r="N963" i="30" s="1"/>
  <c r="L994" i="30"/>
  <c r="L1078" i="30"/>
  <c r="N1087" i="30"/>
  <c r="M1095" i="30"/>
  <c r="O1095" i="30" s="1"/>
  <c r="P1095" i="30" s="1"/>
  <c r="M1131" i="30"/>
  <c r="N1131" i="30" s="1"/>
  <c r="M1187" i="30"/>
  <c r="N1187" i="30" s="1"/>
  <c r="L618" i="30"/>
  <c r="N642" i="30"/>
  <c r="Q642" i="30" s="1"/>
  <c r="M668" i="30"/>
  <c r="O668" i="30" s="1"/>
  <c r="P668" i="30" s="1"/>
  <c r="L685" i="30"/>
  <c r="M735" i="30"/>
  <c r="O735" i="30" s="1"/>
  <c r="L773" i="30"/>
  <c r="M801" i="30"/>
  <c r="L808" i="30"/>
  <c r="M887" i="30"/>
  <c r="O887" i="30" s="1"/>
  <c r="M895" i="30"/>
  <c r="N895" i="30" s="1"/>
  <c r="M932" i="30"/>
  <c r="O932" i="30" s="1"/>
  <c r="M941" i="30"/>
  <c r="N941" i="30" s="1"/>
  <c r="N1003" i="30"/>
  <c r="Q1003" i="30" s="1"/>
  <c r="L1009" i="30"/>
  <c r="L1017" i="30"/>
  <c r="M1065" i="30"/>
  <c r="N1065" i="30" s="1"/>
  <c r="N1124" i="30"/>
  <c r="Q1124" i="30" s="1"/>
  <c r="L619" i="30"/>
  <c r="M669" i="30"/>
  <c r="O669" i="30" s="1"/>
  <c r="P669" i="30" s="1"/>
  <c r="N888" i="30"/>
  <c r="Q888" i="30" s="1"/>
  <c r="M896" i="30"/>
  <c r="N896" i="30" s="1"/>
  <c r="M951" i="30"/>
  <c r="N951" i="30" s="1"/>
  <c r="L981" i="30"/>
  <c r="L1004" i="30"/>
  <c r="M1151" i="30"/>
  <c r="N1151" i="30" s="1"/>
  <c r="L718" i="30"/>
  <c r="L811" i="30"/>
  <c r="M867" i="30"/>
  <c r="O867" i="30" s="1"/>
  <c r="P867" i="30" s="1"/>
  <c r="M875" i="30"/>
  <c r="O875" i="30" s="1"/>
  <c r="P875" i="30" s="1"/>
  <c r="L897" i="30"/>
  <c r="L905" i="30"/>
  <c r="N952" i="30"/>
  <c r="L960" i="30"/>
  <c r="L967" i="30"/>
  <c r="L998" i="30"/>
  <c r="M1005" i="30"/>
  <c r="M1059" i="30"/>
  <c r="O1059" i="30" s="1"/>
  <c r="P1059" i="30" s="1"/>
  <c r="N1099" i="30"/>
  <c r="Q1099" i="30" s="1"/>
  <c r="N1135" i="30"/>
  <c r="Q1135" i="30" s="1"/>
  <c r="M638" i="30"/>
  <c r="N638" i="30" s="1"/>
  <c r="M747" i="30"/>
  <c r="O747" i="30" s="1"/>
  <c r="P747" i="30" s="1"/>
  <c r="M756" i="30"/>
  <c r="N756" i="30" s="1"/>
  <c r="L797" i="30"/>
  <c r="M912" i="30"/>
  <c r="O912" i="30" s="1"/>
  <c r="P912" i="30" s="1"/>
  <c r="N967" i="30"/>
  <c r="Q967" i="30" s="1"/>
  <c r="M975" i="30"/>
  <c r="O975" i="30" s="1"/>
  <c r="L1075" i="30"/>
  <c r="M1083" i="30"/>
  <c r="N1083" i="30" s="1"/>
  <c r="M1119" i="30"/>
  <c r="O1119" i="30" s="1"/>
  <c r="L1153" i="30"/>
  <c r="L1183" i="30"/>
  <c r="L1192" i="30"/>
  <c r="M664" i="30"/>
  <c r="L664" i="30"/>
  <c r="N740" i="30"/>
  <c r="O740" i="30"/>
  <c r="N947" i="30"/>
  <c r="O947" i="30"/>
  <c r="N1000" i="30"/>
  <c r="O1000" i="30"/>
  <c r="N1013" i="30"/>
  <c r="O1013" i="30"/>
  <c r="P1013" i="30" s="1"/>
  <c r="N1060" i="30"/>
  <c r="O1060" i="30"/>
  <c r="N601" i="30"/>
  <c r="O601" i="30"/>
  <c r="M632" i="30"/>
  <c r="L632" i="30"/>
  <c r="L870" i="30"/>
  <c r="M870" i="30"/>
  <c r="O602" i="30"/>
  <c r="N602" i="30"/>
  <c r="N618" i="30"/>
  <c r="O618" i="30"/>
  <c r="M666" i="30"/>
  <c r="L666" i="30"/>
  <c r="N825" i="30"/>
  <c r="O825" i="30"/>
  <c r="P825" i="30" s="1"/>
  <c r="N893" i="30"/>
  <c r="O893" i="30"/>
  <c r="P893" i="30" s="1"/>
  <c r="L962" i="30"/>
  <c r="M962" i="30"/>
  <c r="N667" i="30"/>
  <c r="O667" i="30"/>
  <c r="M742" i="30"/>
  <c r="L742" i="30"/>
  <c r="M677" i="30"/>
  <c r="L677" i="30"/>
  <c r="M817" i="30"/>
  <c r="L817" i="30"/>
  <c r="N836" i="30"/>
  <c r="O836" i="30"/>
  <c r="N846" i="30"/>
  <c r="O846" i="30"/>
  <c r="P846" i="30" s="1"/>
  <c r="M604" i="30"/>
  <c r="L604" i="30"/>
  <c r="N628" i="30"/>
  <c r="O628" i="30"/>
  <c r="N668" i="30"/>
  <c r="N918" i="30"/>
  <c r="O918" i="30"/>
  <c r="M605" i="30"/>
  <c r="L605" i="30"/>
  <c r="M613" i="30"/>
  <c r="L613" i="30"/>
  <c r="O659" i="30"/>
  <c r="N659" i="30"/>
  <c r="N794" i="30"/>
  <c r="O794" i="30"/>
  <c r="M809" i="30"/>
  <c r="L809" i="30"/>
  <c r="M1047" i="30"/>
  <c r="L1047" i="30"/>
  <c r="O606" i="30"/>
  <c r="P606" i="30" s="1"/>
  <c r="N606" i="30"/>
  <c r="L652" i="30"/>
  <c r="M652" i="30"/>
  <c r="L659" i="30"/>
  <c r="L726" i="30"/>
  <c r="M726" i="30"/>
  <c r="M830" i="30"/>
  <c r="L830" i="30"/>
  <c r="N882" i="30"/>
  <c r="O882" i="30"/>
  <c r="O1019" i="30"/>
  <c r="N1019" i="30"/>
  <c r="M1132" i="30"/>
  <c r="L1132" i="30"/>
  <c r="M1150" i="30"/>
  <c r="L1150" i="30"/>
  <c r="M607" i="30"/>
  <c r="L607" i="30"/>
  <c r="N688" i="30"/>
  <c r="O688" i="30"/>
  <c r="N897" i="30"/>
  <c r="O897" i="30"/>
  <c r="M623" i="30"/>
  <c r="L623" i="30"/>
  <c r="N661" i="30"/>
  <c r="O661" i="30"/>
  <c r="M671" i="30"/>
  <c r="L671" i="30"/>
  <c r="M982" i="30"/>
  <c r="L982" i="30"/>
  <c r="O1081" i="30"/>
  <c r="P1081" i="30" s="1"/>
  <c r="N1081" i="30"/>
  <c r="M608" i="30"/>
  <c r="M640" i="30"/>
  <c r="L640" i="30"/>
  <c r="N653" i="30"/>
  <c r="O653" i="30"/>
  <c r="M876" i="30"/>
  <c r="L876" i="30"/>
  <c r="N625" i="30"/>
  <c r="O625" i="30"/>
  <c r="N641" i="30"/>
  <c r="O641" i="30"/>
  <c r="P641" i="30" s="1"/>
  <c r="N647" i="30"/>
  <c r="O647" i="30"/>
  <c r="O711" i="30"/>
  <c r="N711" i="30"/>
  <c r="M757" i="30"/>
  <c r="L757" i="30"/>
  <c r="M779" i="30"/>
  <c r="L779" i="30"/>
  <c r="N1067" i="30"/>
  <c r="O1067" i="30"/>
  <c r="P1067" i="30" s="1"/>
  <c r="N703" i="30"/>
  <c r="O703" i="30"/>
  <c r="N749" i="30"/>
  <c r="O749" i="30"/>
  <c r="P749" i="30" s="1"/>
  <c r="N772" i="30"/>
  <c r="O772" i="30"/>
  <c r="P772" i="30" s="1"/>
  <c r="N787" i="30"/>
  <c r="O787" i="30"/>
  <c r="P787" i="30" s="1"/>
  <c r="N857" i="30"/>
  <c r="O857" i="30"/>
  <c r="P857" i="30" s="1"/>
  <c r="N900" i="30"/>
  <c r="O900" i="30"/>
  <c r="P900" i="30" s="1"/>
  <c r="N929" i="30"/>
  <c r="O929" i="30"/>
  <c r="P929" i="30" s="1"/>
  <c r="N935" i="30"/>
  <c r="O935" i="30"/>
  <c r="P935" i="30" s="1"/>
  <c r="P988" i="30"/>
  <c r="L1001" i="30"/>
  <c r="M1001" i="30"/>
  <c r="N1025" i="30"/>
  <c r="O1025" i="30"/>
  <c r="P1025" i="30" s="1"/>
  <c r="M1040" i="30"/>
  <c r="L1040" i="30"/>
  <c r="M1108" i="30"/>
  <c r="L1108" i="30"/>
  <c r="N609" i="30"/>
  <c r="O609" i="30"/>
  <c r="P609" i="30" s="1"/>
  <c r="N615" i="30"/>
  <c r="O615" i="30"/>
  <c r="N629" i="30"/>
  <c r="O629" i="30"/>
  <c r="P629" i="30" s="1"/>
  <c r="N636" i="30"/>
  <c r="O636" i="30"/>
  <c r="L689" i="30"/>
  <c r="N697" i="30"/>
  <c r="O697" i="30"/>
  <c r="P697" i="30" s="1"/>
  <c r="L703" i="30"/>
  <c r="N712" i="30"/>
  <c r="O712" i="30"/>
  <c r="P712" i="30" s="1"/>
  <c r="N727" i="30"/>
  <c r="O727" i="30"/>
  <c r="N736" i="30"/>
  <c r="O736" i="30"/>
  <c r="P736" i="30" s="1"/>
  <c r="N758" i="30"/>
  <c r="O758" i="30"/>
  <c r="L772" i="30"/>
  <c r="O788" i="30"/>
  <c r="N788" i="30"/>
  <c r="M810" i="30"/>
  <c r="N831" i="30"/>
  <c r="O831" i="30"/>
  <c r="M837" i="30"/>
  <c r="M844" i="30"/>
  <c r="M864" i="30"/>
  <c r="M883" i="30"/>
  <c r="P888" i="30"/>
  <c r="M894" i="30"/>
  <c r="L900" i="30"/>
  <c r="M906" i="30"/>
  <c r="L918" i="30"/>
  <c r="N936" i="30"/>
  <c r="O936" i="30"/>
  <c r="L950" i="30"/>
  <c r="M950" i="30"/>
  <c r="L988" i="30"/>
  <c r="L995" i="30"/>
  <c r="N1026" i="30"/>
  <c r="O1026" i="30"/>
  <c r="P1026" i="30" s="1"/>
  <c r="L1160" i="30"/>
  <c r="M1160" i="30"/>
  <c r="L615" i="30"/>
  <c r="N622" i="30"/>
  <c r="O622" i="30"/>
  <c r="P622" i="30" s="1"/>
  <c r="L636" i="30"/>
  <c r="N649" i="30"/>
  <c r="O649" i="30"/>
  <c r="N689" i="30"/>
  <c r="Q689" i="30" s="1"/>
  <c r="N698" i="30"/>
  <c r="O698" i="30"/>
  <c r="P713" i="30"/>
  <c r="N721" i="30"/>
  <c r="O721" i="30"/>
  <c r="P721" i="30" s="1"/>
  <c r="L727" i="30"/>
  <c r="N751" i="30"/>
  <c r="O751" i="30"/>
  <c r="P751" i="30" s="1"/>
  <c r="L758" i="30"/>
  <c r="M765" i="30"/>
  <c r="N773" i="30"/>
  <c r="O773" i="30"/>
  <c r="L788" i="30"/>
  <c r="O797" i="30"/>
  <c r="P797" i="30" s="1"/>
  <c r="N797" i="30"/>
  <c r="N803" i="30"/>
  <c r="O803" i="30"/>
  <c r="N811" i="30"/>
  <c r="O811" i="30"/>
  <c r="P811" i="30" s="1"/>
  <c r="L831" i="30"/>
  <c r="N845" i="30"/>
  <c r="O845" i="30"/>
  <c r="P845" i="30" s="1"/>
  <c r="L865" i="30"/>
  <c r="M865" i="30"/>
  <c r="L888" i="30"/>
  <c r="L901" i="30"/>
  <c r="M901" i="30"/>
  <c r="L936" i="30"/>
  <c r="N988" i="30"/>
  <c r="Q988" i="30" s="1"/>
  <c r="N995" i="30"/>
  <c r="Q995" i="30" s="1"/>
  <c r="L1019" i="30"/>
  <c r="L1026" i="30"/>
  <c r="M1032" i="30"/>
  <c r="M1041" i="30"/>
  <c r="M1062" i="30"/>
  <c r="N1069" i="30"/>
  <c r="Q1069" i="30" s="1"/>
  <c r="M1091" i="30"/>
  <c r="L1091" i="30"/>
  <c r="L1110" i="30"/>
  <c r="M1110" i="30"/>
  <c r="M1127" i="30"/>
  <c r="L1127" i="30"/>
  <c r="N637" i="30"/>
  <c r="O637" i="30"/>
  <c r="P654" i="30"/>
  <c r="P672" i="30"/>
  <c r="N728" i="30"/>
  <c r="O728" i="30"/>
  <c r="P728" i="30" s="1"/>
  <c r="N745" i="30"/>
  <c r="O745" i="30"/>
  <c r="M781" i="30"/>
  <c r="L781" i="30"/>
  <c r="M866" i="30"/>
  <c r="L866" i="30"/>
  <c r="N902" i="30"/>
  <c r="O902" i="30"/>
  <c r="P902" i="30" s="1"/>
  <c r="M945" i="30"/>
  <c r="L945" i="30"/>
  <c r="O951" i="30"/>
  <c r="P1042" i="30"/>
  <c r="L1092" i="30"/>
  <c r="M1092" i="30"/>
  <c r="N611" i="30"/>
  <c r="O611" i="30"/>
  <c r="N650" i="30"/>
  <c r="O650" i="30"/>
  <c r="L661" i="30"/>
  <c r="L667" i="30"/>
  <c r="L672" i="30"/>
  <c r="N678" i="30"/>
  <c r="O678" i="30"/>
  <c r="N691" i="30"/>
  <c r="O691" i="30"/>
  <c r="N706" i="30"/>
  <c r="O706" i="30"/>
  <c r="M759" i="30"/>
  <c r="N782" i="30"/>
  <c r="O782" i="30"/>
  <c r="M790" i="30"/>
  <c r="L790" i="30"/>
  <c r="N805" i="30"/>
  <c r="O805" i="30"/>
  <c r="N812" i="30"/>
  <c r="O812" i="30"/>
  <c r="P812" i="30" s="1"/>
  <c r="M819" i="30"/>
  <c r="L825" i="30"/>
  <c r="M838" i="30"/>
  <c r="L846" i="30"/>
  <c r="L878" i="30"/>
  <c r="M878" i="30"/>
  <c r="L902" i="30"/>
  <c r="M919" i="30"/>
  <c r="M937" i="30"/>
  <c r="Q952" i="30"/>
  <c r="P952" i="30"/>
  <c r="N959" i="30"/>
  <c r="O959" i="30"/>
  <c r="P959" i="30" s="1"/>
  <c r="L964" i="30"/>
  <c r="N977" i="30"/>
  <c r="O977" i="30"/>
  <c r="P977" i="30" s="1"/>
  <c r="O983" i="30"/>
  <c r="P983" i="30" s="1"/>
  <c r="N983" i="30"/>
  <c r="M996" i="30"/>
  <c r="P1008" i="30"/>
  <c r="L1013" i="30"/>
  <c r="N1042" i="30"/>
  <c r="Q1042" i="30" s="1"/>
  <c r="M1049" i="30"/>
  <c r="M1056" i="30"/>
  <c r="N1085" i="30"/>
  <c r="O1085" i="30"/>
  <c r="P1085" i="30" s="1"/>
  <c r="M1101" i="30"/>
  <c r="N1136" i="30"/>
  <c r="O1136" i="30"/>
  <c r="N624" i="30"/>
  <c r="O624" i="30"/>
  <c r="N672" i="30"/>
  <c r="Q672" i="30" s="1"/>
  <c r="N685" i="30"/>
  <c r="O685" i="30"/>
  <c r="L691" i="30"/>
  <c r="M699" i="30"/>
  <c r="M723" i="30"/>
  <c r="N730" i="30"/>
  <c r="O730" i="30"/>
  <c r="N739" i="30"/>
  <c r="O739" i="30"/>
  <c r="P739" i="30" s="1"/>
  <c r="N767" i="30"/>
  <c r="O767" i="30"/>
  <c r="M774" i="30"/>
  <c r="L782" i="30"/>
  <c r="N791" i="30"/>
  <c r="O791" i="30"/>
  <c r="P791" i="30" s="1"/>
  <c r="N799" i="30"/>
  <c r="O799" i="30"/>
  <c r="Q806" i="30"/>
  <c r="P806" i="30"/>
  <c r="N839" i="30"/>
  <c r="O839" i="30"/>
  <c r="P839" i="30" s="1"/>
  <c r="L860" i="30"/>
  <c r="M860" i="30"/>
  <c r="N879" i="30"/>
  <c r="O879" i="30"/>
  <c r="M931" i="30"/>
  <c r="L952" i="30"/>
  <c r="N964" i="30"/>
  <c r="Q964" i="30" s="1"/>
  <c r="N984" i="30"/>
  <c r="O984" i="30"/>
  <c r="L990" i="30"/>
  <c r="L1003" i="30"/>
  <c r="N1008" i="30"/>
  <c r="Q1008" i="30" s="1"/>
  <c r="M1034" i="30"/>
  <c r="L1043" i="30"/>
  <c r="M1043" i="30"/>
  <c r="M1057" i="30"/>
  <c r="L1057" i="30"/>
  <c r="N1094" i="30"/>
  <c r="O1094" i="30"/>
  <c r="P1094" i="30" s="1"/>
  <c r="N1175" i="30"/>
  <c r="O1175" i="30"/>
  <c r="N692" i="30"/>
  <c r="O692" i="30"/>
  <c r="N715" i="30"/>
  <c r="O715" i="30"/>
  <c r="N754" i="30"/>
  <c r="O754" i="30"/>
  <c r="N760" i="30"/>
  <c r="O760" i="30"/>
  <c r="N814" i="30"/>
  <c r="O814" i="30"/>
  <c r="N926" i="30"/>
  <c r="O926" i="30"/>
  <c r="M985" i="30"/>
  <c r="L985" i="30"/>
  <c r="O1009" i="30"/>
  <c r="N1009" i="30"/>
  <c r="M1021" i="30"/>
  <c r="L1021" i="30"/>
  <c r="N1103" i="30"/>
  <c r="O1103" i="30"/>
  <c r="P1103" i="30" s="1"/>
  <c r="N1121" i="30"/>
  <c r="O1121" i="30"/>
  <c r="P1121" i="30" s="1"/>
  <c r="N612" i="30"/>
  <c r="O612" i="30"/>
  <c r="P612" i="30" s="1"/>
  <c r="N631" i="30"/>
  <c r="O631" i="30"/>
  <c r="M656" i="30"/>
  <c r="N663" i="30"/>
  <c r="O663" i="30"/>
  <c r="N686" i="30"/>
  <c r="O686" i="30"/>
  <c r="L692" i="30"/>
  <c r="M708" i="30"/>
  <c r="L715" i="30"/>
  <c r="N724" i="30"/>
  <c r="O724" i="30"/>
  <c r="L754" i="30"/>
  <c r="L760" i="30"/>
  <c r="N769" i="30"/>
  <c r="O769" i="30"/>
  <c r="N775" i="30"/>
  <c r="O775" i="30"/>
  <c r="N800" i="30"/>
  <c r="O800" i="30"/>
  <c r="P800" i="30" s="1"/>
  <c r="P815" i="30"/>
  <c r="M820" i="30"/>
  <c r="M861" i="30"/>
  <c r="L874" i="30"/>
  <c r="M874" i="30"/>
  <c r="M891" i="30"/>
  <c r="N920" i="30"/>
  <c r="O920" i="30"/>
  <c r="M939" i="30"/>
  <c r="N953" i="30"/>
  <c r="O953" i="30"/>
  <c r="P953" i="30" s="1"/>
  <c r="M973" i="30"/>
  <c r="L973" i="30"/>
  <c r="O1004" i="30"/>
  <c r="N1004" i="30"/>
  <c r="N1036" i="30"/>
  <c r="O1036" i="30"/>
  <c r="P1036" i="30" s="1"/>
  <c r="N1044" i="30"/>
  <c r="O1044" i="30"/>
  <c r="L1113" i="30"/>
  <c r="M1113" i="30"/>
  <c r="N701" i="30"/>
  <c r="O701" i="30"/>
  <c r="N709" i="30"/>
  <c r="O709" i="30"/>
  <c r="N733" i="30"/>
  <c r="O733" i="30"/>
  <c r="N761" i="30"/>
  <c r="O761" i="30"/>
  <c r="P770" i="30"/>
  <c r="N776" i="30"/>
  <c r="O776" i="30"/>
  <c r="N821" i="30"/>
  <c r="O821" i="30"/>
  <c r="L828" i="30"/>
  <c r="M828" i="30"/>
  <c r="N954" i="30"/>
  <c r="O954" i="30"/>
  <c r="P954" i="30" s="1"/>
  <c r="N992" i="30"/>
  <c r="O992" i="30"/>
  <c r="N1010" i="30"/>
  <c r="O1010" i="30"/>
  <c r="P1010" i="30" s="1"/>
  <c r="M1045" i="30"/>
  <c r="L1045" i="30"/>
  <c r="M1052" i="30"/>
  <c r="N1058" i="30"/>
  <c r="N627" i="30"/>
  <c r="O627" i="30"/>
  <c r="N645" i="30"/>
  <c r="O645" i="30"/>
  <c r="N681" i="30"/>
  <c r="O681" i="30"/>
  <c r="M687" i="30"/>
  <c r="N694" i="30"/>
  <c r="O694" i="30"/>
  <c r="L701" i="30"/>
  <c r="N725" i="30"/>
  <c r="O725" i="30"/>
  <c r="N734" i="30"/>
  <c r="O734" i="30"/>
  <c r="L770" i="30"/>
  <c r="N784" i="30"/>
  <c r="O784" i="30"/>
  <c r="N808" i="30"/>
  <c r="O808" i="30"/>
  <c r="N815" i="30"/>
  <c r="Q815" i="30" s="1"/>
  <c r="L821" i="30"/>
  <c r="M848" i="30"/>
  <c r="L856" i="30"/>
  <c r="M856" i="30"/>
  <c r="M862" i="30"/>
  <c r="M915" i="30"/>
  <c r="L974" i="30"/>
  <c r="M974" i="30"/>
  <c r="N998" i="30"/>
  <c r="Q998" i="30" s="1"/>
  <c r="L1010" i="30"/>
  <c r="M1016" i="30"/>
  <c r="M1038" i="30"/>
  <c r="L1038" i="30"/>
  <c r="N1073" i="30"/>
  <c r="O1073" i="30"/>
  <c r="P1073" i="30" s="1"/>
  <c r="Q1088" i="30"/>
  <c r="P1088" i="30"/>
  <c r="M1096" i="30"/>
  <c r="L1096" i="30"/>
  <c r="N1157" i="30"/>
  <c r="O1157" i="30"/>
  <c r="P1157" i="30" s="1"/>
  <c r="N619" i="30"/>
  <c r="O619" i="30"/>
  <c r="N658" i="30"/>
  <c r="O658" i="30"/>
  <c r="N718" i="30"/>
  <c r="O718" i="30"/>
  <c r="N748" i="30"/>
  <c r="O748" i="30"/>
  <c r="N763" i="30"/>
  <c r="O763" i="30"/>
  <c r="P763" i="30" s="1"/>
  <c r="N770" i="30"/>
  <c r="Q770" i="30" s="1"/>
  <c r="N778" i="30"/>
  <c r="O778" i="30"/>
  <c r="N785" i="30"/>
  <c r="O785" i="30"/>
  <c r="P785" i="30" s="1"/>
  <c r="L829" i="30"/>
  <c r="M829" i="30"/>
  <c r="N843" i="30"/>
  <c r="O843" i="30"/>
  <c r="N849" i="30"/>
  <c r="O849" i="30"/>
  <c r="N869" i="30"/>
  <c r="N905" i="30"/>
  <c r="O905" i="30"/>
  <c r="P905" i="30" s="1"/>
  <c r="N933" i="30"/>
  <c r="O933" i="30"/>
  <c r="P933" i="30" s="1"/>
  <c r="N948" i="30"/>
  <c r="O948" i="30"/>
  <c r="N994" i="30"/>
  <c r="O994" i="30"/>
  <c r="P994" i="30" s="1"/>
  <c r="L999" i="30"/>
  <c r="M999" i="30"/>
  <c r="N1005" i="30"/>
  <c r="O1005" i="30"/>
  <c r="M1024" i="30"/>
  <c r="L1024" i="30"/>
  <c r="M1039" i="30"/>
  <c r="L1039" i="30"/>
  <c r="M1168" i="30"/>
  <c r="L1168" i="30"/>
  <c r="N796" i="30"/>
  <c r="O796" i="30"/>
  <c r="N802" i="30"/>
  <c r="O802" i="30"/>
  <c r="P802" i="30" s="1"/>
  <c r="N989" i="30"/>
  <c r="O989" i="30"/>
  <c r="P989" i="30" s="1"/>
  <c r="N1015" i="30"/>
  <c r="O1015" i="30"/>
  <c r="N1028" i="30"/>
  <c r="O1028" i="30"/>
  <c r="N1055" i="30"/>
  <c r="O1055" i="30"/>
  <c r="P1055" i="30" s="1"/>
  <c r="N1153" i="30"/>
  <c r="O1153" i="30"/>
  <c r="P1153" i="30" s="1"/>
  <c r="N1183" i="30"/>
  <c r="Q1183" i="30" s="1"/>
  <c r="P854" i="30"/>
  <c r="N1177" i="30"/>
  <c r="O1177" i="30"/>
  <c r="P1177" i="30" s="1"/>
  <c r="N1184" i="30"/>
  <c r="O1184" i="30"/>
  <c r="N1105" i="30"/>
  <c r="O1105" i="30"/>
  <c r="P1105" i="30" s="1"/>
  <c r="N1111" i="30"/>
  <c r="O1111" i="30"/>
  <c r="N1123" i="30"/>
  <c r="O1123" i="30"/>
  <c r="P1123" i="30" s="1"/>
  <c r="M1128" i="30"/>
  <c r="N1139" i="30"/>
  <c r="O1139" i="30"/>
  <c r="P1139" i="30" s="1"/>
  <c r="N1162" i="30"/>
  <c r="O1162" i="30"/>
  <c r="P1162" i="30" s="1"/>
  <c r="M1169" i="30"/>
  <c r="L1177" i="30"/>
  <c r="O921" i="30"/>
  <c r="Q921" i="30" s="1"/>
  <c r="N818" i="30"/>
  <c r="O818" i="30"/>
  <c r="P818" i="30" s="1"/>
  <c r="N890" i="30"/>
  <c r="O890" i="30"/>
  <c r="N958" i="30"/>
  <c r="O958" i="30"/>
  <c r="P958" i="30" s="1"/>
  <c r="P968" i="30"/>
  <c r="P1006" i="30"/>
  <c r="N1017" i="30"/>
  <c r="O1017" i="30"/>
  <c r="P1017" i="30" s="1"/>
  <c r="N1023" i="30"/>
  <c r="O1023" i="30"/>
  <c r="P1023" i="30" s="1"/>
  <c r="N1030" i="30"/>
  <c r="O1030" i="30"/>
  <c r="P1030" i="30" s="1"/>
  <c r="N1051" i="30"/>
  <c r="O1051" i="30"/>
  <c r="P1051" i="30" s="1"/>
  <c r="N1075" i="30"/>
  <c r="O1075" i="30"/>
  <c r="L1105" i="30"/>
  <c r="L1111" i="30"/>
  <c r="L1117" i="30"/>
  <c r="L1123" i="30"/>
  <c r="N1129" i="30"/>
  <c r="O1129" i="30"/>
  <c r="P1129" i="30" s="1"/>
  <c r="M1134" i="30"/>
  <c r="L1147" i="30"/>
  <c r="L1162" i="30"/>
  <c r="N1186" i="30"/>
  <c r="O1186" i="30"/>
  <c r="P1186" i="30" s="1"/>
  <c r="N1193" i="30"/>
  <c r="O1193" i="30"/>
  <c r="P1193" i="30" s="1"/>
  <c r="N1093" i="30"/>
  <c r="O1093" i="30"/>
  <c r="P1093" i="30" s="1"/>
  <c r="N1106" i="30"/>
  <c r="O1106" i="30"/>
  <c r="P1106" i="30" s="1"/>
  <c r="N1117" i="30"/>
  <c r="Q1117" i="30" s="1"/>
  <c r="N1141" i="30"/>
  <c r="O1141" i="30"/>
  <c r="P1141" i="30" s="1"/>
  <c r="N1147" i="30"/>
  <c r="Q1147" i="30" s="1"/>
  <c r="Q1156" i="30"/>
  <c r="P1156" i="30"/>
  <c r="N1171" i="30"/>
  <c r="O1171" i="30"/>
  <c r="N885" i="30"/>
  <c r="O885" i="30"/>
  <c r="P885" i="30" s="1"/>
  <c r="P946" i="30"/>
  <c r="N1002" i="30"/>
  <c r="O1002" i="30"/>
  <c r="N1018" i="30"/>
  <c r="O1018" i="30"/>
  <c r="N1046" i="30"/>
  <c r="O1046" i="30"/>
  <c r="P1046" i="30" s="1"/>
  <c r="L1093" i="30"/>
  <c r="L1106" i="30"/>
  <c r="L1124" i="30"/>
  <c r="L1135" i="30"/>
  <c r="L1141" i="30"/>
  <c r="N1148" i="30"/>
  <c r="O1148" i="30"/>
  <c r="L1156" i="30"/>
  <c r="L1171" i="30"/>
  <c r="N1180" i="30"/>
  <c r="O1180" i="30"/>
  <c r="P1180" i="30" s="1"/>
  <c r="N1120" i="30"/>
  <c r="O1120" i="30"/>
  <c r="N1142" i="30"/>
  <c r="Q1142" i="30" s="1"/>
  <c r="N1165" i="30"/>
  <c r="Q1165" i="30" s="1"/>
  <c r="N1189" i="30"/>
  <c r="O1189" i="30"/>
  <c r="P1189" i="30" s="1"/>
  <c r="P1124" i="30"/>
  <c r="P1054" i="30"/>
  <c r="L1072" i="30"/>
  <c r="M1077" i="30"/>
  <c r="L1085" i="30"/>
  <c r="L1090" i="30"/>
  <c r="N1102" i="30"/>
  <c r="O1102" i="30"/>
  <c r="P1102" i="30" s="1"/>
  <c r="N1114" i="30"/>
  <c r="O1114" i="30"/>
  <c r="P1114" i="30" s="1"/>
  <c r="L1120" i="30"/>
  <c r="L1126" i="30"/>
  <c r="M1137" i="30"/>
  <c r="N1159" i="30"/>
  <c r="O1159" i="30"/>
  <c r="P1159" i="30" s="1"/>
  <c r="N1166" i="30"/>
  <c r="O1166" i="30"/>
  <c r="P1166" i="30" s="1"/>
  <c r="L1174" i="30"/>
  <c r="L1189" i="30"/>
  <c r="N1072" i="30"/>
  <c r="Q1072" i="30" s="1"/>
  <c r="N1078" i="30"/>
  <c r="O1078" i="30"/>
  <c r="N1095" i="30"/>
  <c r="N1109" i="30"/>
  <c r="O1109" i="30"/>
  <c r="P1109" i="30" s="1"/>
  <c r="N1126" i="30"/>
  <c r="Q1126" i="30" s="1"/>
  <c r="N1138" i="30"/>
  <c r="O1138" i="30"/>
  <c r="N1144" i="30"/>
  <c r="O1144" i="30"/>
  <c r="N1174" i="30"/>
  <c r="Q1174" i="30" s="1"/>
  <c r="P1063" i="30"/>
  <c r="P689" i="30"/>
  <c r="P642" i="30"/>
  <c r="P998" i="30"/>
  <c r="P737" i="30"/>
  <c r="P911" i="30"/>
  <c r="P1070" i="30"/>
  <c r="P964" i="30"/>
  <c r="P1000" i="30"/>
  <c r="P1072" i="30"/>
  <c r="Q1087" i="30"/>
  <c r="P1087" i="30"/>
  <c r="P995" i="30"/>
  <c r="P1142" i="30"/>
  <c r="P967" i="30"/>
  <c r="P1003" i="30"/>
  <c r="P1174" i="30"/>
  <c r="P1099" i="30"/>
  <c r="P961" i="30"/>
  <c r="P1069" i="30"/>
  <c r="P1135" i="30"/>
  <c r="P1192" i="30"/>
  <c r="P1147" i="30"/>
  <c r="P1183" i="30"/>
  <c r="M657" i="30"/>
  <c r="L657" i="30"/>
  <c r="M680" i="30"/>
  <c r="L680" i="30"/>
  <c r="M716" i="30"/>
  <c r="L716" i="30"/>
  <c r="L624" i="30"/>
  <c r="L647" i="30"/>
  <c r="M665" i="30"/>
  <c r="L665" i="30"/>
  <c r="M675" i="30"/>
  <c r="L675" i="30"/>
  <c r="M676" i="30"/>
  <c r="L676" i="30"/>
  <c r="M683" i="30"/>
  <c r="L683" i="30"/>
  <c r="L807" i="30"/>
  <c r="M807" i="30"/>
  <c r="M620" i="30"/>
  <c r="M660" i="30"/>
  <c r="L660" i="30"/>
  <c r="M793" i="30"/>
  <c r="L793" i="30"/>
  <c r="L606" i="30"/>
  <c r="L611" i="30"/>
  <c r="M616" i="30"/>
  <c r="L627" i="30"/>
  <c r="L780" i="30"/>
  <c r="M780" i="30"/>
  <c r="M722" i="30"/>
  <c r="L722" i="30"/>
  <c r="L622" i="30"/>
  <c r="M644" i="30"/>
  <c r="L644" i="30"/>
  <c r="M655" i="30"/>
  <c r="L655" i="30"/>
  <c r="M766" i="30"/>
  <c r="L766" i="30"/>
  <c r="M662" i="30"/>
  <c r="L662" i="30"/>
  <c r="L603" i="30"/>
  <c r="M603" i="30"/>
  <c r="M634" i="30"/>
  <c r="M673" i="30"/>
  <c r="L673" i="30"/>
  <c r="M635" i="30"/>
  <c r="L635" i="30"/>
  <c r="M700" i="30"/>
  <c r="L700" i="30"/>
  <c r="L732" i="30"/>
  <c r="M732" i="30"/>
  <c r="M648" i="30"/>
  <c r="M670" i="30"/>
  <c r="L670" i="30"/>
  <c r="M704" i="30"/>
  <c r="M710" i="30"/>
  <c r="L786" i="30"/>
  <c r="M786" i="30"/>
  <c r="L813" i="30"/>
  <c r="M813" i="30"/>
  <c r="M881" i="30"/>
  <c r="L881" i="30"/>
  <c r="L826" i="30"/>
  <c r="M826" i="30"/>
  <c r="M997" i="30"/>
  <c r="L997" i="30"/>
  <c r="M738" i="30"/>
  <c r="L993" i="30"/>
  <c r="M993" i="30"/>
  <c r="L629" i="30"/>
  <c r="L645" i="30"/>
  <c r="L658" i="30"/>
  <c r="L663" i="30"/>
  <c r="L681" i="30"/>
  <c r="M690" i="30"/>
  <c r="L706" i="30"/>
  <c r="M744" i="30"/>
  <c r="L768" i="30"/>
  <c r="M768" i="30"/>
  <c r="L795" i="30"/>
  <c r="M795" i="30"/>
  <c r="L601" i="30"/>
  <c r="L609" i="30"/>
  <c r="M621" i="30"/>
  <c r="L625" i="30"/>
  <c r="M633" i="30"/>
  <c r="L637" i="30"/>
  <c r="L650" i="30"/>
  <c r="L686" i="30"/>
  <c r="M696" i="30"/>
  <c r="L712" i="30"/>
  <c r="L728" i="30"/>
  <c r="L734" i="30"/>
  <c r="M750" i="30"/>
  <c r="L789" i="30"/>
  <c r="M789" i="30"/>
  <c r="L816" i="30"/>
  <c r="M816" i="30"/>
  <c r="L971" i="30"/>
  <c r="M971" i="30"/>
  <c r="M762" i="30"/>
  <c r="L775" i="30"/>
  <c r="M822" i="30"/>
  <c r="L822" i="30"/>
  <c r="M752" i="30"/>
  <c r="L752" i="30"/>
  <c r="L777" i="30"/>
  <c r="M777" i="30"/>
  <c r="L804" i="30"/>
  <c r="M804" i="30"/>
  <c r="L835" i="30"/>
  <c r="M835" i="30"/>
  <c r="L842" i="30"/>
  <c r="M842" i="30"/>
  <c r="M764" i="30"/>
  <c r="L764" i="30"/>
  <c r="L771" i="30"/>
  <c r="M771" i="30"/>
  <c r="L798" i="30"/>
  <c r="M798" i="30"/>
  <c r="L855" i="30"/>
  <c r="M855" i="30"/>
  <c r="L678" i="30"/>
  <c r="M714" i="30"/>
  <c r="L730" i="30"/>
  <c r="L784" i="30"/>
  <c r="M639" i="30"/>
  <c r="L688" i="30"/>
  <c r="M720" i="30"/>
  <c r="L736" i="30"/>
  <c r="M695" i="30"/>
  <c r="M707" i="30"/>
  <c r="M719" i="30"/>
  <c r="M731" i="30"/>
  <c r="M743" i="30"/>
  <c r="M755" i="30"/>
  <c r="L868" i="30"/>
  <c r="M868" i="30"/>
  <c r="M880" i="30"/>
  <c r="M970" i="30"/>
  <c r="L970" i="30"/>
  <c r="L1007" i="30"/>
  <c r="M1007" i="30"/>
  <c r="L1064" i="30"/>
  <c r="M1064" i="30"/>
  <c r="L889" i="30"/>
  <c r="M889" i="30"/>
  <c r="L907" i="30"/>
  <c r="M907" i="30"/>
  <c r="L934" i="30"/>
  <c r="M934" i="30"/>
  <c r="M966" i="30"/>
  <c r="L966" i="30"/>
  <c r="M1084" i="30"/>
  <c r="L1084" i="30"/>
  <c r="L1089" i="30"/>
  <c r="M1089" i="30"/>
  <c r="L898" i="30"/>
  <c r="M898" i="30"/>
  <c r="M956" i="30"/>
  <c r="M972" i="30"/>
  <c r="M827" i="30"/>
  <c r="L827" i="30"/>
  <c r="L836" i="30"/>
  <c r="L877" i="30"/>
  <c r="M877" i="30"/>
  <c r="L890" i="30"/>
  <c r="M908" i="30"/>
  <c r="M916" i="30"/>
  <c r="L737" i="30"/>
  <c r="L749" i="30"/>
  <c r="L761" i="30"/>
  <c r="L769" i="30"/>
  <c r="L778" i="30"/>
  <c r="L787" i="30"/>
  <c r="L796" i="30"/>
  <c r="L805" i="30"/>
  <c r="L814" i="30"/>
  <c r="M823" i="30"/>
  <c r="L832" i="30"/>
  <c r="M832" i="30"/>
  <c r="M840" i="30"/>
  <c r="L840" i="30"/>
  <c r="L845" i="30"/>
  <c r="L849" i="30"/>
  <c r="L853" i="30"/>
  <c r="M853" i="30"/>
  <c r="M899" i="30"/>
  <c r="L899" i="30"/>
  <c r="L917" i="30"/>
  <c r="M917" i="30"/>
  <c r="L926" i="30"/>
  <c r="L978" i="30"/>
  <c r="M978" i="30"/>
  <c r="M693" i="30"/>
  <c r="L697" i="30"/>
  <c r="M705" i="30"/>
  <c r="L709" i="30"/>
  <c r="M717" i="30"/>
  <c r="L721" i="30"/>
  <c r="M729" i="30"/>
  <c r="L733" i="30"/>
  <c r="M741" i="30"/>
  <c r="L745" i="30"/>
  <c r="M753" i="30"/>
  <c r="M979" i="30"/>
  <c r="L979" i="30"/>
  <c r="L989" i="30"/>
  <c r="L841" i="30"/>
  <c r="M841" i="30"/>
  <c r="L980" i="30"/>
  <c r="M980" i="30"/>
  <c r="L913" i="30"/>
  <c r="M913" i="30"/>
  <c r="M863" i="30"/>
  <c r="L863" i="30"/>
  <c r="M943" i="30"/>
  <c r="L943" i="30"/>
  <c r="L986" i="30"/>
  <c r="M986" i="30"/>
  <c r="M859" i="30"/>
  <c r="M892" i="30"/>
  <c r="M923" i="30"/>
  <c r="L928" i="30"/>
  <c r="M928" i="30"/>
  <c r="L944" i="30"/>
  <c r="M944" i="30"/>
  <c r="L767" i="30"/>
  <c r="L776" i="30"/>
  <c r="L785" i="30"/>
  <c r="L794" i="30"/>
  <c r="L803" i="30"/>
  <c r="L812" i="30"/>
  <c r="M851" i="30"/>
  <c r="M872" i="30"/>
  <c r="M938" i="30"/>
  <c r="L938" i="30"/>
  <c r="M949" i="30"/>
  <c r="L949" i="30"/>
  <c r="L954" i="30"/>
  <c r="M904" i="30"/>
  <c r="L1069" i="30"/>
  <c r="L1073" i="30"/>
  <c r="M1098" i="30"/>
  <c r="M1172" i="30"/>
  <c r="L1172" i="30"/>
  <c r="M991" i="30"/>
  <c r="L991" i="30"/>
  <c r="M1012" i="30"/>
  <c r="L1012" i="30"/>
  <c r="M1035" i="30"/>
  <c r="L1035" i="30"/>
  <c r="L1079" i="30"/>
  <c r="M1079" i="30"/>
  <c r="M1022" i="30"/>
  <c r="L1022" i="30"/>
  <c r="M1027" i="30"/>
  <c r="L1027" i="30"/>
  <c r="L1050" i="30"/>
  <c r="M1050" i="30"/>
  <c r="M1145" i="30"/>
  <c r="L1145" i="30"/>
  <c r="M1181" i="30"/>
  <c r="L1181" i="30"/>
  <c r="M976" i="30"/>
  <c r="L976" i="30"/>
  <c r="L1018" i="30"/>
  <c r="L1036" i="30"/>
  <c r="M1100" i="30"/>
  <c r="M925" i="30"/>
  <c r="L935" i="30"/>
  <c r="L953" i="30"/>
  <c r="M957" i="30"/>
  <c r="L984" i="30"/>
  <c r="L992" i="30"/>
  <c r="L1000" i="30"/>
  <c r="L1023" i="30"/>
  <c r="L1028" i="30"/>
  <c r="L1037" i="30"/>
  <c r="M1037" i="30"/>
  <c r="L1046" i="30"/>
  <c r="L1051" i="30"/>
  <c r="L1055" i="30"/>
  <c r="M1080" i="30"/>
  <c r="L1086" i="30"/>
  <c r="M1086" i="30"/>
  <c r="M850" i="30"/>
  <c r="M886" i="30"/>
  <c r="M922" i="30"/>
  <c r="M942" i="30"/>
  <c r="L946" i="30"/>
  <c r="L961" i="30"/>
  <c r="M965" i="30"/>
  <c r="L1014" i="30"/>
  <c r="M1014" i="30"/>
  <c r="L1060" i="30"/>
  <c r="M1066" i="30"/>
  <c r="L1066" i="30"/>
  <c r="L1071" i="30"/>
  <c r="M1071" i="30"/>
  <c r="L1107" i="30"/>
  <c r="M1107" i="30"/>
  <c r="M1118" i="30"/>
  <c r="L1118" i="30"/>
  <c r="M1154" i="30"/>
  <c r="L1154" i="30"/>
  <c r="M1190" i="30"/>
  <c r="L1190" i="30"/>
  <c r="L1061" i="30"/>
  <c r="M1061" i="30"/>
  <c r="M1033" i="30"/>
  <c r="L1033" i="30"/>
  <c r="L1125" i="30"/>
  <c r="M1125" i="30"/>
  <c r="L1015" i="30"/>
  <c r="M1082" i="30"/>
  <c r="L1097" i="30"/>
  <c r="M1097" i="30"/>
  <c r="M1163" i="30"/>
  <c r="L1163" i="30"/>
  <c r="L1068" i="30"/>
  <c r="M1068" i="30"/>
  <c r="M940" i="30"/>
  <c r="L940" i="30"/>
  <c r="M955" i="30"/>
  <c r="L955" i="30"/>
  <c r="M1020" i="30"/>
  <c r="L1025" i="30"/>
  <c r="M1048" i="30"/>
  <c r="L1048" i="30"/>
  <c r="L1053" i="30"/>
  <c r="M1053" i="30"/>
  <c r="M1115" i="30"/>
  <c r="M1133" i="30"/>
  <c r="M1149" i="30"/>
  <c r="L1149" i="30"/>
  <c r="M1158" i="30"/>
  <c r="L1158" i="30"/>
  <c r="M1167" i="30"/>
  <c r="L1167" i="30"/>
  <c r="M1176" i="30"/>
  <c r="L1176" i="30"/>
  <c r="M1185" i="30"/>
  <c r="L1185" i="30"/>
  <c r="L1109" i="30"/>
  <c r="L1102" i="30"/>
  <c r="M1146" i="30"/>
  <c r="L1146" i="30"/>
  <c r="M1155" i="30"/>
  <c r="L1155" i="30"/>
  <c r="M1164" i="30"/>
  <c r="L1164" i="30"/>
  <c r="M1173" i="30"/>
  <c r="L1173" i="30"/>
  <c r="M1182" i="30"/>
  <c r="L1182" i="30"/>
  <c r="M1191" i="30"/>
  <c r="L1191" i="30"/>
  <c r="L1006" i="30"/>
  <c r="L1042" i="30"/>
  <c r="L1063" i="30"/>
  <c r="L1081" i="30"/>
  <c r="L1099" i="30"/>
  <c r="M1143" i="30"/>
  <c r="L1143" i="30"/>
  <c r="M1152" i="30"/>
  <c r="L1152" i="30"/>
  <c r="M1161" i="30"/>
  <c r="L1161" i="30"/>
  <c r="M1170" i="30"/>
  <c r="L1170" i="30"/>
  <c r="M1179" i="30"/>
  <c r="L1179" i="30"/>
  <c r="M1188" i="30"/>
  <c r="L1188" i="30"/>
  <c r="L1136" i="30"/>
  <c r="L1148" i="30"/>
  <c r="L1157" i="30"/>
  <c r="L1166" i="30"/>
  <c r="L1175" i="30"/>
  <c r="L1184" i="30"/>
  <c r="L1193" i="30"/>
  <c r="M1104" i="30"/>
  <c r="M1122" i="30"/>
  <c r="M1140" i="30"/>
  <c r="Q1090" i="30" l="1"/>
  <c r="N1059" i="30"/>
  <c r="N1119" i="30"/>
  <c r="N643" i="30"/>
  <c r="O1130" i="30"/>
  <c r="P1130" i="30" s="1"/>
  <c r="O630" i="30"/>
  <c r="N654" i="30"/>
  <c r="Q654" i="30" s="1"/>
  <c r="N912" i="30"/>
  <c r="Q912" i="30" s="1"/>
  <c r="O1116" i="30"/>
  <c r="O1076" i="30"/>
  <c r="N1074" i="30"/>
  <c r="Q1074" i="30" s="1"/>
  <c r="O833" i="30"/>
  <c r="P833" i="30" s="1"/>
  <c r="N932" i="30"/>
  <c r="N674" i="30"/>
  <c r="N867" i="30"/>
  <c r="Q867" i="30" s="1"/>
  <c r="O910" i="30"/>
  <c r="P910" i="30" s="1"/>
  <c r="O847" i="30"/>
  <c r="Q847" i="30" s="1"/>
  <c r="O1065" i="30"/>
  <c r="P1065" i="30" s="1"/>
  <c r="N873" i="30"/>
  <c r="N646" i="30"/>
  <c r="Q646" i="30" s="1"/>
  <c r="Q1019" i="30"/>
  <c r="O852" i="30"/>
  <c r="P852" i="30" s="1"/>
  <c r="P1019" i="30"/>
  <c r="O963" i="30"/>
  <c r="P963" i="30" s="1"/>
  <c r="N747" i="30"/>
  <c r="Q747" i="30" s="1"/>
  <c r="N669" i="30"/>
  <c r="Q669" i="30" s="1"/>
  <c r="O1112" i="30"/>
  <c r="P1112" i="30" s="1"/>
  <c r="O1029" i="30"/>
  <c r="P1029" i="30" s="1"/>
  <c r="O871" i="30"/>
  <c r="P871" i="30" s="1"/>
  <c r="O941" i="30"/>
  <c r="P941" i="30" s="1"/>
  <c r="Q739" i="30"/>
  <c r="O1083" i="30"/>
  <c r="P1083" i="30" s="1"/>
  <c r="O895" i="30"/>
  <c r="P895" i="30" s="1"/>
  <c r="Q959" i="30"/>
  <c r="Q668" i="30"/>
  <c r="O1151" i="30"/>
  <c r="P1151" i="30" s="1"/>
  <c r="O1178" i="30"/>
  <c r="P1178" i="30" s="1"/>
  <c r="O834" i="30"/>
  <c r="Q834" i="30" s="1"/>
  <c r="Q721" i="30"/>
  <c r="N684" i="30"/>
  <c r="Q684" i="30" s="1"/>
  <c r="Q1011" i="30"/>
  <c r="Q697" i="30"/>
  <c r="O1131" i="30"/>
  <c r="P1131" i="30" s="1"/>
  <c r="Q947" i="30"/>
  <c r="Q688" i="30"/>
  <c r="O884" i="30"/>
  <c r="P884" i="30" s="1"/>
  <c r="Q778" i="30"/>
  <c r="N909" i="30"/>
  <c r="Q909" i="30" s="1"/>
  <c r="N735" i="30"/>
  <c r="Q735" i="30" s="1"/>
  <c r="P987" i="30"/>
  <c r="P688" i="30"/>
  <c r="N987" i="30"/>
  <c r="Q987" i="30" s="1"/>
  <c r="Q1175" i="30"/>
  <c r="Q1009" i="30"/>
  <c r="P1009" i="30"/>
  <c r="Q772" i="30"/>
  <c r="Q989" i="30"/>
  <c r="N626" i="30"/>
  <c r="Q626" i="30" s="1"/>
  <c r="O610" i="30"/>
  <c r="P610" i="30" s="1"/>
  <c r="P887" i="30"/>
  <c r="P947" i="30"/>
  <c r="N617" i="30"/>
  <c r="Q617" i="30" s="1"/>
  <c r="Q784" i="30"/>
  <c r="N887" i="30"/>
  <c r="Q887" i="30" s="1"/>
  <c r="O614" i="30"/>
  <c r="Q614" i="30" s="1"/>
  <c r="P784" i="30"/>
  <c r="Q839" i="30"/>
  <c r="Q1010" i="30"/>
  <c r="N875" i="30"/>
  <c r="Q875" i="30" s="1"/>
  <c r="O651" i="30"/>
  <c r="Q651" i="30" s="1"/>
  <c r="Q903" i="30"/>
  <c r="Q935" i="30"/>
  <c r="Q749" i="30"/>
  <c r="Q1094" i="30"/>
  <c r="Q1051" i="30"/>
  <c r="Q958" i="30"/>
  <c r="Q1103" i="30"/>
  <c r="Q736" i="30"/>
  <c r="Q1119" i="30"/>
  <c r="Q740" i="30"/>
  <c r="N184" i="30"/>
  <c r="O184" i="30"/>
  <c r="Q954" i="30"/>
  <c r="Q977" i="30"/>
  <c r="Q1025" i="30"/>
  <c r="P1175" i="30"/>
  <c r="Q825" i="30"/>
  <c r="Q960" i="30"/>
  <c r="Q1123" i="30"/>
  <c r="Q802" i="30"/>
  <c r="Q1138" i="30"/>
  <c r="N824" i="30"/>
  <c r="Q824" i="30" s="1"/>
  <c r="O896" i="30"/>
  <c r="Q896" i="30" s="1"/>
  <c r="P740" i="30"/>
  <c r="Q1030" i="30"/>
  <c r="Q1130" i="30"/>
  <c r="O927" i="30"/>
  <c r="P927" i="30" s="1"/>
  <c r="Q800" i="30"/>
  <c r="Q791" i="30"/>
  <c r="Q910" i="30"/>
  <c r="Q797" i="30"/>
  <c r="O638" i="30"/>
  <c r="P638" i="30" s="1"/>
  <c r="Q1085" i="30"/>
  <c r="Q606" i="30"/>
  <c r="Q893" i="30"/>
  <c r="Q728" i="30"/>
  <c r="O914" i="30"/>
  <c r="Q914" i="30" s="1"/>
  <c r="Q1026" i="30"/>
  <c r="Q929" i="30"/>
  <c r="Q641" i="30"/>
  <c r="O679" i="30"/>
  <c r="Q679" i="30" s="1"/>
  <c r="Q900" i="30"/>
  <c r="Q1067" i="30"/>
  <c r="Q751" i="30"/>
  <c r="Q712" i="30"/>
  <c r="Q609" i="30"/>
  <c r="Q787" i="30"/>
  <c r="Q1114" i="30"/>
  <c r="Q1105" i="30"/>
  <c r="Q1055" i="30"/>
  <c r="Q1157" i="30"/>
  <c r="Q951" i="30"/>
  <c r="N1031" i="30"/>
  <c r="Q1031" i="30" s="1"/>
  <c r="Q1059" i="30"/>
  <c r="O969" i="30"/>
  <c r="P969" i="30" s="1"/>
  <c r="N858" i="30"/>
  <c r="Q858" i="30" s="1"/>
  <c r="N924" i="30"/>
  <c r="Q924" i="30" s="1"/>
  <c r="Q812" i="30"/>
  <c r="Q846" i="30"/>
  <c r="Q785" i="30"/>
  <c r="Q622" i="30"/>
  <c r="Q1023" i="30"/>
  <c r="P960" i="30"/>
  <c r="N930" i="30"/>
  <c r="Q930" i="30" s="1"/>
  <c r="Q1177" i="30"/>
  <c r="P1138" i="30"/>
  <c r="Q1013" i="30"/>
  <c r="P975" i="30"/>
  <c r="Q936" i="30"/>
  <c r="Q1058" i="30"/>
  <c r="Q845" i="30"/>
  <c r="P778" i="30"/>
  <c r="Q1111" i="30"/>
  <c r="O756" i="30"/>
  <c r="Q756" i="30" s="1"/>
  <c r="N975" i="30"/>
  <c r="Q975" i="30" s="1"/>
  <c r="O702" i="30"/>
  <c r="Q702" i="30" s="1"/>
  <c r="Q1189" i="30"/>
  <c r="P921" i="30"/>
  <c r="Q933" i="30"/>
  <c r="O1187" i="30"/>
  <c r="P1187" i="30" s="1"/>
  <c r="O746" i="30"/>
  <c r="Q1171" i="30"/>
  <c r="O682" i="30"/>
  <c r="P682" i="30" s="1"/>
  <c r="Q1081" i="30"/>
  <c r="P951" i="30"/>
  <c r="Q1162" i="30"/>
  <c r="Q1193" i="30"/>
  <c r="Q1075" i="30"/>
  <c r="Q1015" i="30"/>
  <c r="N792" i="30"/>
  <c r="Q792" i="30" s="1"/>
  <c r="Q1129" i="30"/>
  <c r="Q983" i="30"/>
  <c r="Q1102" i="30"/>
  <c r="Q885" i="30"/>
  <c r="Q1153" i="30"/>
  <c r="Q1073" i="30"/>
  <c r="Q811" i="30"/>
  <c r="O783" i="30"/>
  <c r="N783" i="30"/>
  <c r="Q1017" i="30"/>
  <c r="P1075" i="30"/>
  <c r="P1015" i="30"/>
  <c r="Q1166" i="30"/>
  <c r="Q1093" i="30"/>
  <c r="Q629" i="30"/>
  <c r="Q1095" i="30"/>
  <c r="O801" i="30"/>
  <c r="N801" i="30"/>
  <c r="Q1141" i="30"/>
  <c r="Q905" i="30"/>
  <c r="Q612" i="30"/>
  <c r="N704" i="30"/>
  <c r="O704" i="30"/>
  <c r="N780" i="30"/>
  <c r="O780" i="30"/>
  <c r="Q1028" i="30"/>
  <c r="P1028" i="30"/>
  <c r="N851" i="30"/>
  <c r="O851" i="30"/>
  <c r="N892" i="30"/>
  <c r="O892" i="30"/>
  <c r="N841" i="30"/>
  <c r="O841" i="30"/>
  <c r="N827" i="30"/>
  <c r="O827" i="30"/>
  <c r="N868" i="30"/>
  <c r="O868" i="30"/>
  <c r="N842" i="30"/>
  <c r="O842" i="30"/>
  <c r="N696" i="30"/>
  <c r="O696" i="30"/>
  <c r="N766" i="30"/>
  <c r="O766" i="30"/>
  <c r="N793" i="30"/>
  <c r="O793" i="30"/>
  <c r="Q994" i="30"/>
  <c r="P936" i="30"/>
  <c r="Q1159" i="30"/>
  <c r="Q1180" i="30"/>
  <c r="Q1184" i="30"/>
  <c r="P1184" i="30"/>
  <c r="N829" i="30"/>
  <c r="O829" i="30"/>
  <c r="Q821" i="30"/>
  <c r="P821" i="30"/>
  <c r="Q733" i="30"/>
  <c r="P733" i="30"/>
  <c r="Q1036" i="30"/>
  <c r="N820" i="30"/>
  <c r="O820" i="30"/>
  <c r="O656" i="30"/>
  <c r="N656" i="30"/>
  <c r="N985" i="30"/>
  <c r="O985" i="30"/>
  <c r="O1034" i="30"/>
  <c r="N1034" i="30"/>
  <c r="O774" i="30"/>
  <c r="N774" i="30"/>
  <c r="Q902" i="30"/>
  <c r="O1110" i="30"/>
  <c r="N1110" i="30"/>
  <c r="Q857" i="30"/>
  <c r="O876" i="30"/>
  <c r="N876" i="30"/>
  <c r="N1132" i="30"/>
  <c r="O1132" i="30"/>
  <c r="N613" i="30"/>
  <c r="O613" i="30"/>
  <c r="N870" i="30"/>
  <c r="O870" i="30"/>
  <c r="N664" i="30"/>
  <c r="O664" i="30"/>
  <c r="O1045" i="30"/>
  <c r="N1045" i="30"/>
  <c r="Q805" i="30"/>
  <c r="P805" i="30"/>
  <c r="N1127" i="30"/>
  <c r="O1127" i="30"/>
  <c r="Q836" i="30"/>
  <c r="P836" i="30"/>
  <c r="N925" i="30"/>
  <c r="O925" i="30"/>
  <c r="N1173" i="30"/>
  <c r="O1173" i="30"/>
  <c r="N1176" i="30"/>
  <c r="O1176" i="30"/>
  <c r="N1048" i="30"/>
  <c r="O1048" i="30"/>
  <c r="N1154" i="30"/>
  <c r="O1154" i="30"/>
  <c r="N965" i="30"/>
  <c r="O965" i="30"/>
  <c r="N1100" i="30"/>
  <c r="O1100" i="30"/>
  <c r="N1027" i="30"/>
  <c r="O1027" i="30"/>
  <c r="N1172" i="30"/>
  <c r="O1172" i="30"/>
  <c r="N859" i="30"/>
  <c r="O859" i="30"/>
  <c r="N705" i="30"/>
  <c r="O705" i="30"/>
  <c r="N972" i="30"/>
  <c r="O972" i="30"/>
  <c r="N907" i="30"/>
  <c r="O907" i="30"/>
  <c r="N762" i="30"/>
  <c r="O762" i="30"/>
  <c r="N744" i="30"/>
  <c r="O744" i="30"/>
  <c r="N997" i="30"/>
  <c r="O997" i="30"/>
  <c r="N670" i="30"/>
  <c r="O670" i="30"/>
  <c r="Q1046" i="30"/>
  <c r="P1018" i="30"/>
  <c r="Q1018" i="30"/>
  <c r="O1039" i="30"/>
  <c r="N1039" i="30"/>
  <c r="P748" i="30"/>
  <c r="Q748" i="30"/>
  <c r="P808" i="30"/>
  <c r="Q808" i="30"/>
  <c r="Q694" i="30"/>
  <c r="P694" i="30"/>
  <c r="P920" i="30"/>
  <c r="Q920" i="30"/>
  <c r="P724" i="30"/>
  <c r="Q724" i="30"/>
  <c r="Q926" i="30"/>
  <c r="P926" i="30"/>
  <c r="Q814" i="30"/>
  <c r="P814" i="30"/>
  <c r="P630" i="30"/>
  <c r="Q630" i="30"/>
  <c r="N860" i="30"/>
  <c r="O860" i="30"/>
  <c r="P767" i="30"/>
  <c r="Q767" i="30"/>
  <c r="P624" i="30"/>
  <c r="Q624" i="30"/>
  <c r="O1101" i="30"/>
  <c r="N1101" i="30"/>
  <c r="O765" i="30"/>
  <c r="N765" i="30"/>
  <c r="O779" i="30"/>
  <c r="N779" i="30"/>
  <c r="P653" i="30"/>
  <c r="Q653" i="30"/>
  <c r="N671" i="30"/>
  <c r="O671" i="30"/>
  <c r="N604" i="30"/>
  <c r="O604" i="30"/>
  <c r="Q602" i="30"/>
  <c r="P602" i="30"/>
  <c r="N1152" i="30"/>
  <c r="O1152" i="30"/>
  <c r="N1082" i="30"/>
  <c r="O1082" i="30"/>
  <c r="N986" i="30"/>
  <c r="O986" i="30"/>
  <c r="N826" i="30"/>
  <c r="O826" i="30"/>
  <c r="N655" i="30"/>
  <c r="O655" i="30"/>
  <c r="N616" i="30"/>
  <c r="O616" i="30"/>
  <c r="N660" i="30"/>
  <c r="O660" i="30"/>
  <c r="N1137" i="30"/>
  <c r="O1137" i="30"/>
  <c r="N974" i="30"/>
  <c r="O974" i="30"/>
  <c r="Q992" i="30"/>
  <c r="P992" i="30"/>
  <c r="Q709" i="30"/>
  <c r="P709" i="30"/>
  <c r="N790" i="30"/>
  <c r="O790" i="30"/>
  <c r="P649" i="30"/>
  <c r="Q649" i="30"/>
  <c r="N906" i="30"/>
  <c r="O906" i="30"/>
  <c r="O810" i="30"/>
  <c r="N810" i="30"/>
  <c r="O1001" i="30"/>
  <c r="N1001" i="30"/>
  <c r="Q661" i="30"/>
  <c r="P661" i="30"/>
  <c r="P897" i="30"/>
  <c r="Q897" i="30"/>
  <c r="N605" i="30"/>
  <c r="O605" i="30"/>
  <c r="Q918" i="30"/>
  <c r="P918" i="30"/>
  <c r="N817" i="30"/>
  <c r="O817" i="30"/>
  <c r="N962" i="30"/>
  <c r="O962" i="30"/>
  <c r="Q601" i="30"/>
  <c r="P601" i="30"/>
  <c r="N1077" i="30"/>
  <c r="O1077" i="30"/>
  <c r="Q678" i="30"/>
  <c r="P678" i="30"/>
  <c r="N956" i="30"/>
  <c r="O956" i="30"/>
  <c r="N714" i="30"/>
  <c r="O714" i="30"/>
  <c r="N835" i="30"/>
  <c r="O835" i="30"/>
  <c r="N971" i="30"/>
  <c r="O971" i="30"/>
  <c r="N648" i="30"/>
  <c r="O648" i="30"/>
  <c r="N1164" i="30"/>
  <c r="O1164" i="30"/>
  <c r="N1167" i="30"/>
  <c r="O1167" i="30"/>
  <c r="N1020" i="30"/>
  <c r="O1020" i="30"/>
  <c r="N1118" i="30"/>
  <c r="O1118" i="30"/>
  <c r="N1022" i="30"/>
  <c r="O1022" i="30"/>
  <c r="N693" i="30"/>
  <c r="O693" i="30"/>
  <c r="N898" i="30"/>
  <c r="O898" i="30"/>
  <c r="N889" i="30"/>
  <c r="O889" i="30"/>
  <c r="N743" i="30"/>
  <c r="O743" i="30"/>
  <c r="N690" i="30"/>
  <c r="O690" i="30"/>
  <c r="N732" i="30"/>
  <c r="O732" i="30"/>
  <c r="N620" i="30"/>
  <c r="O620" i="30"/>
  <c r="N676" i="30"/>
  <c r="O676" i="30"/>
  <c r="Q1186" i="30"/>
  <c r="Q1121" i="30"/>
  <c r="P1078" i="30"/>
  <c r="Q1078" i="30"/>
  <c r="P1002" i="30"/>
  <c r="Q1002" i="30"/>
  <c r="Q1139" i="30"/>
  <c r="O1024" i="30"/>
  <c r="N1024" i="30"/>
  <c r="Q718" i="30"/>
  <c r="P718" i="30"/>
  <c r="O687" i="30"/>
  <c r="N687" i="30"/>
  <c r="Q1004" i="30"/>
  <c r="P1004" i="30"/>
  <c r="P643" i="30"/>
  <c r="Q643" i="30"/>
  <c r="Q760" i="30"/>
  <c r="P760" i="30"/>
  <c r="N878" i="30"/>
  <c r="O878" i="30"/>
  <c r="Q782" i="30"/>
  <c r="P782" i="30"/>
  <c r="N866" i="30"/>
  <c r="O866" i="30"/>
  <c r="N1091" i="30"/>
  <c r="O1091" i="30"/>
  <c r="N1160" i="30"/>
  <c r="O1160" i="30"/>
  <c r="N757" i="30"/>
  <c r="O757" i="30"/>
  <c r="P646" i="30"/>
  <c r="Q882" i="30"/>
  <c r="P882" i="30"/>
  <c r="Q1000" i="30"/>
  <c r="N1190" i="30"/>
  <c r="O1190" i="30"/>
  <c r="N872" i="30"/>
  <c r="O872" i="30"/>
  <c r="N880" i="30"/>
  <c r="O880" i="30"/>
  <c r="N768" i="30"/>
  <c r="O768" i="30"/>
  <c r="N1169" i="30"/>
  <c r="O1169" i="30"/>
  <c r="N1168" i="30"/>
  <c r="O1168" i="30"/>
  <c r="N1016" i="30"/>
  <c r="O1016" i="30"/>
  <c r="Q932" i="30"/>
  <c r="P932" i="30"/>
  <c r="N1097" i="30"/>
  <c r="O1097" i="30"/>
  <c r="N1037" i="30"/>
  <c r="O1037" i="30"/>
  <c r="N1098" i="30"/>
  <c r="O1098" i="30"/>
  <c r="N755" i="30"/>
  <c r="O755" i="30"/>
  <c r="N1107" i="30"/>
  <c r="O1107" i="30"/>
  <c r="N978" i="30"/>
  <c r="O978" i="30"/>
  <c r="N840" i="30"/>
  <c r="O840" i="30"/>
  <c r="N731" i="30"/>
  <c r="O731" i="30"/>
  <c r="N855" i="30"/>
  <c r="O855" i="30"/>
  <c r="N804" i="30"/>
  <c r="O804" i="30"/>
  <c r="N816" i="30"/>
  <c r="O816" i="30"/>
  <c r="N633" i="30"/>
  <c r="O633" i="30"/>
  <c r="N673" i="30"/>
  <c r="O673" i="30"/>
  <c r="N644" i="30"/>
  <c r="O644" i="30"/>
  <c r="P1171" i="30"/>
  <c r="Q1144" i="30"/>
  <c r="P1144" i="30"/>
  <c r="Q1148" i="30"/>
  <c r="P1148" i="30"/>
  <c r="P1005" i="30"/>
  <c r="Q1005" i="30"/>
  <c r="N1096" i="30"/>
  <c r="O1096" i="30"/>
  <c r="N915" i="30"/>
  <c r="O915" i="30"/>
  <c r="Q681" i="30"/>
  <c r="P681" i="30"/>
  <c r="Q776" i="30"/>
  <c r="P776" i="30"/>
  <c r="Q701" i="30"/>
  <c r="P701" i="30"/>
  <c r="N708" i="30"/>
  <c r="O708" i="30"/>
  <c r="Q984" i="30"/>
  <c r="P984" i="30"/>
  <c r="O1056" i="30"/>
  <c r="N1056" i="30"/>
  <c r="O894" i="30"/>
  <c r="N894" i="30"/>
  <c r="Q788" i="30"/>
  <c r="P788" i="30"/>
  <c r="O1047" i="30"/>
  <c r="N1047" i="30"/>
  <c r="O677" i="30"/>
  <c r="N677" i="30"/>
  <c r="N822" i="30"/>
  <c r="O822" i="30"/>
  <c r="P879" i="30"/>
  <c r="Q879" i="30"/>
  <c r="Q698" i="30"/>
  <c r="P698" i="30"/>
  <c r="N1143" i="30"/>
  <c r="O1143" i="30"/>
  <c r="N1188" i="30"/>
  <c r="O1188" i="30"/>
  <c r="N1125" i="30"/>
  <c r="O1125" i="30"/>
  <c r="N942" i="30"/>
  <c r="O942" i="30"/>
  <c r="N1079" i="30"/>
  <c r="O1079" i="30"/>
  <c r="N979" i="30"/>
  <c r="O979" i="30"/>
  <c r="N1140" i="30"/>
  <c r="O1140" i="30"/>
  <c r="N1155" i="30"/>
  <c r="O1155" i="30"/>
  <c r="N1158" i="30"/>
  <c r="O1158" i="30"/>
  <c r="N955" i="30"/>
  <c r="O955" i="30"/>
  <c r="N922" i="30"/>
  <c r="O922" i="30"/>
  <c r="N976" i="30"/>
  <c r="O976" i="30"/>
  <c r="N904" i="30"/>
  <c r="O904" i="30"/>
  <c r="N943" i="30"/>
  <c r="O943" i="30"/>
  <c r="N753" i="30"/>
  <c r="O753" i="30"/>
  <c r="N832" i="30"/>
  <c r="O832" i="30"/>
  <c r="N916" i="30"/>
  <c r="O916" i="30"/>
  <c r="N1089" i="30"/>
  <c r="O1089" i="30"/>
  <c r="N1064" i="30"/>
  <c r="O1064" i="30"/>
  <c r="N719" i="30"/>
  <c r="O719" i="30"/>
  <c r="N881" i="30"/>
  <c r="O881" i="30"/>
  <c r="N634" i="30"/>
  <c r="O634" i="30"/>
  <c r="N807" i="30"/>
  <c r="O807" i="30"/>
  <c r="P1111" i="30"/>
  <c r="Q1106" i="30"/>
  <c r="Q890" i="30"/>
  <c r="P890" i="30"/>
  <c r="N1128" i="30"/>
  <c r="O1128" i="30"/>
  <c r="O862" i="30"/>
  <c r="N862" i="30"/>
  <c r="O973" i="30"/>
  <c r="N973" i="30"/>
  <c r="N891" i="30"/>
  <c r="O891" i="30"/>
  <c r="Q631" i="30"/>
  <c r="P631" i="30"/>
  <c r="P896" i="30"/>
  <c r="Q754" i="30"/>
  <c r="P754" i="30"/>
  <c r="Q730" i="30"/>
  <c r="P730" i="30"/>
  <c r="N1049" i="30"/>
  <c r="O1049" i="30"/>
  <c r="O759" i="30"/>
  <c r="N759" i="30"/>
  <c r="Q650" i="30"/>
  <c r="P650" i="30"/>
  <c r="P858" i="30"/>
  <c r="N901" i="30"/>
  <c r="O901" i="30"/>
  <c r="Q711" i="30"/>
  <c r="P711" i="30"/>
  <c r="N623" i="30"/>
  <c r="O623" i="30"/>
  <c r="Q674" i="30"/>
  <c r="P674" i="30"/>
  <c r="N1163" i="30"/>
  <c r="O1163" i="30"/>
  <c r="N923" i="30"/>
  <c r="O923" i="30"/>
  <c r="N764" i="30"/>
  <c r="O764" i="30"/>
  <c r="Q831" i="30"/>
  <c r="P831" i="30"/>
  <c r="N1122" i="30"/>
  <c r="O1122" i="30"/>
  <c r="N1179" i="30"/>
  <c r="O1179" i="30"/>
  <c r="N908" i="30"/>
  <c r="O908" i="30"/>
  <c r="N707" i="30"/>
  <c r="O707" i="30"/>
  <c r="N798" i="30"/>
  <c r="O798" i="30"/>
  <c r="N777" i="30"/>
  <c r="O777" i="30"/>
  <c r="N789" i="30"/>
  <c r="O789" i="30"/>
  <c r="N621" i="30"/>
  <c r="O621" i="30"/>
  <c r="N813" i="30"/>
  <c r="O813" i="30"/>
  <c r="N700" i="30"/>
  <c r="O700" i="30"/>
  <c r="N603" i="30"/>
  <c r="O603" i="30"/>
  <c r="N662" i="30"/>
  <c r="O662" i="30"/>
  <c r="N675" i="30"/>
  <c r="O675" i="30"/>
  <c r="N716" i="30"/>
  <c r="O716" i="30"/>
  <c r="N1134" i="30"/>
  <c r="O1134" i="30"/>
  <c r="N999" i="30"/>
  <c r="O999" i="30"/>
  <c r="Q869" i="30"/>
  <c r="P869" i="30"/>
  <c r="N856" i="30"/>
  <c r="O856" i="30"/>
  <c r="Q645" i="30"/>
  <c r="P645" i="30"/>
  <c r="N1113" i="30"/>
  <c r="O1113" i="30"/>
  <c r="O874" i="30"/>
  <c r="N874" i="30"/>
  <c r="Q686" i="30"/>
  <c r="P686" i="30"/>
  <c r="Q1076" i="30"/>
  <c r="P1076" i="30"/>
  <c r="N838" i="30"/>
  <c r="O838" i="30"/>
  <c r="Q706" i="30"/>
  <c r="P706" i="30"/>
  <c r="O945" i="30"/>
  <c r="N945" i="30"/>
  <c r="Q803" i="30"/>
  <c r="P803" i="30"/>
  <c r="Q758" i="30"/>
  <c r="P758" i="30"/>
  <c r="P636" i="30"/>
  <c r="Q636" i="30"/>
  <c r="Q1116" i="30"/>
  <c r="P1116" i="30"/>
  <c r="Q647" i="30"/>
  <c r="P647" i="30"/>
  <c r="N640" i="30"/>
  <c r="O640" i="30"/>
  <c r="N830" i="30"/>
  <c r="O830" i="30"/>
  <c r="N809" i="30"/>
  <c r="O809" i="30"/>
  <c r="N1185" i="30"/>
  <c r="O1185" i="30"/>
  <c r="N717" i="30"/>
  <c r="O717" i="30"/>
  <c r="N738" i="30"/>
  <c r="O738" i="30"/>
  <c r="P773" i="30"/>
  <c r="Q773" i="30"/>
  <c r="N1040" i="30"/>
  <c r="O1040" i="30"/>
  <c r="O982" i="30"/>
  <c r="N982" i="30"/>
  <c r="N1071" i="30"/>
  <c r="O1071" i="30"/>
  <c r="N886" i="30"/>
  <c r="O886" i="30"/>
  <c r="N1104" i="30"/>
  <c r="O1104" i="30"/>
  <c r="N1146" i="30"/>
  <c r="O1146" i="30"/>
  <c r="N1149" i="30"/>
  <c r="O1149" i="30"/>
  <c r="N940" i="30"/>
  <c r="O940" i="30"/>
  <c r="N1033" i="30"/>
  <c r="O1033" i="30"/>
  <c r="N850" i="30"/>
  <c r="O850" i="30"/>
  <c r="N1181" i="30"/>
  <c r="O1181" i="30"/>
  <c r="N1035" i="30"/>
  <c r="O1035" i="30"/>
  <c r="N944" i="30"/>
  <c r="O944" i="30"/>
  <c r="N863" i="30"/>
  <c r="O863" i="30"/>
  <c r="N741" i="30"/>
  <c r="O741" i="30"/>
  <c r="N917" i="30"/>
  <c r="O917" i="30"/>
  <c r="N823" i="30"/>
  <c r="O823" i="30"/>
  <c r="N1007" i="30"/>
  <c r="O1007" i="30"/>
  <c r="N695" i="30"/>
  <c r="O695" i="30"/>
  <c r="Q1109" i="30"/>
  <c r="Q818" i="30"/>
  <c r="Q658" i="30"/>
  <c r="P658" i="30"/>
  <c r="Q775" i="30"/>
  <c r="P775" i="30"/>
  <c r="Q873" i="30"/>
  <c r="P799" i="30"/>
  <c r="Q799" i="30"/>
  <c r="O723" i="30"/>
  <c r="N723" i="30"/>
  <c r="Q611" i="30"/>
  <c r="P611" i="30"/>
  <c r="N1062" i="30"/>
  <c r="O1062" i="30"/>
  <c r="O883" i="30"/>
  <c r="N883" i="30"/>
  <c r="N608" i="30"/>
  <c r="O608" i="30"/>
  <c r="N726" i="30"/>
  <c r="O726" i="30"/>
  <c r="Q794" i="30"/>
  <c r="P794" i="30"/>
  <c r="P735" i="30"/>
  <c r="N632" i="30"/>
  <c r="O632" i="30"/>
  <c r="N1182" i="30"/>
  <c r="O1182" i="30"/>
  <c r="N1170" i="30"/>
  <c r="O1170" i="30"/>
  <c r="N1068" i="30"/>
  <c r="O1068" i="30"/>
  <c r="N877" i="30"/>
  <c r="O877" i="30"/>
  <c r="N771" i="30"/>
  <c r="O771" i="30"/>
  <c r="N750" i="30"/>
  <c r="O750" i="30"/>
  <c r="N786" i="30"/>
  <c r="O786" i="30"/>
  <c r="N665" i="30"/>
  <c r="O665" i="30"/>
  <c r="N680" i="30"/>
  <c r="O680" i="30"/>
  <c r="P1120" i="30"/>
  <c r="Q1120" i="30"/>
  <c r="Q796" i="30"/>
  <c r="P796" i="30"/>
  <c r="Q849" i="30"/>
  <c r="P849" i="30"/>
  <c r="N848" i="30"/>
  <c r="O848" i="30"/>
  <c r="P734" i="30"/>
  <c r="Q734" i="30"/>
  <c r="P627" i="30"/>
  <c r="Q627" i="30"/>
  <c r="Q761" i="30"/>
  <c r="P761" i="30"/>
  <c r="O1021" i="30"/>
  <c r="N1021" i="30"/>
  <c r="N931" i="30"/>
  <c r="O931" i="30"/>
  <c r="O699" i="30"/>
  <c r="N699" i="30"/>
  <c r="N937" i="30"/>
  <c r="O937" i="30"/>
  <c r="O819" i="30"/>
  <c r="N819" i="30"/>
  <c r="Q691" i="30"/>
  <c r="P691" i="30"/>
  <c r="O1092" i="30"/>
  <c r="N1092" i="30"/>
  <c r="Q637" i="30"/>
  <c r="P637" i="30"/>
  <c r="N1041" i="30"/>
  <c r="O1041" i="30"/>
  <c r="N864" i="30"/>
  <c r="O864" i="30"/>
  <c r="P703" i="30"/>
  <c r="Q703" i="30"/>
  <c r="P1074" i="30"/>
  <c r="P626" i="30"/>
  <c r="N1014" i="30"/>
  <c r="O1014" i="30"/>
  <c r="N991" i="30"/>
  <c r="O991" i="30"/>
  <c r="N853" i="30"/>
  <c r="O853" i="30"/>
  <c r="N639" i="30"/>
  <c r="O639" i="30"/>
  <c r="P692" i="30"/>
  <c r="Q692" i="30"/>
  <c r="N1133" i="30"/>
  <c r="O1133" i="30"/>
  <c r="N1061" i="30"/>
  <c r="O1061" i="30"/>
  <c r="N722" i="30"/>
  <c r="O722" i="30"/>
  <c r="P1119" i="30"/>
  <c r="N1191" i="30"/>
  <c r="O1191" i="30"/>
  <c r="N1115" i="30"/>
  <c r="O1115" i="30"/>
  <c r="N1066" i="30"/>
  <c r="O1066" i="30"/>
  <c r="N957" i="30"/>
  <c r="O957" i="30"/>
  <c r="N1145" i="30"/>
  <c r="O1145" i="30"/>
  <c r="N1012" i="30"/>
  <c r="O1012" i="30"/>
  <c r="N928" i="30"/>
  <c r="O928" i="30"/>
  <c r="N729" i="30"/>
  <c r="O729" i="30"/>
  <c r="N720" i="30"/>
  <c r="O720" i="30"/>
  <c r="N752" i="30"/>
  <c r="O752" i="30"/>
  <c r="N795" i="30"/>
  <c r="O795" i="30"/>
  <c r="N993" i="30"/>
  <c r="O993" i="30"/>
  <c r="Q953" i="30"/>
  <c r="Q763" i="30"/>
  <c r="P619" i="30"/>
  <c r="Q619" i="30"/>
  <c r="O1052" i="30"/>
  <c r="N1052" i="30"/>
  <c r="N861" i="30"/>
  <c r="O861" i="30"/>
  <c r="Q769" i="30"/>
  <c r="P769" i="30"/>
  <c r="Q715" i="30"/>
  <c r="P715" i="30"/>
  <c r="N1057" i="30"/>
  <c r="O1057" i="30"/>
  <c r="Q1136" i="30"/>
  <c r="P1136" i="30"/>
  <c r="N781" i="30"/>
  <c r="O781" i="30"/>
  <c r="O1032" i="30"/>
  <c r="N1032" i="30"/>
  <c r="N950" i="30"/>
  <c r="O950" i="30"/>
  <c r="N844" i="30"/>
  <c r="O844" i="30"/>
  <c r="O1108" i="30"/>
  <c r="N1108" i="30"/>
  <c r="N607" i="30"/>
  <c r="O607" i="30"/>
  <c r="N742" i="30"/>
  <c r="O742" i="30"/>
  <c r="N666" i="30"/>
  <c r="O666" i="30"/>
  <c r="Q1060" i="30"/>
  <c r="P1060" i="30"/>
  <c r="N934" i="30"/>
  <c r="O934" i="30"/>
  <c r="N1086" i="30"/>
  <c r="O1086" i="30"/>
  <c r="N949" i="30"/>
  <c r="O949" i="30"/>
  <c r="N913" i="30"/>
  <c r="O913" i="30"/>
  <c r="N1084" i="30"/>
  <c r="O1084" i="30"/>
  <c r="N635" i="30"/>
  <c r="O635" i="30"/>
  <c r="N683" i="30"/>
  <c r="O683" i="30"/>
  <c r="N1161" i="30"/>
  <c r="O1161" i="30"/>
  <c r="N1053" i="30"/>
  <c r="O1053" i="30"/>
  <c r="N1080" i="30"/>
  <c r="O1080" i="30"/>
  <c r="N1050" i="30"/>
  <c r="O1050" i="30"/>
  <c r="N938" i="30"/>
  <c r="O938" i="30"/>
  <c r="N980" i="30"/>
  <c r="O980" i="30"/>
  <c r="N899" i="30"/>
  <c r="O899" i="30"/>
  <c r="N966" i="30"/>
  <c r="O966" i="30"/>
  <c r="N970" i="30"/>
  <c r="O970" i="30"/>
  <c r="N710" i="30"/>
  <c r="O710" i="30"/>
  <c r="N657" i="30"/>
  <c r="O657" i="30"/>
  <c r="Q948" i="30"/>
  <c r="P948" i="30"/>
  <c r="Q843" i="30"/>
  <c r="P843" i="30"/>
  <c r="N1038" i="30"/>
  <c r="O1038" i="30"/>
  <c r="Q725" i="30"/>
  <c r="P725" i="30"/>
  <c r="O828" i="30"/>
  <c r="N828" i="30"/>
  <c r="Q1044" i="30"/>
  <c r="P1044" i="30"/>
  <c r="O939" i="30"/>
  <c r="N939" i="30"/>
  <c r="Q663" i="30"/>
  <c r="P663" i="30"/>
  <c r="N1043" i="30"/>
  <c r="O1043" i="30"/>
  <c r="P685" i="30"/>
  <c r="Q685" i="30"/>
  <c r="O996" i="30"/>
  <c r="N996" i="30"/>
  <c r="N919" i="30"/>
  <c r="O919" i="30"/>
  <c r="Q745" i="30"/>
  <c r="P745" i="30"/>
  <c r="N865" i="30"/>
  <c r="O865" i="30"/>
  <c r="O837" i="30"/>
  <c r="N837" i="30"/>
  <c r="Q727" i="30"/>
  <c r="P727" i="30"/>
  <c r="Q615" i="30"/>
  <c r="P615" i="30"/>
  <c r="P625" i="30"/>
  <c r="Q625" i="30"/>
  <c r="N1150" i="30"/>
  <c r="O1150" i="30"/>
  <c r="N652" i="30"/>
  <c r="O652" i="30"/>
  <c r="Q659" i="30"/>
  <c r="P659" i="30"/>
  <c r="P628" i="30"/>
  <c r="Q628" i="30"/>
  <c r="P667" i="30"/>
  <c r="Q667" i="30"/>
  <c r="Q618" i="30"/>
  <c r="P618" i="30"/>
  <c r="AK2" i="15"/>
  <c r="AJ2" i="15"/>
  <c r="AI2" i="15"/>
  <c r="AH2" i="15"/>
  <c r="AG2" i="15"/>
  <c r="AF2" i="15"/>
  <c r="AE2" i="15"/>
  <c r="AD2" i="15"/>
  <c r="AC2" i="15"/>
  <c r="AB2" i="15"/>
  <c r="AA2" i="15"/>
  <c r="S1193" i="30"/>
  <c r="S1192" i="30"/>
  <c r="S1191" i="30"/>
  <c r="S1190" i="30"/>
  <c r="S1189" i="30"/>
  <c r="S1188" i="30"/>
  <c r="S1187" i="30"/>
  <c r="S1186" i="30"/>
  <c r="S1185" i="30"/>
  <c r="S1184" i="30"/>
  <c r="S1183" i="30"/>
  <c r="S1182" i="30"/>
  <c r="S1181" i="30"/>
  <c r="S1180" i="30"/>
  <c r="S1179" i="30"/>
  <c r="S1178" i="30"/>
  <c r="S1177" i="30"/>
  <c r="S1176" i="30"/>
  <c r="S1175" i="30"/>
  <c r="S1174" i="30"/>
  <c r="S1173" i="30"/>
  <c r="S1172" i="30"/>
  <c r="S1171" i="30"/>
  <c r="S1170" i="30"/>
  <c r="S1169" i="30"/>
  <c r="S1168" i="30"/>
  <c r="S1167" i="30"/>
  <c r="S1166" i="30"/>
  <c r="S1165" i="30"/>
  <c r="S1164" i="30"/>
  <c r="S1163" i="30"/>
  <c r="S1162" i="30"/>
  <c r="S1161" i="30"/>
  <c r="S1160" i="30"/>
  <c r="S1159" i="30"/>
  <c r="S1158" i="30"/>
  <c r="S1157" i="30"/>
  <c r="S1156" i="30"/>
  <c r="S1155" i="30"/>
  <c r="S1154" i="30"/>
  <c r="S1153" i="30"/>
  <c r="S1152" i="30"/>
  <c r="S1151" i="30"/>
  <c r="S1150" i="30"/>
  <c r="S1149" i="30"/>
  <c r="S1148" i="30"/>
  <c r="S1147" i="30"/>
  <c r="S1146" i="30"/>
  <c r="S1145" i="30"/>
  <c r="S1144" i="30"/>
  <c r="S1143" i="30"/>
  <c r="S1142" i="30"/>
  <c r="S1141" i="30"/>
  <c r="S1140" i="30"/>
  <c r="S1139" i="30"/>
  <c r="S1138" i="30"/>
  <c r="S1137" i="30"/>
  <c r="S1136" i="30"/>
  <c r="S1135" i="30"/>
  <c r="S1134" i="30"/>
  <c r="S1133" i="30"/>
  <c r="S1132" i="30"/>
  <c r="S1131" i="30"/>
  <c r="S1130" i="30"/>
  <c r="S1129" i="30"/>
  <c r="S1128" i="30"/>
  <c r="S1127" i="30"/>
  <c r="S1126" i="30"/>
  <c r="S1125" i="30"/>
  <c r="S1124" i="30"/>
  <c r="S1123" i="30"/>
  <c r="S1122" i="30"/>
  <c r="S1121" i="30"/>
  <c r="S1120" i="30"/>
  <c r="S1119" i="30"/>
  <c r="S1118" i="30"/>
  <c r="S1117" i="30"/>
  <c r="S1116" i="30"/>
  <c r="S1115" i="30"/>
  <c r="S1114" i="30"/>
  <c r="S1113" i="30"/>
  <c r="S1112" i="30"/>
  <c r="S1111" i="30"/>
  <c r="S1110" i="30"/>
  <c r="S1109" i="30"/>
  <c r="S1108" i="30"/>
  <c r="S1107" i="30"/>
  <c r="S1106" i="30"/>
  <c r="S1105" i="30"/>
  <c r="S1104" i="30"/>
  <c r="S1103" i="30"/>
  <c r="S1102" i="30"/>
  <c r="S1101" i="30"/>
  <c r="S1100" i="30"/>
  <c r="S1099" i="30"/>
  <c r="S1098" i="30"/>
  <c r="S1097" i="30"/>
  <c r="S1096" i="30"/>
  <c r="S1095" i="30"/>
  <c r="S1094" i="30"/>
  <c r="S1093" i="30"/>
  <c r="S1092" i="30"/>
  <c r="S1091" i="30"/>
  <c r="S1090" i="30"/>
  <c r="S1089" i="30"/>
  <c r="S1088" i="30"/>
  <c r="S1087" i="30"/>
  <c r="S1086" i="30"/>
  <c r="S1085" i="30"/>
  <c r="S1084" i="30"/>
  <c r="S1083" i="30"/>
  <c r="S1082" i="30"/>
  <c r="S1081" i="30"/>
  <c r="S1080" i="30"/>
  <c r="S1079" i="30"/>
  <c r="S1078" i="30"/>
  <c r="S1077" i="30"/>
  <c r="S1076" i="30"/>
  <c r="S1075" i="30"/>
  <c r="S1074" i="30"/>
  <c r="S1073" i="30"/>
  <c r="S1072" i="30"/>
  <c r="S1071" i="30"/>
  <c r="S1070" i="30"/>
  <c r="S1069" i="30"/>
  <c r="S1068" i="30"/>
  <c r="S1067" i="30"/>
  <c r="S1066" i="30"/>
  <c r="S1065" i="30"/>
  <c r="S1064" i="30"/>
  <c r="S1063" i="30"/>
  <c r="S1062" i="30"/>
  <c r="S1061" i="30"/>
  <c r="S1060" i="30"/>
  <c r="S1059" i="30"/>
  <c r="S1058" i="30"/>
  <c r="S1057" i="30"/>
  <c r="S1056" i="30"/>
  <c r="S1055" i="30"/>
  <c r="S1054" i="30"/>
  <c r="S1053" i="30"/>
  <c r="S1052" i="30"/>
  <c r="S1051" i="30"/>
  <c r="S1050" i="30"/>
  <c r="S1049" i="30"/>
  <c r="S1048" i="30"/>
  <c r="S1047" i="30"/>
  <c r="S1046" i="30"/>
  <c r="S1045" i="30"/>
  <c r="S1044" i="30"/>
  <c r="S1043" i="30"/>
  <c r="S1042" i="30"/>
  <c r="S1041" i="30"/>
  <c r="S1040" i="30"/>
  <c r="S1039" i="30"/>
  <c r="S1038" i="30"/>
  <c r="S1037" i="30"/>
  <c r="S1036" i="30"/>
  <c r="S1035" i="30"/>
  <c r="S1034" i="30"/>
  <c r="S1033" i="30"/>
  <c r="S1032" i="30"/>
  <c r="S1031" i="30"/>
  <c r="S1030" i="30"/>
  <c r="S1029" i="30"/>
  <c r="S1028" i="30"/>
  <c r="S1027" i="30"/>
  <c r="S1026" i="30"/>
  <c r="S1025" i="30"/>
  <c r="S1024" i="30"/>
  <c r="S1023" i="30"/>
  <c r="S1022" i="30"/>
  <c r="S1021" i="30"/>
  <c r="S1020" i="30"/>
  <c r="S1019" i="30"/>
  <c r="S1018" i="30"/>
  <c r="S1017" i="30"/>
  <c r="S1016" i="30"/>
  <c r="S1015" i="30"/>
  <c r="S1014" i="30"/>
  <c r="S1013" i="30"/>
  <c r="S1012" i="30"/>
  <c r="S1011" i="30"/>
  <c r="S1010" i="30"/>
  <c r="S1009" i="30"/>
  <c r="S1008" i="30"/>
  <c r="S1007" i="30"/>
  <c r="S1006" i="30"/>
  <c r="S1005" i="30"/>
  <c r="S1004" i="30"/>
  <c r="S1003" i="30"/>
  <c r="S1002" i="30"/>
  <c r="S1001" i="30"/>
  <c r="S1000" i="30"/>
  <c r="S999" i="30"/>
  <c r="S998" i="30"/>
  <c r="S997" i="30"/>
  <c r="S996" i="30"/>
  <c r="S995" i="30"/>
  <c r="S994" i="30"/>
  <c r="S993" i="30"/>
  <c r="S992" i="30"/>
  <c r="S991" i="30"/>
  <c r="S990" i="30"/>
  <c r="S989" i="30"/>
  <c r="S988" i="30"/>
  <c r="S987" i="30"/>
  <c r="S986" i="30"/>
  <c r="S985" i="30"/>
  <c r="S984" i="30"/>
  <c r="S983" i="30"/>
  <c r="S982" i="30"/>
  <c r="S981" i="30"/>
  <c r="S980" i="30"/>
  <c r="S979" i="30"/>
  <c r="S978" i="30"/>
  <c r="S977" i="30"/>
  <c r="S976" i="30"/>
  <c r="S975" i="30"/>
  <c r="S974" i="30"/>
  <c r="S973" i="30"/>
  <c r="S972" i="30"/>
  <c r="S971" i="30"/>
  <c r="S970" i="30"/>
  <c r="S969" i="30"/>
  <c r="S968" i="30"/>
  <c r="S967" i="30"/>
  <c r="S966" i="30"/>
  <c r="S965" i="30"/>
  <c r="S964" i="30"/>
  <c r="S963" i="30"/>
  <c r="S962" i="30"/>
  <c r="S961" i="30"/>
  <c r="S960" i="30"/>
  <c r="S959" i="30"/>
  <c r="S958" i="30"/>
  <c r="S957" i="30"/>
  <c r="S956" i="30"/>
  <c r="S955" i="30"/>
  <c r="S954" i="30"/>
  <c r="S953" i="30"/>
  <c r="S952" i="30"/>
  <c r="S951" i="30"/>
  <c r="S950" i="30"/>
  <c r="S949" i="30"/>
  <c r="S948" i="30"/>
  <c r="S947" i="30"/>
  <c r="S946" i="30"/>
  <c r="S945" i="30"/>
  <c r="S944" i="30"/>
  <c r="S943" i="30"/>
  <c r="S942" i="30"/>
  <c r="S941" i="30"/>
  <c r="S940" i="30"/>
  <c r="S939" i="30"/>
  <c r="S938" i="30"/>
  <c r="S937" i="30"/>
  <c r="S936" i="30"/>
  <c r="S935" i="30"/>
  <c r="S934" i="30"/>
  <c r="S933" i="30"/>
  <c r="S932" i="30"/>
  <c r="S931" i="30"/>
  <c r="S930" i="30"/>
  <c r="S929" i="30"/>
  <c r="S928" i="30"/>
  <c r="S927" i="30"/>
  <c r="S926" i="30"/>
  <c r="S925" i="30"/>
  <c r="S924" i="30"/>
  <c r="S923" i="30"/>
  <c r="S922" i="30"/>
  <c r="S921" i="30"/>
  <c r="S920" i="30"/>
  <c r="S919" i="30"/>
  <c r="S918" i="30"/>
  <c r="S917" i="30"/>
  <c r="S916" i="30"/>
  <c r="S915" i="30"/>
  <c r="S914" i="30"/>
  <c r="S913" i="30"/>
  <c r="S912" i="30"/>
  <c r="S911" i="30"/>
  <c r="S910" i="30"/>
  <c r="S909" i="30"/>
  <c r="S908" i="30"/>
  <c r="S907" i="30"/>
  <c r="S906" i="30"/>
  <c r="S905" i="30"/>
  <c r="S904" i="30"/>
  <c r="S903" i="30"/>
  <c r="S902" i="30"/>
  <c r="S901" i="30"/>
  <c r="S900" i="30"/>
  <c r="S899" i="30"/>
  <c r="S898" i="30"/>
  <c r="S897" i="30"/>
  <c r="S896" i="30"/>
  <c r="S895" i="30"/>
  <c r="S894" i="30"/>
  <c r="S893" i="30"/>
  <c r="S892" i="30"/>
  <c r="S891" i="30"/>
  <c r="S890" i="30"/>
  <c r="S889" i="30"/>
  <c r="S888" i="30"/>
  <c r="S887" i="30"/>
  <c r="S886" i="30"/>
  <c r="S885" i="30"/>
  <c r="S884" i="30"/>
  <c r="S883" i="30"/>
  <c r="S882" i="30"/>
  <c r="S881" i="30"/>
  <c r="S880" i="30"/>
  <c r="S879" i="30"/>
  <c r="S878" i="30"/>
  <c r="S877" i="30"/>
  <c r="S876" i="30"/>
  <c r="S875" i="30"/>
  <c r="S874" i="30"/>
  <c r="S873" i="30"/>
  <c r="S872" i="30"/>
  <c r="S871" i="30"/>
  <c r="S870" i="30"/>
  <c r="S869" i="30"/>
  <c r="S868" i="30"/>
  <c r="S867" i="30"/>
  <c r="S866" i="30"/>
  <c r="S865" i="30"/>
  <c r="S864" i="30"/>
  <c r="S863" i="30"/>
  <c r="S862" i="30"/>
  <c r="S861" i="30"/>
  <c r="S860" i="30"/>
  <c r="S859" i="30"/>
  <c r="S858" i="30"/>
  <c r="S857" i="30"/>
  <c r="S856" i="30"/>
  <c r="S855" i="30"/>
  <c r="S854" i="30"/>
  <c r="S853" i="30"/>
  <c r="S852" i="30"/>
  <c r="S851" i="30"/>
  <c r="S850" i="30"/>
  <c r="S849" i="30"/>
  <c r="S848" i="30"/>
  <c r="S847" i="30"/>
  <c r="S846" i="30"/>
  <c r="S845" i="30"/>
  <c r="S844" i="30"/>
  <c r="S843" i="30"/>
  <c r="S842" i="30"/>
  <c r="S841" i="30"/>
  <c r="S840" i="30"/>
  <c r="S839" i="30"/>
  <c r="S838" i="30"/>
  <c r="S837" i="30"/>
  <c r="S836" i="30"/>
  <c r="S835" i="30"/>
  <c r="S834" i="30"/>
  <c r="S833" i="30"/>
  <c r="S832" i="30"/>
  <c r="S831" i="30"/>
  <c r="S830" i="30"/>
  <c r="S829" i="30"/>
  <c r="S828" i="30"/>
  <c r="S827" i="30"/>
  <c r="S826" i="30"/>
  <c r="S825" i="30"/>
  <c r="S824" i="30"/>
  <c r="S823" i="30"/>
  <c r="S822" i="30"/>
  <c r="S821" i="30"/>
  <c r="S820" i="30"/>
  <c r="S819" i="30"/>
  <c r="S818" i="30"/>
  <c r="S817" i="30"/>
  <c r="S816" i="30"/>
  <c r="S815" i="30"/>
  <c r="S814" i="30"/>
  <c r="S813" i="30"/>
  <c r="S812" i="30"/>
  <c r="S811" i="30"/>
  <c r="S810" i="30"/>
  <c r="S809" i="30"/>
  <c r="S808" i="30"/>
  <c r="S807" i="30"/>
  <c r="S806" i="30"/>
  <c r="S805" i="30"/>
  <c r="S804" i="30"/>
  <c r="S803" i="30"/>
  <c r="S802" i="30"/>
  <c r="S801" i="30"/>
  <c r="S800" i="30"/>
  <c r="S799" i="30"/>
  <c r="S798" i="30"/>
  <c r="S797" i="30"/>
  <c r="S796" i="30"/>
  <c r="S795" i="30"/>
  <c r="S794" i="30"/>
  <c r="S793" i="30"/>
  <c r="S792" i="30"/>
  <c r="S791" i="30"/>
  <c r="S790" i="30"/>
  <c r="S789" i="30"/>
  <c r="S788" i="30"/>
  <c r="S787" i="30"/>
  <c r="S786" i="30"/>
  <c r="S785" i="30"/>
  <c r="S784" i="30"/>
  <c r="S783" i="30"/>
  <c r="S782" i="30"/>
  <c r="S781" i="30"/>
  <c r="S780" i="30"/>
  <c r="S779" i="30"/>
  <c r="S778" i="30"/>
  <c r="S777" i="30"/>
  <c r="S776" i="30"/>
  <c r="S775" i="30"/>
  <c r="S774" i="30"/>
  <c r="S773" i="30"/>
  <c r="S772" i="30"/>
  <c r="S771" i="30"/>
  <c r="S770" i="30"/>
  <c r="S769" i="30"/>
  <c r="S768" i="30"/>
  <c r="S767" i="30"/>
  <c r="S766" i="30"/>
  <c r="S765" i="30"/>
  <c r="S764" i="30"/>
  <c r="S763" i="30"/>
  <c r="S762" i="30"/>
  <c r="S761" i="30"/>
  <c r="S760" i="30"/>
  <c r="S759" i="30"/>
  <c r="S758" i="30"/>
  <c r="S757" i="30"/>
  <c r="S756" i="30"/>
  <c r="S755" i="30"/>
  <c r="S754" i="30"/>
  <c r="S753" i="30"/>
  <c r="S752" i="30"/>
  <c r="S751" i="30"/>
  <c r="S750" i="30"/>
  <c r="S749" i="30"/>
  <c r="S748" i="30"/>
  <c r="S747" i="30"/>
  <c r="S746" i="30"/>
  <c r="S745" i="30"/>
  <c r="S744" i="30"/>
  <c r="S743" i="30"/>
  <c r="S742" i="30"/>
  <c r="S741" i="30"/>
  <c r="S740" i="30"/>
  <c r="S739" i="30"/>
  <c r="S738" i="30"/>
  <c r="S737" i="30"/>
  <c r="S736" i="30"/>
  <c r="S735" i="30"/>
  <c r="S734" i="30"/>
  <c r="S733" i="30"/>
  <c r="S732" i="30"/>
  <c r="S731" i="30"/>
  <c r="S730" i="30"/>
  <c r="S729" i="30"/>
  <c r="S728" i="30"/>
  <c r="S727" i="30"/>
  <c r="S726" i="30"/>
  <c r="S725" i="30"/>
  <c r="S724" i="30"/>
  <c r="S723" i="30"/>
  <c r="S722" i="30"/>
  <c r="S721" i="30"/>
  <c r="S720" i="30"/>
  <c r="S719" i="30"/>
  <c r="S718" i="30"/>
  <c r="S717" i="30"/>
  <c r="S716" i="30"/>
  <c r="S715" i="30"/>
  <c r="S714" i="30"/>
  <c r="S713" i="30"/>
  <c r="S712" i="30"/>
  <c r="S711" i="30"/>
  <c r="S710" i="30"/>
  <c r="S709" i="30"/>
  <c r="S708" i="30"/>
  <c r="S707" i="30"/>
  <c r="S706" i="30"/>
  <c r="S705" i="30"/>
  <c r="S704" i="30"/>
  <c r="S703" i="30"/>
  <c r="S702" i="30"/>
  <c r="S701" i="30"/>
  <c r="S700" i="30"/>
  <c r="S699" i="30"/>
  <c r="S698" i="30"/>
  <c r="S697" i="30"/>
  <c r="S696" i="30"/>
  <c r="S695" i="30"/>
  <c r="S694" i="30"/>
  <c r="S693" i="30"/>
  <c r="S692" i="30"/>
  <c r="S691" i="30"/>
  <c r="S690" i="30"/>
  <c r="S689" i="30"/>
  <c r="S688" i="30"/>
  <c r="S687" i="30"/>
  <c r="S686" i="30"/>
  <c r="S685" i="30"/>
  <c r="S684" i="30"/>
  <c r="S683" i="30"/>
  <c r="S682" i="30"/>
  <c r="S681" i="30"/>
  <c r="S680" i="30"/>
  <c r="S679" i="30"/>
  <c r="S678" i="30"/>
  <c r="S677" i="30"/>
  <c r="S676" i="30"/>
  <c r="S675" i="30"/>
  <c r="S674" i="30"/>
  <c r="S673" i="30"/>
  <c r="S672" i="30"/>
  <c r="S671" i="30"/>
  <c r="S670" i="30"/>
  <c r="S669" i="30"/>
  <c r="S668" i="30"/>
  <c r="S667" i="30"/>
  <c r="S666" i="30"/>
  <c r="S665" i="30"/>
  <c r="S664" i="30"/>
  <c r="S663" i="30"/>
  <c r="S662" i="30"/>
  <c r="S661" i="30"/>
  <c r="S660" i="30"/>
  <c r="S659" i="30"/>
  <c r="S658" i="30"/>
  <c r="S657" i="30"/>
  <c r="S656" i="30"/>
  <c r="S655" i="30"/>
  <c r="S654" i="30"/>
  <c r="S653" i="30"/>
  <c r="S652" i="30"/>
  <c r="S651" i="30"/>
  <c r="S650" i="30"/>
  <c r="S649" i="30"/>
  <c r="S648" i="30"/>
  <c r="S647" i="30"/>
  <c r="S646" i="30"/>
  <c r="S645" i="30"/>
  <c r="S644" i="30"/>
  <c r="S643" i="30"/>
  <c r="S642" i="30"/>
  <c r="S641" i="30"/>
  <c r="S640" i="30"/>
  <c r="S639" i="30"/>
  <c r="S638" i="30"/>
  <c r="S637" i="30"/>
  <c r="S636" i="30"/>
  <c r="S635" i="30"/>
  <c r="S634" i="30"/>
  <c r="S633" i="30"/>
  <c r="S632" i="30"/>
  <c r="S631" i="30"/>
  <c r="S630" i="30"/>
  <c r="S629" i="30"/>
  <c r="S628" i="30"/>
  <c r="S627" i="30"/>
  <c r="S626" i="30"/>
  <c r="S625" i="30"/>
  <c r="S624" i="30"/>
  <c r="S623" i="30"/>
  <c r="S622" i="30"/>
  <c r="S621" i="30"/>
  <c r="S620" i="30"/>
  <c r="S619" i="30"/>
  <c r="S618" i="30"/>
  <c r="S617" i="30"/>
  <c r="S616" i="30"/>
  <c r="S615" i="30"/>
  <c r="S614" i="30"/>
  <c r="S613" i="30"/>
  <c r="S612" i="30"/>
  <c r="S611" i="30"/>
  <c r="S610" i="30"/>
  <c r="S609" i="30"/>
  <c r="S608" i="30"/>
  <c r="S607" i="30"/>
  <c r="S606" i="30"/>
  <c r="S605" i="30"/>
  <c r="S604" i="30"/>
  <c r="S603" i="30"/>
  <c r="S602" i="30"/>
  <c r="S601" i="30"/>
  <c r="S600" i="30"/>
  <c r="K600" i="30" s="1"/>
  <c r="S599" i="30"/>
  <c r="K599" i="30" s="1"/>
  <c r="S598" i="30"/>
  <c r="K598" i="30" s="1"/>
  <c r="S597" i="30"/>
  <c r="K597" i="30" s="1"/>
  <c r="S596" i="30"/>
  <c r="K596" i="30" s="1"/>
  <c r="S595" i="30"/>
  <c r="K595" i="30" s="1"/>
  <c r="S594" i="30"/>
  <c r="K594" i="30" s="1"/>
  <c r="S593" i="30"/>
  <c r="K593" i="30" s="1"/>
  <c r="S592" i="30"/>
  <c r="K592" i="30" s="1"/>
  <c r="S591" i="30"/>
  <c r="K591" i="30" s="1"/>
  <c r="S590" i="30"/>
  <c r="K590" i="30" s="1"/>
  <c r="S589" i="30"/>
  <c r="K589" i="30" s="1"/>
  <c r="S588" i="30"/>
  <c r="K588" i="30" s="1"/>
  <c r="S587" i="30"/>
  <c r="K587" i="30" s="1"/>
  <c r="S586" i="30"/>
  <c r="K586" i="30" s="1"/>
  <c r="S585" i="30"/>
  <c r="K585" i="30" s="1"/>
  <c r="S584" i="30"/>
  <c r="K584" i="30" s="1"/>
  <c r="S583" i="30"/>
  <c r="K583" i="30" s="1"/>
  <c r="S582" i="30"/>
  <c r="K582" i="30" s="1"/>
  <c r="S581" i="30"/>
  <c r="K581" i="30" s="1"/>
  <c r="S580" i="30"/>
  <c r="K580" i="30" s="1"/>
  <c r="S579" i="30"/>
  <c r="K579" i="30" s="1"/>
  <c r="S578" i="30"/>
  <c r="K578" i="30" s="1"/>
  <c r="S577" i="30"/>
  <c r="K577" i="30" s="1"/>
  <c r="S576" i="30"/>
  <c r="K576" i="30" s="1"/>
  <c r="S575" i="30"/>
  <c r="K575" i="30" s="1"/>
  <c r="S574" i="30"/>
  <c r="K574" i="30" s="1"/>
  <c r="S573" i="30"/>
  <c r="K573" i="30" s="1"/>
  <c r="S572" i="30"/>
  <c r="K572" i="30" s="1"/>
  <c r="S571" i="30"/>
  <c r="K571" i="30" s="1"/>
  <c r="S570" i="30"/>
  <c r="K570" i="30" s="1"/>
  <c r="S569" i="30"/>
  <c r="K569" i="30" s="1"/>
  <c r="S568" i="30"/>
  <c r="K568" i="30" s="1"/>
  <c r="S567" i="30"/>
  <c r="K567" i="30" s="1"/>
  <c r="S566" i="30"/>
  <c r="K566" i="30" s="1"/>
  <c r="S565" i="30"/>
  <c r="K565" i="30" s="1"/>
  <c r="S564" i="30"/>
  <c r="K564" i="30" s="1"/>
  <c r="S563" i="30"/>
  <c r="K563" i="30" s="1"/>
  <c r="S562" i="30"/>
  <c r="K562" i="30" s="1"/>
  <c r="S561" i="30"/>
  <c r="K561" i="30" s="1"/>
  <c r="S560" i="30"/>
  <c r="K560" i="30" s="1"/>
  <c r="S559" i="30"/>
  <c r="K559" i="30" s="1"/>
  <c r="S558" i="30"/>
  <c r="K558" i="30" s="1"/>
  <c r="S557" i="30"/>
  <c r="K557" i="30" s="1"/>
  <c r="S556" i="30"/>
  <c r="K556" i="30" s="1"/>
  <c r="S555" i="30"/>
  <c r="K555" i="30" s="1"/>
  <c r="S554" i="30"/>
  <c r="K554" i="30" s="1"/>
  <c r="S553" i="30"/>
  <c r="K553" i="30" s="1"/>
  <c r="S552" i="30"/>
  <c r="K552" i="30" s="1"/>
  <c r="S551" i="30"/>
  <c r="K551" i="30" s="1"/>
  <c r="S550" i="30"/>
  <c r="K550" i="30" s="1"/>
  <c r="S549" i="30"/>
  <c r="K549" i="30" s="1"/>
  <c r="S548" i="30"/>
  <c r="K548" i="30" s="1"/>
  <c r="S547" i="30"/>
  <c r="K547" i="30" s="1"/>
  <c r="S546" i="30"/>
  <c r="K546" i="30" s="1"/>
  <c r="S545" i="30"/>
  <c r="K545" i="30" s="1"/>
  <c r="S544" i="30"/>
  <c r="K544" i="30" s="1"/>
  <c r="S543" i="30"/>
  <c r="K543" i="30" s="1"/>
  <c r="S542" i="30"/>
  <c r="K542" i="30" s="1"/>
  <c r="S541" i="30"/>
  <c r="K541" i="30" s="1"/>
  <c r="S540" i="30"/>
  <c r="K540" i="30" s="1"/>
  <c r="S539" i="30"/>
  <c r="K539" i="30" s="1"/>
  <c r="S538" i="30"/>
  <c r="K538" i="30" s="1"/>
  <c r="S537" i="30"/>
  <c r="K537" i="30" s="1"/>
  <c r="S536" i="30"/>
  <c r="K536" i="30" s="1"/>
  <c r="S535" i="30"/>
  <c r="K535" i="30" s="1"/>
  <c r="S534" i="30"/>
  <c r="K534" i="30" s="1"/>
  <c r="S533" i="30"/>
  <c r="K533" i="30" s="1"/>
  <c r="S532" i="30"/>
  <c r="K532" i="30" s="1"/>
  <c r="S531" i="30"/>
  <c r="K531" i="30" s="1"/>
  <c r="S530" i="30"/>
  <c r="K530" i="30" s="1"/>
  <c r="S529" i="30"/>
  <c r="K529" i="30" s="1"/>
  <c r="S528" i="30"/>
  <c r="K528" i="30" s="1"/>
  <c r="S527" i="30"/>
  <c r="K527" i="30" s="1"/>
  <c r="S526" i="30"/>
  <c r="K526" i="30" s="1"/>
  <c r="S525" i="30"/>
  <c r="K525" i="30" s="1"/>
  <c r="S524" i="30"/>
  <c r="K524" i="30" s="1"/>
  <c r="S523" i="30"/>
  <c r="K523" i="30" s="1"/>
  <c r="S522" i="30"/>
  <c r="K522" i="30" s="1"/>
  <c r="S521" i="30"/>
  <c r="K521" i="30" s="1"/>
  <c r="S520" i="30"/>
  <c r="K520" i="30" s="1"/>
  <c r="S519" i="30"/>
  <c r="K519" i="30" s="1"/>
  <c r="S518" i="30"/>
  <c r="K518" i="30" s="1"/>
  <c r="S517" i="30"/>
  <c r="K517" i="30" s="1"/>
  <c r="S516" i="30"/>
  <c r="K516" i="30" s="1"/>
  <c r="S515" i="30"/>
  <c r="K515" i="30" s="1"/>
  <c r="S514" i="30"/>
  <c r="K514" i="30" s="1"/>
  <c r="S513" i="30"/>
  <c r="K513" i="30" s="1"/>
  <c r="S512" i="30"/>
  <c r="K512" i="30" s="1"/>
  <c r="S511" i="30"/>
  <c r="K511" i="30" s="1"/>
  <c r="S510" i="30"/>
  <c r="K510" i="30" s="1"/>
  <c r="S509" i="30"/>
  <c r="K509" i="30" s="1"/>
  <c r="S508" i="30"/>
  <c r="K508" i="30" s="1"/>
  <c r="S507" i="30"/>
  <c r="K507" i="30" s="1"/>
  <c r="S506" i="30"/>
  <c r="K506" i="30" s="1"/>
  <c r="S505" i="30"/>
  <c r="K505" i="30" s="1"/>
  <c r="S504" i="30"/>
  <c r="K504" i="30" s="1"/>
  <c r="S503" i="30"/>
  <c r="K503" i="30" s="1"/>
  <c r="S502" i="30"/>
  <c r="K502" i="30" s="1"/>
  <c r="S501" i="30"/>
  <c r="K501" i="30" s="1"/>
  <c r="S500" i="30"/>
  <c r="K500" i="30" s="1"/>
  <c r="S499" i="30"/>
  <c r="K499" i="30" s="1"/>
  <c r="S498" i="30"/>
  <c r="K498" i="30" s="1"/>
  <c r="S497" i="30"/>
  <c r="K497" i="30" s="1"/>
  <c r="S496" i="30"/>
  <c r="K496" i="30" s="1"/>
  <c r="S495" i="30"/>
  <c r="K495" i="30" s="1"/>
  <c r="S494" i="30"/>
  <c r="K494" i="30" s="1"/>
  <c r="S493" i="30"/>
  <c r="K493" i="30" s="1"/>
  <c r="S492" i="30"/>
  <c r="K492" i="30" s="1"/>
  <c r="S491" i="30"/>
  <c r="K491" i="30" s="1"/>
  <c r="S490" i="30"/>
  <c r="K490" i="30" s="1"/>
  <c r="S489" i="30"/>
  <c r="K489" i="30" s="1"/>
  <c r="S488" i="30"/>
  <c r="K488" i="30" s="1"/>
  <c r="S487" i="30"/>
  <c r="K487" i="30" s="1"/>
  <c r="S486" i="30"/>
  <c r="K486" i="30" s="1"/>
  <c r="S485" i="30"/>
  <c r="K485" i="30" s="1"/>
  <c r="S484" i="30"/>
  <c r="K484" i="30" s="1"/>
  <c r="S483" i="30"/>
  <c r="K483" i="30" s="1"/>
  <c r="S482" i="30"/>
  <c r="K482" i="30" s="1"/>
  <c r="S481" i="30"/>
  <c r="K481" i="30" s="1"/>
  <c r="S480" i="30"/>
  <c r="K480" i="30" s="1"/>
  <c r="S479" i="30"/>
  <c r="K479" i="30" s="1"/>
  <c r="S478" i="30"/>
  <c r="K478" i="30" s="1"/>
  <c r="S477" i="30"/>
  <c r="K477" i="30" s="1"/>
  <c r="S476" i="30"/>
  <c r="K476" i="30" s="1"/>
  <c r="S475" i="30"/>
  <c r="K475" i="30" s="1"/>
  <c r="S474" i="30"/>
  <c r="K474" i="30" s="1"/>
  <c r="S473" i="30"/>
  <c r="K473" i="30" s="1"/>
  <c r="S472" i="30"/>
  <c r="K472" i="30" s="1"/>
  <c r="S471" i="30"/>
  <c r="K471" i="30" s="1"/>
  <c r="S470" i="30"/>
  <c r="K470" i="30" s="1"/>
  <c r="S469" i="30"/>
  <c r="K469" i="30" s="1"/>
  <c r="S468" i="30"/>
  <c r="K468" i="30" s="1"/>
  <c r="S467" i="30"/>
  <c r="K467" i="30" s="1"/>
  <c r="S466" i="30"/>
  <c r="K466" i="30" s="1"/>
  <c r="S465" i="30"/>
  <c r="K465" i="30" s="1"/>
  <c r="S464" i="30"/>
  <c r="K464" i="30" s="1"/>
  <c r="S463" i="30"/>
  <c r="K463" i="30" s="1"/>
  <c r="S462" i="30"/>
  <c r="K462" i="30" s="1"/>
  <c r="S461" i="30"/>
  <c r="K461" i="30" s="1"/>
  <c r="S460" i="30"/>
  <c r="K460" i="30" s="1"/>
  <c r="S459" i="30"/>
  <c r="K459" i="30" s="1"/>
  <c r="S458" i="30"/>
  <c r="K458" i="30" s="1"/>
  <c r="S457" i="30"/>
  <c r="K457" i="30" s="1"/>
  <c r="S456" i="30"/>
  <c r="K456" i="30" s="1"/>
  <c r="S455" i="30"/>
  <c r="K455" i="30" s="1"/>
  <c r="S454" i="30"/>
  <c r="K454" i="30" s="1"/>
  <c r="S453" i="30"/>
  <c r="K453" i="30" s="1"/>
  <c r="S452" i="30"/>
  <c r="K452" i="30" s="1"/>
  <c r="S451" i="30"/>
  <c r="K451" i="30" s="1"/>
  <c r="S450" i="30"/>
  <c r="K450" i="30" s="1"/>
  <c r="S449" i="30"/>
  <c r="K449" i="30" s="1"/>
  <c r="S448" i="30"/>
  <c r="K448" i="30" s="1"/>
  <c r="S447" i="30"/>
  <c r="K447" i="30" s="1"/>
  <c r="S446" i="30"/>
  <c r="K446" i="30" s="1"/>
  <c r="S445" i="30"/>
  <c r="K445" i="30" s="1"/>
  <c r="S444" i="30"/>
  <c r="K444" i="30" s="1"/>
  <c r="S443" i="30"/>
  <c r="K443" i="30" s="1"/>
  <c r="S442" i="30"/>
  <c r="K442" i="30" s="1"/>
  <c r="S441" i="30"/>
  <c r="K441" i="30" s="1"/>
  <c r="S440" i="30"/>
  <c r="K440" i="30" s="1"/>
  <c r="S439" i="30"/>
  <c r="K439" i="30" s="1"/>
  <c r="S438" i="30"/>
  <c r="K438" i="30" s="1"/>
  <c r="S437" i="30"/>
  <c r="K437" i="30" s="1"/>
  <c r="S436" i="30"/>
  <c r="K436" i="30" s="1"/>
  <c r="S435" i="30"/>
  <c r="K435" i="30" s="1"/>
  <c r="S434" i="30"/>
  <c r="K434" i="30" s="1"/>
  <c r="S433" i="30"/>
  <c r="K433" i="30" s="1"/>
  <c r="S432" i="30"/>
  <c r="K432" i="30" s="1"/>
  <c r="S431" i="30"/>
  <c r="K431" i="30" s="1"/>
  <c r="S430" i="30"/>
  <c r="K430" i="30" s="1"/>
  <c r="S429" i="30"/>
  <c r="K429" i="30" s="1"/>
  <c r="S428" i="30"/>
  <c r="K428" i="30" s="1"/>
  <c r="S427" i="30"/>
  <c r="K427" i="30" s="1"/>
  <c r="S426" i="30"/>
  <c r="K426" i="30" s="1"/>
  <c r="S425" i="30"/>
  <c r="K425" i="30" s="1"/>
  <c r="S424" i="30"/>
  <c r="K424" i="30" s="1"/>
  <c r="S423" i="30"/>
  <c r="K423" i="30" s="1"/>
  <c r="S422" i="30"/>
  <c r="K422" i="30" s="1"/>
  <c r="S421" i="30"/>
  <c r="K421" i="30" s="1"/>
  <c r="S420" i="30"/>
  <c r="K420" i="30" s="1"/>
  <c r="S419" i="30"/>
  <c r="K419" i="30" s="1"/>
  <c r="S418" i="30"/>
  <c r="K418" i="30" s="1"/>
  <c r="S417" i="30"/>
  <c r="K417" i="30" s="1"/>
  <c r="S416" i="30"/>
  <c r="K416" i="30" s="1"/>
  <c r="S415" i="30"/>
  <c r="K415" i="30" s="1"/>
  <c r="S414" i="30"/>
  <c r="K414" i="30" s="1"/>
  <c r="S413" i="30"/>
  <c r="K413" i="30" s="1"/>
  <c r="S412" i="30"/>
  <c r="K412" i="30" s="1"/>
  <c r="S411" i="30"/>
  <c r="K411" i="30" s="1"/>
  <c r="S410" i="30"/>
  <c r="K410" i="30" s="1"/>
  <c r="S409" i="30"/>
  <c r="K409" i="30" s="1"/>
  <c r="S408" i="30"/>
  <c r="K408" i="30" s="1"/>
  <c r="S407" i="30"/>
  <c r="K407" i="30" s="1"/>
  <c r="S406" i="30"/>
  <c r="K406" i="30" s="1"/>
  <c r="S405" i="30"/>
  <c r="K405" i="30" s="1"/>
  <c r="S404" i="30"/>
  <c r="K404" i="30" s="1"/>
  <c r="S403" i="30"/>
  <c r="K403" i="30" s="1"/>
  <c r="S402" i="30"/>
  <c r="K402" i="30" s="1"/>
  <c r="S401" i="30"/>
  <c r="K401" i="30" s="1"/>
  <c r="S400" i="30"/>
  <c r="K400" i="30" s="1"/>
  <c r="S399" i="30"/>
  <c r="K399" i="30" s="1"/>
  <c r="S398" i="30"/>
  <c r="K398" i="30" s="1"/>
  <c r="S397" i="30"/>
  <c r="K397" i="30" s="1"/>
  <c r="S396" i="30"/>
  <c r="K396" i="30" s="1"/>
  <c r="S395" i="30"/>
  <c r="K395" i="30" s="1"/>
  <c r="S394" i="30"/>
  <c r="K394" i="30" s="1"/>
  <c r="S393" i="30"/>
  <c r="K393" i="30" s="1"/>
  <c r="S392" i="30"/>
  <c r="K392" i="30" s="1"/>
  <c r="S391" i="30"/>
  <c r="K391" i="30" s="1"/>
  <c r="S390" i="30"/>
  <c r="K390" i="30" s="1"/>
  <c r="S389" i="30"/>
  <c r="K389" i="30" s="1"/>
  <c r="S388" i="30"/>
  <c r="K388" i="30" s="1"/>
  <c r="S387" i="30"/>
  <c r="K387" i="30" s="1"/>
  <c r="S386" i="30"/>
  <c r="K386" i="30" s="1"/>
  <c r="S385" i="30"/>
  <c r="K385" i="30" s="1"/>
  <c r="S384" i="30"/>
  <c r="K384" i="30" s="1"/>
  <c r="S383" i="30"/>
  <c r="K383" i="30" s="1"/>
  <c r="S382" i="30"/>
  <c r="K382" i="30" s="1"/>
  <c r="S381" i="30"/>
  <c r="K381" i="30" s="1"/>
  <c r="S380" i="30"/>
  <c r="K380" i="30" s="1"/>
  <c r="S379" i="30"/>
  <c r="K379" i="30" s="1"/>
  <c r="S378" i="30"/>
  <c r="K378" i="30" s="1"/>
  <c r="S377" i="30"/>
  <c r="K377" i="30" s="1"/>
  <c r="S376" i="30"/>
  <c r="K376" i="30" s="1"/>
  <c r="S375" i="30"/>
  <c r="K375" i="30" s="1"/>
  <c r="S374" i="30"/>
  <c r="K374" i="30" s="1"/>
  <c r="S373" i="30"/>
  <c r="K373" i="30" s="1"/>
  <c r="S372" i="30"/>
  <c r="K372" i="30" s="1"/>
  <c r="S371" i="30"/>
  <c r="K371" i="30" s="1"/>
  <c r="S370" i="30"/>
  <c r="K370" i="30" s="1"/>
  <c r="S369" i="30"/>
  <c r="K369" i="30" s="1"/>
  <c r="S368" i="30"/>
  <c r="K368" i="30" s="1"/>
  <c r="S367" i="30"/>
  <c r="K367" i="30" s="1"/>
  <c r="S366" i="30"/>
  <c r="K366" i="30" s="1"/>
  <c r="S365" i="30"/>
  <c r="K365" i="30" s="1"/>
  <c r="S364" i="30"/>
  <c r="K364" i="30" s="1"/>
  <c r="S363" i="30"/>
  <c r="K363" i="30" s="1"/>
  <c r="S362" i="30"/>
  <c r="K362" i="30" s="1"/>
  <c r="S361" i="30"/>
  <c r="K361" i="30" s="1"/>
  <c r="S360" i="30"/>
  <c r="K360" i="30" s="1"/>
  <c r="S359" i="30"/>
  <c r="K359" i="30" s="1"/>
  <c r="S358" i="30"/>
  <c r="K358" i="30" s="1"/>
  <c r="S357" i="30"/>
  <c r="K357" i="30" s="1"/>
  <c r="S356" i="30"/>
  <c r="K356" i="30" s="1"/>
  <c r="S355" i="30"/>
  <c r="K355" i="30" s="1"/>
  <c r="S354" i="30"/>
  <c r="K354" i="30" s="1"/>
  <c r="S353" i="30"/>
  <c r="K353" i="30" s="1"/>
  <c r="S352" i="30"/>
  <c r="K352" i="30" s="1"/>
  <c r="S351" i="30"/>
  <c r="K351" i="30" s="1"/>
  <c r="S350" i="30"/>
  <c r="K350" i="30" s="1"/>
  <c r="S349" i="30"/>
  <c r="K349" i="30" s="1"/>
  <c r="S348" i="30"/>
  <c r="K348" i="30" s="1"/>
  <c r="S347" i="30"/>
  <c r="K347" i="30" s="1"/>
  <c r="S346" i="30"/>
  <c r="K346" i="30" s="1"/>
  <c r="S345" i="30"/>
  <c r="K345" i="30" s="1"/>
  <c r="S344" i="30"/>
  <c r="K344" i="30" s="1"/>
  <c r="S343" i="30"/>
  <c r="K343" i="30" s="1"/>
  <c r="S342" i="30"/>
  <c r="K342" i="30" s="1"/>
  <c r="S341" i="30"/>
  <c r="K341" i="30" s="1"/>
  <c r="S340" i="30"/>
  <c r="K340" i="30" s="1"/>
  <c r="S339" i="30"/>
  <c r="K339" i="30" s="1"/>
  <c r="S338" i="30"/>
  <c r="K338" i="30" s="1"/>
  <c r="S337" i="30"/>
  <c r="K337" i="30" s="1"/>
  <c r="S336" i="30"/>
  <c r="K336" i="30" s="1"/>
  <c r="S335" i="30"/>
  <c r="K335" i="30" s="1"/>
  <c r="S334" i="30"/>
  <c r="K334" i="30" s="1"/>
  <c r="S333" i="30"/>
  <c r="K333" i="30" s="1"/>
  <c r="S332" i="30"/>
  <c r="K332" i="30" s="1"/>
  <c r="S331" i="30"/>
  <c r="K331" i="30" s="1"/>
  <c r="S330" i="30"/>
  <c r="K330" i="30" s="1"/>
  <c r="S329" i="30"/>
  <c r="K329" i="30" s="1"/>
  <c r="S328" i="30"/>
  <c r="K328" i="30" s="1"/>
  <c r="S327" i="30"/>
  <c r="K327" i="30" s="1"/>
  <c r="S326" i="30"/>
  <c r="K326" i="30" s="1"/>
  <c r="S325" i="30"/>
  <c r="K325" i="30" s="1"/>
  <c r="S324" i="30"/>
  <c r="K324" i="30" s="1"/>
  <c r="S323" i="30"/>
  <c r="K323" i="30" s="1"/>
  <c r="S322" i="30"/>
  <c r="K322" i="30" s="1"/>
  <c r="S321" i="30"/>
  <c r="K321" i="30" s="1"/>
  <c r="S320" i="30"/>
  <c r="K320" i="30" s="1"/>
  <c r="S319" i="30"/>
  <c r="K319" i="30" s="1"/>
  <c r="S318" i="30"/>
  <c r="K318" i="30" s="1"/>
  <c r="S317" i="30"/>
  <c r="K317" i="30" s="1"/>
  <c r="S316" i="30"/>
  <c r="K316" i="30" s="1"/>
  <c r="S315" i="30"/>
  <c r="K315" i="30" s="1"/>
  <c r="S314" i="30"/>
  <c r="K314" i="30" s="1"/>
  <c r="S313" i="30"/>
  <c r="K313" i="30" s="1"/>
  <c r="S312" i="30"/>
  <c r="K312" i="30" s="1"/>
  <c r="S311" i="30"/>
  <c r="K311" i="30" s="1"/>
  <c r="S310" i="30"/>
  <c r="K310" i="30" s="1"/>
  <c r="S309" i="30"/>
  <c r="K309" i="30" s="1"/>
  <c r="S308" i="30"/>
  <c r="K308" i="30" s="1"/>
  <c r="S307" i="30"/>
  <c r="K307" i="30" s="1"/>
  <c r="S306" i="30"/>
  <c r="K306" i="30" s="1"/>
  <c r="S305" i="30"/>
  <c r="K305" i="30" s="1"/>
  <c r="S304" i="30"/>
  <c r="K304" i="30" s="1"/>
  <c r="S303" i="30"/>
  <c r="K303" i="30" s="1"/>
  <c r="S302" i="30"/>
  <c r="K302" i="30" s="1"/>
  <c r="S301" i="30"/>
  <c r="K301" i="30" s="1"/>
  <c r="S300" i="30"/>
  <c r="K300" i="30" s="1"/>
  <c r="S299" i="30"/>
  <c r="K299" i="30" s="1"/>
  <c r="S298" i="30"/>
  <c r="K298" i="30" s="1"/>
  <c r="S297" i="30"/>
  <c r="K297" i="30" s="1"/>
  <c r="S296" i="30"/>
  <c r="K296" i="30" s="1"/>
  <c r="S295" i="30"/>
  <c r="K295" i="30" s="1"/>
  <c r="S294" i="30"/>
  <c r="K294" i="30" s="1"/>
  <c r="S293" i="30"/>
  <c r="K293" i="30" s="1"/>
  <c r="S292" i="30"/>
  <c r="K292" i="30" s="1"/>
  <c r="S291" i="30"/>
  <c r="K291" i="30" s="1"/>
  <c r="S290" i="30"/>
  <c r="K290" i="30" s="1"/>
  <c r="S289" i="30"/>
  <c r="K289" i="30" s="1"/>
  <c r="S288" i="30"/>
  <c r="K288" i="30" s="1"/>
  <c r="S287" i="30"/>
  <c r="K287" i="30" s="1"/>
  <c r="S286" i="30"/>
  <c r="K286" i="30" s="1"/>
  <c r="S285" i="30"/>
  <c r="K285" i="30" s="1"/>
  <c r="S284" i="30"/>
  <c r="K284" i="30" s="1"/>
  <c r="S283" i="30"/>
  <c r="K283" i="30" s="1"/>
  <c r="S282" i="30"/>
  <c r="K282" i="30" s="1"/>
  <c r="S281" i="30"/>
  <c r="K281" i="30" s="1"/>
  <c r="S280" i="30"/>
  <c r="K280" i="30" s="1"/>
  <c r="S279" i="30"/>
  <c r="K279" i="30" s="1"/>
  <c r="S278" i="30"/>
  <c r="K278" i="30" s="1"/>
  <c r="S277" i="30"/>
  <c r="K277" i="30" s="1"/>
  <c r="S276" i="30"/>
  <c r="K276" i="30" s="1"/>
  <c r="S275" i="30"/>
  <c r="K275" i="30" s="1"/>
  <c r="S274" i="30"/>
  <c r="K274" i="30" s="1"/>
  <c r="S273" i="30"/>
  <c r="K273" i="30" s="1"/>
  <c r="S272" i="30"/>
  <c r="K272" i="30" s="1"/>
  <c r="S271" i="30"/>
  <c r="K271" i="30" s="1"/>
  <c r="S270" i="30"/>
  <c r="K270" i="30" s="1"/>
  <c r="S269" i="30"/>
  <c r="K269" i="30" s="1"/>
  <c r="S268" i="30"/>
  <c r="K268" i="30" s="1"/>
  <c r="S267" i="30"/>
  <c r="K267" i="30" s="1"/>
  <c r="S266" i="30"/>
  <c r="K266" i="30" s="1"/>
  <c r="S265" i="30"/>
  <c r="K265" i="30" s="1"/>
  <c r="S264" i="30"/>
  <c r="K264" i="30" s="1"/>
  <c r="S263" i="30"/>
  <c r="K263" i="30" s="1"/>
  <c r="S262" i="30"/>
  <c r="K262" i="30" s="1"/>
  <c r="S261" i="30"/>
  <c r="K261" i="30" s="1"/>
  <c r="S260" i="30"/>
  <c r="K260" i="30" s="1"/>
  <c r="S259" i="30"/>
  <c r="K259" i="30" s="1"/>
  <c r="S258" i="30"/>
  <c r="K258" i="30" s="1"/>
  <c r="S257" i="30"/>
  <c r="K257" i="30" s="1"/>
  <c r="S256" i="30"/>
  <c r="K256" i="30" s="1"/>
  <c r="S255" i="30"/>
  <c r="K255" i="30" s="1"/>
  <c r="S254" i="30"/>
  <c r="K254" i="30" s="1"/>
  <c r="S253" i="30"/>
  <c r="K253" i="30" s="1"/>
  <c r="S252" i="30"/>
  <c r="K252" i="30" s="1"/>
  <c r="S251" i="30"/>
  <c r="K251" i="30" s="1"/>
  <c r="S250" i="30"/>
  <c r="K250" i="30" s="1"/>
  <c r="S249" i="30"/>
  <c r="K249" i="30" s="1"/>
  <c r="S248" i="30"/>
  <c r="K248" i="30" s="1"/>
  <c r="S247" i="30"/>
  <c r="K247" i="30" s="1"/>
  <c r="S246" i="30"/>
  <c r="K246" i="30" s="1"/>
  <c r="S245" i="30"/>
  <c r="K245" i="30" s="1"/>
  <c r="S244" i="30"/>
  <c r="K244" i="30" s="1"/>
  <c r="S243" i="30"/>
  <c r="K243" i="30" s="1"/>
  <c r="S242" i="30"/>
  <c r="K242" i="30" s="1"/>
  <c r="S241" i="30"/>
  <c r="K241" i="30" s="1"/>
  <c r="S240" i="30"/>
  <c r="K240" i="30" s="1"/>
  <c r="S239" i="30"/>
  <c r="K239" i="30" s="1"/>
  <c r="S238" i="30"/>
  <c r="K238" i="30" s="1"/>
  <c r="S237" i="30"/>
  <c r="K237" i="30" s="1"/>
  <c r="S236" i="30"/>
  <c r="K236" i="30" s="1"/>
  <c r="S235" i="30"/>
  <c r="K235" i="30" s="1"/>
  <c r="S234" i="30"/>
  <c r="K234" i="30" s="1"/>
  <c r="S233" i="30"/>
  <c r="K233" i="30" s="1"/>
  <c r="S232" i="30"/>
  <c r="K232" i="30" s="1"/>
  <c r="S231" i="30"/>
  <c r="K231" i="30" s="1"/>
  <c r="S230" i="30"/>
  <c r="K230" i="30" s="1"/>
  <c r="S229" i="30"/>
  <c r="K229" i="30" s="1"/>
  <c r="S228" i="30"/>
  <c r="K228" i="30" s="1"/>
  <c r="S227" i="30"/>
  <c r="K227" i="30" s="1"/>
  <c r="S225" i="30"/>
  <c r="K225" i="30" s="1"/>
  <c r="S224" i="30"/>
  <c r="K224" i="30" s="1"/>
  <c r="S223" i="30"/>
  <c r="K223" i="30" s="1"/>
  <c r="S222" i="30"/>
  <c r="K222" i="30" s="1"/>
  <c r="S221" i="30"/>
  <c r="K221" i="30" s="1"/>
  <c r="S220" i="30"/>
  <c r="K220" i="30" s="1"/>
  <c r="S219" i="30"/>
  <c r="K219" i="30" s="1"/>
  <c r="S218" i="30"/>
  <c r="K218" i="30" s="1"/>
  <c r="S217" i="30"/>
  <c r="K217" i="30" s="1"/>
  <c r="S216" i="30"/>
  <c r="K216" i="30" s="1"/>
  <c r="S215" i="30"/>
  <c r="K215" i="30" s="1"/>
  <c r="S214" i="30"/>
  <c r="K214" i="30" s="1"/>
  <c r="S213" i="30"/>
  <c r="K213" i="30" s="1"/>
  <c r="S212" i="30"/>
  <c r="K212" i="30" s="1"/>
  <c r="S211" i="30"/>
  <c r="K211" i="30" s="1"/>
  <c r="S210" i="30"/>
  <c r="K210" i="30" s="1"/>
  <c r="S209" i="30"/>
  <c r="K209" i="30" s="1"/>
  <c r="S208" i="30"/>
  <c r="K208" i="30" s="1"/>
  <c r="S207" i="30"/>
  <c r="K207" i="30" s="1"/>
  <c r="S206" i="30"/>
  <c r="K206" i="30" s="1"/>
  <c r="S205" i="30"/>
  <c r="K205" i="30" s="1"/>
  <c r="S204" i="30"/>
  <c r="K204" i="30" s="1"/>
  <c r="S203" i="30"/>
  <c r="K203" i="30" s="1"/>
  <c r="S202" i="30"/>
  <c r="K202" i="30" s="1"/>
  <c r="S201" i="30"/>
  <c r="K201" i="30" s="1"/>
  <c r="S200" i="30"/>
  <c r="K200" i="30" s="1"/>
  <c r="S199" i="30"/>
  <c r="K199" i="30" s="1"/>
  <c r="S198" i="30"/>
  <c r="K198" i="30" s="1"/>
  <c r="S197" i="30"/>
  <c r="K197" i="30" s="1"/>
  <c r="S196" i="30"/>
  <c r="K196" i="30" s="1"/>
  <c r="S195" i="30"/>
  <c r="K195" i="30" s="1"/>
  <c r="S194" i="30"/>
  <c r="K194" i="30" s="1"/>
  <c r="S193" i="30"/>
  <c r="K193" i="30" s="1"/>
  <c r="S192" i="30"/>
  <c r="K192" i="30" s="1"/>
  <c r="S191" i="30"/>
  <c r="K191" i="30" s="1"/>
  <c r="S190" i="30"/>
  <c r="K190" i="30" s="1"/>
  <c r="S189" i="30"/>
  <c r="K189" i="30" s="1"/>
  <c r="S188" i="30"/>
  <c r="K188" i="30" s="1"/>
  <c r="S187" i="30"/>
  <c r="K187" i="30" s="1"/>
  <c r="S186" i="30"/>
  <c r="K186" i="30" s="1"/>
  <c r="S185" i="30"/>
  <c r="K185" i="30" s="1"/>
  <c r="S183" i="30"/>
  <c r="K183" i="30" s="1"/>
  <c r="S182" i="30"/>
  <c r="K182" i="30" s="1"/>
  <c r="S181" i="30"/>
  <c r="K181" i="30" s="1"/>
  <c r="S180" i="30"/>
  <c r="K180" i="30" s="1"/>
  <c r="S179" i="30"/>
  <c r="K179" i="30" s="1"/>
  <c r="S178" i="30"/>
  <c r="K178" i="30" s="1"/>
  <c r="S177" i="30"/>
  <c r="K177" i="30" s="1"/>
  <c r="S176" i="30"/>
  <c r="K176" i="30" s="1"/>
  <c r="S175" i="30"/>
  <c r="K175" i="30" s="1"/>
  <c r="S174" i="30"/>
  <c r="K174" i="30" s="1"/>
  <c r="S173" i="30"/>
  <c r="K173" i="30" s="1"/>
  <c r="S172" i="30"/>
  <c r="K172" i="30" s="1"/>
  <c r="S171" i="30"/>
  <c r="K171" i="30" s="1"/>
  <c r="S170" i="30"/>
  <c r="K170" i="30" s="1"/>
  <c r="S169" i="30"/>
  <c r="K169" i="30" s="1"/>
  <c r="S168" i="30"/>
  <c r="K168" i="30" s="1"/>
  <c r="S167" i="30"/>
  <c r="K167" i="30" s="1"/>
  <c r="S166" i="30"/>
  <c r="K166" i="30" s="1"/>
  <c r="S165" i="30"/>
  <c r="K165" i="30" s="1"/>
  <c r="S164" i="30"/>
  <c r="K164" i="30" s="1"/>
  <c r="S163" i="30"/>
  <c r="K163" i="30" s="1"/>
  <c r="S162" i="30"/>
  <c r="K162" i="30" s="1"/>
  <c r="S161" i="30"/>
  <c r="K161" i="30" s="1"/>
  <c r="S160" i="30"/>
  <c r="K160" i="30" s="1"/>
  <c r="S159" i="30"/>
  <c r="K159" i="30" s="1"/>
  <c r="S158" i="30"/>
  <c r="K158" i="30" s="1"/>
  <c r="S157" i="30"/>
  <c r="K157" i="30" s="1"/>
  <c r="S156" i="30"/>
  <c r="K156" i="30" s="1"/>
  <c r="S155" i="30"/>
  <c r="K155" i="30" s="1"/>
  <c r="S154" i="30"/>
  <c r="K154" i="30" s="1"/>
  <c r="S153" i="30"/>
  <c r="K153" i="30" s="1"/>
  <c r="S152" i="30"/>
  <c r="K152" i="30" s="1"/>
  <c r="S151" i="30"/>
  <c r="K151" i="30" s="1"/>
  <c r="S150" i="30"/>
  <c r="K150" i="30" s="1"/>
  <c r="S149" i="30"/>
  <c r="K149" i="30" s="1"/>
  <c r="S148" i="30"/>
  <c r="K148" i="30" s="1"/>
  <c r="S147" i="30"/>
  <c r="K147" i="30" s="1"/>
  <c r="S146" i="30"/>
  <c r="K146" i="30" s="1"/>
  <c r="S145" i="30"/>
  <c r="K145" i="30" s="1"/>
  <c r="S144" i="30"/>
  <c r="K144" i="30" s="1"/>
  <c r="S143" i="30"/>
  <c r="K143" i="30" s="1"/>
  <c r="S142" i="30"/>
  <c r="K142" i="30" s="1"/>
  <c r="S141" i="30"/>
  <c r="S140" i="30"/>
  <c r="K140" i="30" s="1"/>
  <c r="S139" i="30"/>
  <c r="K139" i="30" s="1"/>
  <c r="S138" i="30"/>
  <c r="S137" i="30"/>
  <c r="K137" i="30" s="1"/>
  <c r="M137" i="30" s="1"/>
  <c r="S136" i="30"/>
  <c r="S135" i="30"/>
  <c r="S134" i="30"/>
  <c r="S133" i="30"/>
  <c r="K133" i="30" s="1"/>
  <c r="M133" i="30" s="1"/>
  <c r="S132" i="30"/>
  <c r="S131" i="30"/>
  <c r="K131" i="30" s="1"/>
  <c r="L131" i="30" s="1"/>
  <c r="S130" i="30"/>
  <c r="K130" i="30" s="1"/>
  <c r="M130" i="30" s="1"/>
  <c r="S129" i="30"/>
  <c r="K129" i="30" s="1"/>
  <c r="M129" i="30" s="1"/>
  <c r="S128" i="30"/>
  <c r="S127" i="30"/>
  <c r="K127" i="30" s="1"/>
  <c r="M127" i="30" s="1"/>
  <c r="O127" i="30" s="1"/>
  <c r="S126" i="30"/>
  <c r="K126" i="30" s="1"/>
  <c r="L126" i="30" s="1"/>
  <c r="S125" i="30"/>
  <c r="K125" i="30" s="1"/>
  <c r="M125" i="30" s="1"/>
  <c r="S124" i="30"/>
  <c r="K124" i="30" s="1"/>
  <c r="M124" i="30" s="1"/>
  <c r="S123" i="30"/>
  <c r="S122" i="30"/>
  <c r="K122" i="30" s="1"/>
  <c r="M122" i="30" s="1"/>
  <c r="S121" i="30"/>
  <c r="K121" i="30" s="1"/>
  <c r="M121" i="30" s="1"/>
  <c r="S120" i="30"/>
  <c r="S119" i="30"/>
  <c r="S118" i="30"/>
  <c r="K118" i="30" s="1"/>
  <c r="L118" i="30" s="1"/>
  <c r="S117" i="30"/>
  <c r="S116" i="30"/>
  <c r="K116" i="30" s="1"/>
  <c r="M116" i="30" s="1"/>
  <c r="S115" i="30"/>
  <c r="S114" i="30"/>
  <c r="K114" i="30" s="1"/>
  <c r="M114" i="30" s="1"/>
  <c r="S113" i="30"/>
  <c r="K113" i="30" s="1"/>
  <c r="M113" i="30" s="1"/>
  <c r="S112" i="30"/>
  <c r="S111" i="30"/>
  <c r="K111" i="30" s="1"/>
  <c r="M111" i="30" s="1"/>
  <c r="O111" i="30" s="1"/>
  <c r="S110" i="30"/>
  <c r="S109" i="30"/>
  <c r="S108" i="30"/>
  <c r="K108" i="30" s="1"/>
  <c r="M108" i="30" s="1"/>
  <c r="S107" i="30"/>
  <c r="K107" i="30" s="1"/>
  <c r="L107" i="30" s="1"/>
  <c r="S106" i="30"/>
  <c r="S105" i="30"/>
  <c r="K105" i="30" s="1"/>
  <c r="M105" i="30" s="1"/>
  <c r="S104" i="30"/>
  <c r="S103" i="30"/>
  <c r="S102" i="30"/>
  <c r="K102" i="30" s="1"/>
  <c r="L102" i="30" s="1"/>
  <c r="S101" i="30"/>
  <c r="K101" i="30" s="1"/>
  <c r="M101" i="30" s="1"/>
  <c r="S100" i="30"/>
  <c r="K100" i="30" s="1"/>
  <c r="M100" i="30" s="1"/>
  <c r="S99" i="30"/>
  <c r="K99" i="30" s="1"/>
  <c r="L99" i="30" s="1"/>
  <c r="S98" i="30"/>
  <c r="S97" i="30"/>
  <c r="K97" i="30" s="1"/>
  <c r="M97" i="30" s="1"/>
  <c r="S96" i="30"/>
  <c r="S95" i="30"/>
  <c r="K95" i="30" s="1"/>
  <c r="M95" i="30" s="1"/>
  <c r="O95" i="30" s="1"/>
  <c r="S94" i="30"/>
  <c r="K94" i="30" s="1"/>
  <c r="M94" i="30" s="1"/>
  <c r="N94" i="30" s="1"/>
  <c r="S93" i="30"/>
  <c r="K93" i="30" s="1"/>
  <c r="M93" i="30" s="1"/>
  <c r="S92" i="30"/>
  <c r="K92" i="30" s="1"/>
  <c r="M92" i="30" s="1"/>
  <c r="S91" i="30"/>
  <c r="K91" i="30" s="1"/>
  <c r="M91" i="30" s="1"/>
  <c r="O91" i="30" s="1"/>
  <c r="S90" i="30"/>
  <c r="K90" i="30" s="1"/>
  <c r="M90" i="30" s="1"/>
  <c r="O90" i="30" s="1"/>
  <c r="S89" i="30"/>
  <c r="K89" i="30" s="1"/>
  <c r="M89" i="30" s="1"/>
  <c r="S88" i="30"/>
  <c r="S87" i="30"/>
  <c r="K87" i="30" s="1"/>
  <c r="M87" i="30" s="1"/>
  <c r="O87" i="30" s="1"/>
  <c r="S86" i="30"/>
  <c r="S85" i="30"/>
  <c r="S84" i="30"/>
  <c r="K84" i="30" s="1"/>
  <c r="L84" i="30" s="1"/>
  <c r="S83" i="30"/>
  <c r="K83" i="30" s="1"/>
  <c r="M83" i="30" s="1"/>
  <c r="O83" i="30" s="1"/>
  <c r="S82" i="30"/>
  <c r="K82" i="30" s="1"/>
  <c r="M82" i="30" s="1"/>
  <c r="N82" i="30" s="1"/>
  <c r="S81" i="30"/>
  <c r="K81" i="30" s="1"/>
  <c r="M81" i="30" s="1"/>
  <c r="S80" i="30"/>
  <c r="K80" i="30" s="1"/>
  <c r="L80" i="30" s="1"/>
  <c r="S79" i="30"/>
  <c r="K79" i="30" s="1"/>
  <c r="M79" i="30" s="1"/>
  <c r="O79" i="30" s="1"/>
  <c r="S78" i="30"/>
  <c r="S77" i="30"/>
  <c r="K77" i="30" s="1"/>
  <c r="M77" i="30" s="1"/>
  <c r="S76" i="30"/>
  <c r="K76" i="30" s="1"/>
  <c r="L76" i="30" s="1"/>
  <c r="S75" i="30"/>
  <c r="S74" i="30"/>
  <c r="K74" i="30" s="1"/>
  <c r="M74" i="30" s="1"/>
  <c r="O74" i="30" s="1"/>
  <c r="S73" i="30"/>
  <c r="S72" i="30"/>
  <c r="S71" i="30"/>
  <c r="K71" i="30" s="1"/>
  <c r="M71" i="30" s="1"/>
  <c r="O71" i="30" s="1"/>
  <c r="S70" i="30"/>
  <c r="K70" i="30" s="1"/>
  <c r="M70" i="30" s="1"/>
  <c r="N70" i="30" s="1"/>
  <c r="S69" i="30"/>
  <c r="K69" i="30" s="1"/>
  <c r="M69" i="30" s="1"/>
  <c r="S68" i="30"/>
  <c r="K68" i="30" s="1"/>
  <c r="L68" i="30" s="1"/>
  <c r="S67" i="30"/>
  <c r="K67" i="30" s="1"/>
  <c r="M67" i="30" s="1"/>
  <c r="O67" i="30" s="1"/>
  <c r="S66" i="30"/>
  <c r="K66" i="30" s="1"/>
  <c r="M66" i="30" s="1"/>
  <c r="N66" i="30" s="1"/>
  <c r="S65" i="30"/>
  <c r="S64" i="30"/>
  <c r="K64" i="30" s="1"/>
  <c r="M64" i="30" s="1"/>
  <c r="S63" i="30"/>
  <c r="S62" i="30"/>
  <c r="K62" i="30" s="1"/>
  <c r="M62" i="30" s="1"/>
  <c r="N62" i="30" s="1"/>
  <c r="S61" i="30"/>
  <c r="K61" i="30" s="1"/>
  <c r="M61" i="30" s="1"/>
  <c r="S60" i="30"/>
  <c r="K60" i="30" s="1"/>
  <c r="L60" i="30" s="1"/>
  <c r="S59" i="30"/>
  <c r="K59" i="30" s="1"/>
  <c r="M59" i="30" s="1"/>
  <c r="O59" i="30" s="1"/>
  <c r="S58" i="30"/>
  <c r="K58" i="30" s="1"/>
  <c r="M58" i="30" s="1"/>
  <c r="O58" i="30" s="1"/>
  <c r="S57" i="30"/>
  <c r="K57" i="30" s="1"/>
  <c r="M57" i="30" s="1"/>
  <c r="S56" i="30"/>
  <c r="K56" i="30" s="1"/>
  <c r="M56" i="30" s="1"/>
  <c r="S55" i="30"/>
  <c r="S54" i="30"/>
  <c r="K54" i="30" s="1"/>
  <c r="M54" i="30" s="1"/>
  <c r="O54" i="30" s="1"/>
  <c r="S53" i="30"/>
  <c r="K53" i="30" s="1"/>
  <c r="M53" i="30" s="1"/>
  <c r="S52" i="30"/>
  <c r="S51" i="30"/>
  <c r="S50" i="30"/>
  <c r="K50" i="30" s="1"/>
  <c r="M50" i="30" s="1"/>
  <c r="N50" i="30" s="1"/>
  <c r="S49" i="30"/>
  <c r="K49" i="30" s="1"/>
  <c r="M49" i="30" s="1"/>
  <c r="S48" i="30"/>
  <c r="K48" i="30" s="1"/>
  <c r="L48" i="30" s="1"/>
  <c r="S47" i="30"/>
  <c r="S46" i="30"/>
  <c r="S45" i="30"/>
  <c r="K45" i="30" s="1"/>
  <c r="M45" i="30" s="1"/>
  <c r="S44" i="30"/>
  <c r="S43" i="30"/>
  <c r="K43" i="30" s="1"/>
  <c r="M43" i="30" s="1"/>
  <c r="O43" i="30" s="1"/>
  <c r="S42" i="30"/>
  <c r="S41" i="30"/>
  <c r="S40" i="30"/>
  <c r="K40" i="30" s="1"/>
  <c r="L40" i="30" s="1"/>
  <c r="S39" i="30"/>
  <c r="K39" i="30" s="1"/>
  <c r="M39" i="30" s="1"/>
  <c r="S38" i="30"/>
  <c r="K38" i="30" s="1"/>
  <c r="M38" i="30" s="1"/>
  <c r="N38" i="30" s="1"/>
  <c r="S37" i="30"/>
  <c r="K37" i="30" s="1"/>
  <c r="M37" i="30" s="1"/>
  <c r="S36" i="30"/>
  <c r="K36" i="30" s="1"/>
  <c r="L36" i="30" s="1"/>
  <c r="S35" i="30"/>
  <c r="K35" i="30" s="1"/>
  <c r="M35" i="30" s="1"/>
  <c r="O35" i="30" s="1"/>
  <c r="S34" i="30"/>
  <c r="S33" i="30"/>
  <c r="K33" i="30" s="1"/>
  <c r="M33" i="30" s="1"/>
  <c r="S32" i="30"/>
  <c r="S31" i="30"/>
  <c r="K31" i="30" s="1"/>
  <c r="M31" i="30" s="1"/>
  <c r="O31" i="30" s="1"/>
  <c r="S30" i="30"/>
  <c r="K30" i="30" s="1"/>
  <c r="M30" i="30" s="1"/>
  <c r="N30" i="30" s="1"/>
  <c r="S29" i="30"/>
  <c r="S28" i="30"/>
  <c r="K28" i="30" s="1"/>
  <c r="M28" i="30" s="1"/>
  <c r="S27" i="30"/>
  <c r="K27" i="30" s="1"/>
  <c r="M27" i="30" s="1"/>
  <c r="O27" i="30" s="1"/>
  <c r="S26" i="30"/>
  <c r="K26" i="30" s="1"/>
  <c r="M26" i="30" s="1"/>
  <c r="N26" i="30" s="1"/>
  <c r="S25" i="30"/>
  <c r="K25" i="30" s="1"/>
  <c r="M25" i="30" s="1"/>
  <c r="S24" i="30"/>
  <c r="K24" i="30" s="1"/>
  <c r="L24" i="30" s="1"/>
  <c r="S23" i="30"/>
  <c r="S22" i="30"/>
  <c r="K22" i="30" s="1"/>
  <c r="M22" i="30" s="1"/>
  <c r="O22" i="30" s="1"/>
  <c r="S21" i="30"/>
  <c r="K21" i="30" s="1"/>
  <c r="M21" i="30" s="1"/>
  <c r="S20" i="30"/>
  <c r="S19" i="30"/>
  <c r="S18" i="30"/>
  <c r="K18" i="30" s="1"/>
  <c r="M18" i="30" s="1"/>
  <c r="S17" i="30"/>
  <c r="K17" i="30" s="1"/>
  <c r="M17" i="30" s="1"/>
  <c r="S16" i="30"/>
  <c r="K16" i="30" s="1"/>
  <c r="M16" i="30" s="1"/>
  <c r="S15" i="30"/>
  <c r="K15" i="30" s="1"/>
  <c r="M15" i="30" s="1"/>
  <c r="O15" i="30" s="1"/>
  <c r="S14" i="30"/>
  <c r="S13" i="30"/>
  <c r="K13" i="30" s="1"/>
  <c r="M13" i="30" s="1"/>
  <c r="N13" i="30" s="1"/>
  <c r="S12" i="30"/>
  <c r="S11" i="30"/>
  <c r="E1193" i="30"/>
  <c r="C1193" i="30"/>
  <c r="E1192" i="30"/>
  <c r="C1192" i="30"/>
  <c r="E1191" i="30"/>
  <c r="C1191" i="30"/>
  <c r="E1190" i="30"/>
  <c r="C1190" i="30"/>
  <c r="E1189" i="30"/>
  <c r="C1189" i="30"/>
  <c r="E1188" i="30"/>
  <c r="C1188" i="30"/>
  <c r="E1187" i="30"/>
  <c r="C1187" i="30"/>
  <c r="E1186" i="30"/>
  <c r="C1186" i="30"/>
  <c r="E1185" i="30"/>
  <c r="C1185" i="30"/>
  <c r="E1184" i="30"/>
  <c r="C1184" i="30"/>
  <c r="E1183" i="30"/>
  <c r="C1183" i="30"/>
  <c r="E1182" i="30"/>
  <c r="C1182" i="30"/>
  <c r="E1181" i="30"/>
  <c r="C1181" i="30"/>
  <c r="E1180" i="30"/>
  <c r="C1180" i="30"/>
  <c r="E1179" i="30"/>
  <c r="C1179" i="30"/>
  <c r="E1178" i="30"/>
  <c r="C1178" i="30"/>
  <c r="E1177" i="30"/>
  <c r="C1177" i="30"/>
  <c r="E1176" i="30"/>
  <c r="C1176" i="30"/>
  <c r="E1175" i="30"/>
  <c r="C1175" i="30"/>
  <c r="E1174" i="30"/>
  <c r="C1174" i="30"/>
  <c r="E1173" i="30"/>
  <c r="C1173" i="30"/>
  <c r="E1172" i="30"/>
  <c r="C1172" i="30"/>
  <c r="E1171" i="30"/>
  <c r="C1171" i="30"/>
  <c r="E1170" i="30"/>
  <c r="C1170" i="30"/>
  <c r="E1169" i="30"/>
  <c r="C1169" i="30"/>
  <c r="E1168" i="30"/>
  <c r="C1168" i="30"/>
  <c r="E1167" i="30"/>
  <c r="C1167" i="30"/>
  <c r="E1166" i="30"/>
  <c r="C1166" i="30"/>
  <c r="E1165" i="30"/>
  <c r="C1165" i="30"/>
  <c r="E1164" i="30"/>
  <c r="C1164" i="30"/>
  <c r="E1163" i="30"/>
  <c r="C1163" i="30"/>
  <c r="E1162" i="30"/>
  <c r="C1162" i="30"/>
  <c r="E1161" i="30"/>
  <c r="C1161" i="30"/>
  <c r="E1160" i="30"/>
  <c r="C1160" i="30"/>
  <c r="E1159" i="30"/>
  <c r="C1159" i="30"/>
  <c r="E1158" i="30"/>
  <c r="C1158" i="30"/>
  <c r="E1157" i="30"/>
  <c r="C1157" i="30"/>
  <c r="E1156" i="30"/>
  <c r="C1156" i="30"/>
  <c r="E1155" i="30"/>
  <c r="C1155" i="30"/>
  <c r="E1154" i="30"/>
  <c r="C1154" i="30"/>
  <c r="E1153" i="30"/>
  <c r="C1153" i="30"/>
  <c r="E1152" i="30"/>
  <c r="C1152" i="30"/>
  <c r="E1151" i="30"/>
  <c r="C1151" i="30"/>
  <c r="E1150" i="30"/>
  <c r="C1150" i="30"/>
  <c r="E1149" i="30"/>
  <c r="C1149" i="30"/>
  <c r="E1148" i="30"/>
  <c r="C1148" i="30"/>
  <c r="E1147" i="30"/>
  <c r="C1147" i="30"/>
  <c r="E1146" i="30"/>
  <c r="C1146" i="30"/>
  <c r="E1145" i="30"/>
  <c r="C1145" i="30"/>
  <c r="E1144" i="30"/>
  <c r="C1144" i="30"/>
  <c r="E1143" i="30"/>
  <c r="C1143" i="30"/>
  <c r="E1142" i="30"/>
  <c r="C1142" i="30"/>
  <c r="E1141" i="30"/>
  <c r="C1141" i="30"/>
  <c r="E1140" i="30"/>
  <c r="C1140" i="30"/>
  <c r="E1139" i="30"/>
  <c r="C1139" i="30"/>
  <c r="E1138" i="30"/>
  <c r="C1138" i="30"/>
  <c r="E1137" i="30"/>
  <c r="C1137" i="30"/>
  <c r="E1136" i="30"/>
  <c r="C1136" i="30"/>
  <c r="E1135" i="30"/>
  <c r="C1135" i="30"/>
  <c r="E1134" i="30"/>
  <c r="C1134" i="30"/>
  <c r="E1133" i="30"/>
  <c r="C1133" i="30"/>
  <c r="E1132" i="30"/>
  <c r="C1132" i="30"/>
  <c r="E1131" i="30"/>
  <c r="C1131" i="30"/>
  <c r="E1130" i="30"/>
  <c r="C1130" i="30"/>
  <c r="E1129" i="30"/>
  <c r="C1129" i="30"/>
  <c r="E1128" i="30"/>
  <c r="C1128" i="30"/>
  <c r="E1127" i="30"/>
  <c r="C1127" i="30"/>
  <c r="E1126" i="30"/>
  <c r="C1126" i="30"/>
  <c r="E1125" i="30"/>
  <c r="C1125" i="30"/>
  <c r="E1124" i="30"/>
  <c r="C1124" i="30"/>
  <c r="E1123" i="30"/>
  <c r="C1123" i="30"/>
  <c r="E1122" i="30"/>
  <c r="C1122" i="30"/>
  <c r="E1121" i="30"/>
  <c r="C1121" i="30"/>
  <c r="E1120" i="30"/>
  <c r="C1120" i="30"/>
  <c r="E1119" i="30"/>
  <c r="C1119" i="30"/>
  <c r="E1118" i="30"/>
  <c r="C1118" i="30"/>
  <c r="E1117" i="30"/>
  <c r="C1117" i="30"/>
  <c r="E1116" i="30"/>
  <c r="C1116" i="30"/>
  <c r="E1115" i="30"/>
  <c r="C1115" i="30"/>
  <c r="E1114" i="30"/>
  <c r="C1114" i="30"/>
  <c r="E1113" i="30"/>
  <c r="C1113" i="30"/>
  <c r="E1112" i="30"/>
  <c r="C1112" i="30"/>
  <c r="E1111" i="30"/>
  <c r="C1111" i="30"/>
  <c r="E1110" i="30"/>
  <c r="C1110" i="30"/>
  <c r="E1109" i="30"/>
  <c r="C1109" i="30"/>
  <c r="E1108" i="30"/>
  <c r="C1108" i="30"/>
  <c r="E1107" i="30"/>
  <c r="C1107" i="30"/>
  <c r="E1106" i="30"/>
  <c r="C1106" i="30"/>
  <c r="E1105" i="30"/>
  <c r="C1105" i="30"/>
  <c r="E1104" i="30"/>
  <c r="C1104" i="30"/>
  <c r="E1103" i="30"/>
  <c r="C1103" i="30"/>
  <c r="E1102" i="30"/>
  <c r="C1102" i="30"/>
  <c r="E1101" i="30"/>
  <c r="C1101" i="30"/>
  <c r="E1100" i="30"/>
  <c r="C1100" i="30"/>
  <c r="E1099" i="30"/>
  <c r="C1099" i="30"/>
  <c r="E1098" i="30"/>
  <c r="C1098" i="30"/>
  <c r="E1097" i="30"/>
  <c r="C1097" i="30"/>
  <c r="E1096" i="30"/>
  <c r="C1096" i="30"/>
  <c r="E1095" i="30"/>
  <c r="C1095" i="30"/>
  <c r="E1094" i="30"/>
  <c r="C1094" i="30"/>
  <c r="E1093" i="30"/>
  <c r="C1093" i="30"/>
  <c r="E1092" i="30"/>
  <c r="C1092" i="30"/>
  <c r="E1091" i="30"/>
  <c r="C1091" i="30"/>
  <c r="E1090" i="30"/>
  <c r="C1090" i="30"/>
  <c r="E1089" i="30"/>
  <c r="C1089" i="30"/>
  <c r="E1088" i="30"/>
  <c r="C1088" i="30"/>
  <c r="E1087" i="30"/>
  <c r="C1087" i="30"/>
  <c r="E1086" i="30"/>
  <c r="C1086" i="30"/>
  <c r="E1085" i="30"/>
  <c r="C1085" i="30"/>
  <c r="E1084" i="30"/>
  <c r="C1084" i="30"/>
  <c r="E1083" i="30"/>
  <c r="C1083" i="30"/>
  <c r="E1082" i="30"/>
  <c r="C1082" i="30"/>
  <c r="E1081" i="30"/>
  <c r="C1081" i="30"/>
  <c r="E1080" i="30"/>
  <c r="C1080" i="30"/>
  <c r="E1079" i="30"/>
  <c r="C1079" i="30"/>
  <c r="E1078" i="30"/>
  <c r="C1078" i="30"/>
  <c r="E1077" i="30"/>
  <c r="C1077" i="30"/>
  <c r="E1076" i="30"/>
  <c r="C1076" i="30"/>
  <c r="E1075" i="30"/>
  <c r="C1075" i="30"/>
  <c r="E1074" i="30"/>
  <c r="C1074" i="30"/>
  <c r="E1073" i="30"/>
  <c r="C1073" i="30"/>
  <c r="E1072" i="30"/>
  <c r="C1072" i="30"/>
  <c r="E1071" i="30"/>
  <c r="C1071" i="30"/>
  <c r="E1070" i="30"/>
  <c r="C1070" i="30"/>
  <c r="E1069" i="30"/>
  <c r="C1069" i="30"/>
  <c r="E1068" i="30"/>
  <c r="C1068" i="30"/>
  <c r="E1067" i="30"/>
  <c r="C1067" i="30"/>
  <c r="E1066" i="30"/>
  <c r="C1066" i="30"/>
  <c r="E1065" i="30"/>
  <c r="C1065" i="30"/>
  <c r="E1064" i="30"/>
  <c r="C1064" i="30"/>
  <c r="E1063" i="30"/>
  <c r="C1063" i="30"/>
  <c r="E1062" i="30"/>
  <c r="C1062" i="30"/>
  <c r="E1061" i="30"/>
  <c r="C1061" i="30"/>
  <c r="E1060" i="30"/>
  <c r="C1060" i="30"/>
  <c r="E1059" i="30"/>
  <c r="C1059" i="30"/>
  <c r="E1058" i="30"/>
  <c r="C1058" i="30"/>
  <c r="E1057" i="30"/>
  <c r="C1057" i="30"/>
  <c r="E1056" i="30"/>
  <c r="C1056" i="30"/>
  <c r="E1055" i="30"/>
  <c r="C1055" i="30"/>
  <c r="E1054" i="30"/>
  <c r="C1054" i="30"/>
  <c r="E1053" i="30"/>
  <c r="C1053" i="30"/>
  <c r="E1052" i="30"/>
  <c r="C1052" i="30"/>
  <c r="E1051" i="30"/>
  <c r="C1051" i="30"/>
  <c r="E1050" i="30"/>
  <c r="C1050" i="30"/>
  <c r="E1049" i="30"/>
  <c r="C1049" i="30"/>
  <c r="E1048" i="30"/>
  <c r="C1048" i="30"/>
  <c r="E1047" i="30"/>
  <c r="C1047" i="30"/>
  <c r="E1046" i="30"/>
  <c r="C1046" i="30"/>
  <c r="E1045" i="30"/>
  <c r="C1045" i="30"/>
  <c r="E1044" i="30"/>
  <c r="C1044" i="30"/>
  <c r="E1043" i="30"/>
  <c r="C1043" i="30"/>
  <c r="E1042" i="30"/>
  <c r="C1042" i="30"/>
  <c r="E1041" i="30"/>
  <c r="C1041" i="30"/>
  <c r="E1040" i="30"/>
  <c r="C1040" i="30"/>
  <c r="E1039" i="30"/>
  <c r="C1039" i="30"/>
  <c r="E1038" i="30"/>
  <c r="C1038" i="30"/>
  <c r="E1037" i="30"/>
  <c r="C1037" i="30"/>
  <c r="E1036" i="30"/>
  <c r="C1036" i="30"/>
  <c r="E1035" i="30"/>
  <c r="C1035" i="30"/>
  <c r="E1034" i="30"/>
  <c r="C1034" i="30"/>
  <c r="E1033" i="30"/>
  <c r="C1033" i="30"/>
  <c r="E1032" i="30"/>
  <c r="C1032" i="30"/>
  <c r="E1031" i="30"/>
  <c r="C1031" i="30"/>
  <c r="E1030" i="30"/>
  <c r="C1030" i="30"/>
  <c r="E1029" i="30"/>
  <c r="C1029" i="30"/>
  <c r="E1028" i="30"/>
  <c r="C1028" i="30"/>
  <c r="E1027" i="30"/>
  <c r="C1027" i="30"/>
  <c r="E1026" i="30"/>
  <c r="C1026" i="30"/>
  <c r="E1025" i="30"/>
  <c r="C1025" i="30"/>
  <c r="E1024" i="30"/>
  <c r="C1024" i="30"/>
  <c r="E1023" i="30"/>
  <c r="C1023" i="30"/>
  <c r="E1022" i="30"/>
  <c r="C1022" i="30"/>
  <c r="E1021" i="30"/>
  <c r="C1021" i="30"/>
  <c r="E1020" i="30"/>
  <c r="C1020" i="30"/>
  <c r="E1019" i="30"/>
  <c r="C1019" i="30"/>
  <c r="E1018" i="30"/>
  <c r="C1018" i="30"/>
  <c r="E1017" i="30"/>
  <c r="C1017" i="30"/>
  <c r="E1016" i="30"/>
  <c r="C1016" i="30"/>
  <c r="E1015" i="30"/>
  <c r="C1015" i="30"/>
  <c r="E1014" i="30"/>
  <c r="C1014" i="30"/>
  <c r="E1013" i="30"/>
  <c r="C1013" i="30"/>
  <c r="E1012" i="30"/>
  <c r="C1012" i="30"/>
  <c r="E1011" i="30"/>
  <c r="C1011" i="30"/>
  <c r="E1010" i="30"/>
  <c r="C1010" i="30"/>
  <c r="E1009" i="30"/>
  <c r="C1009" i="30"/>
  <c r="E1008" i="30"/>
  <c r="C1008" i="30"/>
  <c r="E1007" i="30"/>
  <c r="C1007" i="30"/>
  <c r="E1006" i="30"/>
  <c r="C1006" i="30"/>
  <c r="E1005" i="30"/>
  <c r="C1005" i="30"/>
  <c r="E1004" i="30"/>
  <c r="C1004" i="30"/>
  <c r="E1003" i="30"/>
  <c r="C1003" i="30"/>
  <c r="E1002" i="30"/>
  <c r="C1002" i="30"/>
  <c r="E1001" i="30"/>
  <c r="C1001" i="30"/>
  <c r="E1000" i="30"/>
  <c r="C1000" i="30"/>
  <c r="E999" i="30"/>
  <c r="C999" i="30"/>
  <c r="E998" i="30"/>
  <c r="C998" i="30"/>
  <c r="E997" i="30"/>
  <c r="C997" i="30"/>
  <c r="E996" i="30"/>
  <c r="C996" i="30"/>
  <c r="E995" i="30"/>
  <c r="C995" i="30"/>
  <c r="E994" i="30"/>
  <c r="C994" i="30"/>
  <c r="E993" i="30"/>
  <c r="C993" i="30"/>
  <c r="E992" i="30"/>
  <c r="C992" i="30"/>
  <c r="E991" i="30"/>
  <c r="C991" i="30"/>
  <c r="E990" i="30"/>
  <c r="C990" i="30"/>
  <c r="E989" i="30"/>
  <c r="C989" i="30"/>
  <c r="E988" i="30"/>
  <c r="C988" i="30"/>
  <c r="E987" i="30"/>
  <c r="C987" i="30"/>
  <c r="E986" i="30"/>
  <c r="C986" i="30"/>
  <c r="E985" i="30"/>
  <c r="C985" i="30"/>
  <c r="E984" i="30"/>
  <c r="C984" i="30"/>
  <c r="E983" i="30"/>
  <c r="C983" i="30"/>
  <c r="E982" i="30"/>
  <c r="C982" i="30"/>
  <c r="E981" i="30"/>
  <c r="C981" i="30"/>
  <c r="E980" i="30"/>
  <c r="C980" i="30"/>
  <c r="E979" i="30"/>
  <c r="C979" i="30"/>
  <c r="E978" i="30"/>
  <c r="C978" i="30"/>
  <c r="E977" i="30"/>
  <c r="C977" i="30"/>
  <c r="E976" i="30"/>
  <c r="C976" i="30"/>
  <c r="E975" i="30"/>
  <c r="C975" i="30"/>
  <c r="E974" i="30"/>
  <c r="C974" i="30"/>
  <c r="E973" i="30"/>
  <c r="C973" i="30"/>
  <c r="E972" i="30"/>
  <c r="C972" i="30"/>
  <c r="E971" i="30"/>
  <c r="C971" i="30"/>
  <c r="E970" i="30"/>
  <c r="C970" i="30"/>
  <c r="E969" i="30"/>
  <c r="C969" i="30"/>
  <c r="E968" i="30"/>
  <c r="C968" i="30"/>
  <c r="E967" i="30"/>
  <c r="C967" i="30"/>
  <c r="E966" i="30"/>
  <c r="C966" i="30"/>
  <c r="E965" i="30"/>
  <c r="C965" i="30"/>
  <c r="E964" i="30"/>
  <c r="C964" i="30"/>
  <c r="E963" i="30"/>
  <c r="C963" i="30"/>
  <c r="E962" i="30"/>
  <c r="C962" i="30"/>
  <c r="E961" i="30"/>
  <c r="C961" i="30"/>
  <c r="E960" i="30"/>
  <c r="C960" i="30"/>
  <c r="E959" i="30"/>
  <c r="C959" i="30"/>
  <c r="E958" i="30"/>
  <c r="C958" i="30"/>
  <c r="E957" i="30"/>
  <c r="C957" i="30"/>
  <c r="E956" i="30"/>
  <c r="C956" i="30"/>
  <c r="E955" i="30"/>
  <c r="C955" i="30"/>
  <c r="E954" i="30"/>
  <c r="C954" i="30"/>
  <c r="E953" i="30"/>
  <c r="C953" i="30"/>
  <c r="E952" i="30"/>
  <c r="C952" i="30"/>
  <c r="E951" i="30"/>
  <c r="C951" i="30"/>
  <c r="E950" i="30"/>
  <c r="C950" i="30"/>
  <c r="E949" i="30"/>
  <c r="C949" i="30"/>
  <c r="E948" i="30"/>
  <c r="C948" i="30"/>
  <c r="E947" i="30"/>
  <c r="C947" i="30"/>
  <c r="E946" i="30"/>
  <c r="C946" i="30"/>
  <c r="E945" i="30"/>
  <c r="C945" i="30"/>
  <c r="E944" i="30"/>
  <c r="C944" i="30"/>
  <c r="E943" i="30"/>
  <c r="C943" i="30"/>
  <c r="E942" i="30"/>
  <c r="C942" i="30"/>
  <c r="E941" i="30"/>
  <c r="C941" i="30"/>
  <c r="E940" i="30"/>
  <c r="C940" i="30"/>
  <c r="E939" i="30"/>
  <c r="C939" i="30"/>
  <c r="E938" i="30"/>
  <c r="C938" i="30"/>
  <c r="E937" i="30"/>
  <c r="C937" i="30"/>
  <c r="E936" i="30"/>
  <c r="C936" i="30"/>
  <c r="E935" i="30"/>
  <c r="C935" i="30"/>
  <c r="E934" i="30"/>
  <c r="C934" i="30"/>
  <c r="E933" i="30"/>
  <c r="C933" i="30"/>
  <c r="E932" i="30"/>
  <c r="C932" i="30"/>
  <c r="E931" i="30"/>
  <c r="C931" i="30"/>
  <c r="E930" i="30"/>
  <c r="C930" i="30"/>
  <c r="E929" i="30"/>
  <c r="C929" i="30"/>
  <c r="E928" i="30"/>
  <c r="C928" i="30"/>
  <c r="E927" i="30"/>
  <c r="C927" i="30"/>
  <c r="E926" i="30"/>
  <c r="C926" i="30"/>
  <c r="E925" i="30"/>
  <c r="C925" i="30"/>
  <c r="E924" i="30"/>
  <c r="C924" i="30"/>
  <c r="E923" i="30"/>
  <c r="C923" i="30"/>
  <c r="E922" i="30"/>
  <c r="C922" i="30"/>
  <c r="E921" i="30"/>
  <c r="C921" i="30"/>
  <c r="E920" i="30"/>
  <c r="C920" i="30"/>
  <c r="E919" i="30"/>
  <c r="C919" i="30"/>
  <c r="E918" i="30"/>
  <c r="C918" i="30"/>
  <c r="E917" i="30"/>
  <c r="C917" i="30"/>
  <c r="E916" i="30"/>
  <c r="C916" i="30"/>
  <c r="E915" i="30"/>
  <c r="C915" i="30"/>
  <c r="E914" i="30"/>
  <c r="C914" i="30"/>
  <c r="E913" i="30"/>
  <c r="C913" i="30"/>
  <c r="E912" i="30"/>
  <c r="C912" i="30"/>
  <c r="E911" i="30"/>
  <c r="C911" i="30"/>
  <c r="E910" i="30"/>
  <c r="C910" i="30"/>
  <c r="E909" i="30"/>
  <c r="C909" i="30"/>
  <c r="E908" i="30"/>
  <c r="C908" i="30"/>
  <c r="E907" i="30"/>
  <c r="C907" i="30"/>
  <c r="E906" i="30"/>
  <c r="C906" i="30"/>
  <c r="E905" i="30"/>
  <c r="C905" i="30"/>
  <c r="E904" i="30"/>
  <c r="C904" i="30"/>
  <c r="E903" i="30"/>
  <c r="C903" i="30"/>
  <c r="E902" i="30"/>
  <c r="C902" i="30"/>
  <c r="E901" i="30"/>
  <c r="C901" i="30"/>
  <c r="E900" i="30"/>
  <c r="C900" i="30"/>
  <c r="E899" i="30"/>
  <c r="C899" i="30"/>
  <c r="E898" i="30"/>
  <c r="C898" i="30"/>
  <c r="E897" i="30"/>
  <c r="C897" i="30"/>
  <c r="E896" i="30"/>
  <c r="C896" i="30"/>
  <c r="E895" i="30"/>
  <c r="C895" i="30"/>
  <c r="E894" i="30"/>
  <c r="C894" i="30"/>
  <c r="E893" i="30"/>
  <c r="C893" i="30"/>
  <c r="E892" i="30"/>
  <c r="C892" i="30"/>
  <c r="E891" i="30"/>
  <c r="C891" i="30"/>
  <c r="E890" i="30"/>
  <c r="C890" i="30"/>
  <c r="E889" i="30"/>
  <c r="C889" i="30"/>
  <c r="E888" i="30"/>
  <c r="C888" i="30"/>
  <c r="E887" i="30"/>
  <c r="C887" i="30"/>
  <c r="E886" i="30"/>
  <c r="C886" i="30"/>
  <c r="E885" i="30"/>
  <c r="C885" i="30"/>
  <c r="E884" i="30"/>
  <c r="C884" i="30"/>
  <c r="E883" i="30"/>
  <c r="C883" i="30"/>
  <c r="E882" i="30"/>
  <c r="C882" i="30"/>
  <c r="E881" i="30"/>
  <c r="C881" i="30"/>
  <c r="E880" i="30"/>
  <c r="C880" i="30"/>
  <c r="E879" i="30"/>
  <c r="C879" i="30"/>
  <c r="E878" i="30"/>
  <c r="C878" i="30"/>
  <c r="E877" i="30"/>
  <c r="C877" i="30"/>
  <c r="E876" i="30"/>
  <c r="C876" i="30"/>
  <c r="E875" i="30"/>
  <c r="C875" i="30"/>
  <c r="E874" i="30"/>
  <c r="C874" i="30"/>
  <c r="E873" i="30"/>
  <c r="C873" i="30"/>
  <c r="E872" i="30"/>
  <c r="C872" i="30"/>
  <c r="E871" i="30"/>
  <c r="C871" i="30"/>
  <c r="E870" i="30"/>
  <c r="C870" i="30"/>
  <c r="E869" i="30"/>
  <c r="C869" i="30"/>
  <c r="E868" i="30"/>
  <c r="C868" i="30"/>
  <c r="E867" i="30"/>
  <c r="C867" i="30"/>
  <c r="E866" i="30"/>
  <c r="C866" i="30"/>
  <c r="E865" i="30"/>
  <c r="C865" i="30"/>
  <c r="E864" i="30"/>
  <c r="C864" i="30"/>
  <c r="E863" i="30"/>
  <c r="C863" i="30"/>
  <c r="E862" i="30"/>
  <c r="C862" i="30"/>
  <c r="E861" i="30"/>
  <c r="C861" i="30"/>
  <c r="E860" i="30"/>
  <c r="C860" i="30"/>
  <c r="E859" i="30"/>
  <c r="C859" i="30"/>
  <c r="E858" i="30"/>
  <c r="C858" i="30"/>
  <c r="E857" i="30"/>
  <c r="C857" i="30"/>
  <c r="E856" i="30"/>
  <c r="C856" i="30"/>
  <c r="E855" i="30"/>
  <c r="C855" i="30"/>
  <c r="E854" i="30"/>
  <c r="C854" i="30"/>
  <c r="E853" i="30"/>
  <c r="C853" i="30"/>
  <c r="E852" i="30"/>
  <c r="C852" i="30"/>
  <c r="E851" i="30"/>
  <c r="C851" i="30"/>
  <c r="E850" i="30"/>
  <c r="C850" i="30"/>
  <c r="E849" i="30"/>
  <c r="C849" i="30"/>
  <c r="E848" i="30"/>
  <c r="C848" i="30"/>
  <c r="E847" i="30"/>
  <c r="C847" i="30"/>
  <c r="E846" i="30"/>
  <c r="C846" i="30"/>
  <c r="E845" i="30"/>
  <c r="C845" i="30"/>
  <c r="E844" i="30"/>
  <c r="C844" i="30"/>
  <c r="E843" i="30"/>
  <c r="C843" i="30"/>
  <c r="E842" i="30"/>
  <c r="C842" i="30"/>
  <c r="E841" i="30"/>
  <c r="C841" i="30"/>
  <c r="E840" i="30"/>
  <c r="C840" i="30"/>
  <c r="E839" i="30"/>
  <c r="C839" i="30"/>
  <c r="E838" i="30"/>
  <c r="C838" i="30"/>
  <c r="E837" i="30"/>
  <c r="C837" i="30"/>
  <c r="E836" i="30"/>
  <c r="C836" i="30"/>
  <c r="E835" i="30"/>
  <c r="C835" i="30"/>
  <c r="E834" i="30"/>
  <c r="C834" i="30"/>
  <c r="E833" i="30"/>
  <c r="C833" i="30"/>
  <c r="E832" i="30"/>
  <c r="C832" i="30"/>
  <c r="E831" i="30"/>
  <c r="C831" i="30"/>
  <c r="E830" i="30"/>
  <c r="C830" i="30"/>
  <c r="E829" i="30"/>
  <c r="C829" i="30"/>
  <c r="E828" i="30"/>
  <c r="C828" i="30"/>
  <c r="E827" i="30"/>
  <c r="C827" i="30"/>
  <c r="E826" i="30"/>
  <c r="C826" i="30"/>
  <c r="E825" i="30"/>
  <c r="C825" i="30"/>
  <c r="E824" i="30"/>
  <c r="C824" i="30"/>
  <c r="E823" i="30"/>
  <c r="C823" i="30"/>
  <c r="E822" i="30"/>
  <c r="C822" i="30"/>
  <c r="E821" i="30"/>
  <c r="C821" i="30"/>
  <c r="E820" i="30"/>
  <c r="C820" i="30"/>
  <c r="E819" i="30"/>
  <c r="C819" i="30"/>
  <c r="E818" i="30"/>
  <c r="C818" i="30"/>
  <c r="E817" i="30"/>
  <c r="C817" i="30"/>
  <c r="E816" i="30"/>
  <c r="C816" i="30"/>
  <c r="E815" i="30"/>
  <c r="C815" i="30"/>
  <c r="E814" i="30"/>
  <c r="C814" i="30"/>
  <c r="E813" i="30"/>
  <c r="C813" i="30"/>
  <c r="E812" i="30"/>
  <c r="C812" i="30"/>
  <c r="E811" i="30"/>
  <c r="C811" i="30"/>
  <c r="E810" i="30"/>
  <c r="C810" i="30"/>
  <c r="E809" i="30"/>
  <c r="C809" i="30"/>
  <c r="E808" i="30"/>
  <c r="C808" i="30"/>
  <c r="E807" i="30"/>
  <c r="C807" i="30"/>
  <c r="E806" i="30"/>
  <c r="C806" i="30"/>
  <c r="E805" i="30"/>
  <c r="C805" i="30"/>
  <c r="E804" i="30"/>
  <c r="C804" i="30"/>
  <c r="E803" i="30"/>
  <c r="C803" i="30"/>
  <c r="E802" i="30"/>
  <c r="C802" i="30"/>
  <c r="E801" i="30"/>
  <c r="C801" i="30"/>
  <c r="E800" i="30"/>
  <c r="C800" i="30"/>
  <c r="E799" i="30"/>
  <c r="C799" i="30"/>
  <c r="E798" i="30"/>
  <c r="C798" i="30"/>
  <c r="E797" i="30"/>
  <c r="C797" i="30"/>
  <c r="E796" i="30"/>
  <c r="C796" i="30"/>
  <c r="E795" i="30"/>
  <c r="C795" i="30"/>
  <c r="E794" i="30"/>
  <c r="C794" i="30"/>
  <c r="E793" i="30"/>
  <c r="C793" i="30"/>
  <c r="E792" i="30"/>
  <c r="C792" i="30"/>
  <c r="E791" i="30"/>
  <c r="C791" i="30"/>
  <c r="E790" i="30"/>
  <c r="C790" i="30"/>
  <c r="E789" i="30"/>
  <c r="C789" i="30"/>
  <c r="E788" i="30"/>
  <c r="C788" i="30"/>
  <c r="E787" i="30"/>
  <c r="C787" i="30"/>
  <c r="E786" i="30"/>
  <c r="C786" i="30"/>
  <c r="E785" i="30"/>
  <c r="C785" i="30"/>
  <c r="E784" i="30"/>
  <c r="C784" i="30"/>
  <c r="E783" i="30"/>
  <c r="C783" i="30"/>
  <c r="E782" i="30"/>
  <c r="C782" i="30"/>
  <c r="E781" i="30"/>
  <c r="C781" i="30"/>
  <c r="E780" i="30"/>
  <c r="C780" i="30"/>
  <c r="E779" i="30"/>
  <c r="C779" i="30"/>
  <c r="E778" i="30"/>
  <c r="C778" i="30"/>
  <c r="E777" i="30"/>
  <c r="C777" i="30"/>
  <c r="E776" i="30"/>
  <c r="C776" i="30"/>
  <c r="E775" i="30"/>
  <c r="C775" i="30"/>
  <c r="E774" i="30"/>
  <c r="C774" i="30"/>
  <c r="E773" i="30"/>
  <c r="C773" i="30"/>
  <c r="E772" i="30"/>
  <c r="C772" i="30"/>
  <c r="E771" i="30"/>
  <c r="C771" i="30"/>
  <c r="E770" i="30"/>
  <c r="C770" i="30"/>
  <c r="E769" i="30"/>
  <c r="C769" i="30"/>
  <c r="E768" i="30"/>
  <c r="C768" i="30"/>
  <c r="E767" i="30"/>
  <c r="C767" i="30"/>
  <c r="E766" i="30"/>
  <c r="C766" i="30"/>
  <c r="E765" i="30"/>
  <c r="C765" i="30"/>
  <c r="E764" i="30"/>
  <c r="C764" i="30"/>
  <c r="E763" i="30"/>
  <c r="C763" i="30"/>
  <c r="E762" i="30"/>
  <c r="C762" i="30"/>
  <c r="E761" i="30"/>
  <c r="C761" i="30"/>
  <c r="E760" i="30"/>
  <c r="C760" i="30"/>
  <c r="E759" i="30"/>
  <c r="C759" i="30"/>
  <c r="E758" i="30"/>
  <c r="C758" i="30"/>
  <c r="E757" i="30"/>
  <c r="C757" i="30"/>
  <c r="E756" i="30"/>
  <c r="C756" i="30"/>
  <c r="E755" i="30"/>
  <c r="C755" i="30"/>
  <c r="E754" i="30"/>
  <c r="C754" i="30"/>
  <c r="E753" i="30"/>
  <c r="C753" i="30"/>
  <c r="E752" i="30"/>
  <c r="C752" i="30"/>
  <c r="E751" i="30"/>
  <c r="C751" i="30"/>
  <c r="E750" i="30"/>
  <c r="C750" i="30"/>
  <c r="E749" i="30"/>
  <c r="C749" i="30"/>
  <c r="E748" i="30"/>
  <c r="C748" i="30"/>
  <c r="E747" i="30"/>
  <c r="C747" i="30"/>
  <c r="E746" i="30"/>
  <c r="C746" i="30"/>
  <c r="E745" i="30"/>
  <c r="C745" i="30"/>
  <c r="E744" i="30"/>
  <c r="C744" i="30"/>
  <c r="E743" i="30"/>
  <c r="C743" i="30"/>
  <c r="E742" i="30"/>
  <c r="C742" i="30"/>
  <c r="E741" i="30"/>
  <c r="C741" i="30"/>
  <c r="E740" i="30"/>
  <c r="C740" i="30"/>
  <c r="E739" i="30"/>
  <c r="C739" i="30"/>
  <c r="E738" i="30"/>
  <c r="C738" i="30"/>
  <c r="E737" i="30"/>
  <c r="C737" i="30"/>
  <c r="E736" i="30"/>
  <c r="C736" i="30"/>
  <c r="E735" i="30"/>
  <c r="C735" i="30"/>
  <c r="E734" i="30"/>
  <c r="C734" i="30"/>
  <c r="E733" i="30"/>
  <c r="C733" i="30"/>
  <c r="E732" i="30"/>
  <c r="C732" i="30"/>
  <c r="E731" i="30"/>
  <c r="C731" i="30"/>
  <c r="E730" i="30"/>
  <c r="C730" i="30"/>
  <c r="E729" i="30"/>
  <c r="C729" i="30"/>
  <c r="E728" i="30"/>
  <c r="C728" i="30"/>
  <c r="E727" i="30"/>
  <c r="C727" i="30"/>
  <c r="E726" i="30"/>
  <c r="C726" i="30"/>
  <c r="E725" i="30"/>
  <c r="C725" i="30"/>
  <c r="E724" i="30"/>
  <c r="C724" i="30"/>
  <c r="E723" i="30"/>
  <c r="C723" i="30"/>
  <c r="E722" i="30"/>
  <c r="C722" i="30"/>
  <c r="E721" i="30"/>
  <c r="C721" i="30"/>
  <c r="E720" i="30"/>
  <c r="C720" i="30"/>
  <c r="E719" i="30"/>
  <c r="C719" i="30"/>
  <c r="E718" i="30"/>
  <c r="C718" i="30"/>
  <c r="E717" i="30"/>
  <c r="C717" i="30"/>
  <c r="E716" i="30"/>
  <c r="C716" i="30"/>
  <c r="E715" i="30"/>
  <c r="C715" i="30"/>
  <c r="E714" i="30"/>
  <c r="C714" i="30"/>
  <c r="E713" i="30"/>
  <c r="C713" i="30"/>
  <c r="E712" i="30"/>
  <c r="C712" i="30"/>
  <c r="E711" i="30"/>
  <c r="C711" i="30"/>
  <c r="E710" i="30"/>
  <c r="C710" i="30"/>
  <c r="E709" i="30"/>
  <c r="C709" i="30"/>
  <c r="E708" i="30"/>
  <c r="C708" i="30"/>
  <c r="E707" i="30"/>
  <c r="C707" i="30"/>
  <c r="E706" i="30"/>
  <c r="C706" i="30"/>
  <c r="E705" i="30"/>
  <c r="C705" i="30"/>
  <c r="E704" i="30"/>
  <c r="C704" i="30"/>
  <c r="E703" i="30"/>
  <c r="C703" i="30"/>
  <c r="E702" i="30"/>
  <c r="C702" i="30"/>
  <c r="E701" i="30"/>
  <c r="C701" i="30"/>
  <c r="E700" i="30"/>
  <c r="C700" i="30"/>
  <c r="E699" i="30"/>
  <c r="C699" i="30"/>
  <c r="E698" i="30"/>
  <c r="C698" i="30"/>
  <c r="E697" i="30"/>
  <c r="C697" i="30"/>
  <c r="E696" i="30"/>
  <c r="C696" i="30"/>
  <c r="E695" i="30"/>
  <c r="C695" i="30"/>
  <c r="E694" i="30"/>
  <c r="C694" i="30"/>
  <c r="E693" i="30"/>
  <c r="C693" i="30"/>
  <c r="E692" i="30"/>
  <c r="C692" i="30"/>
  <c r="E691" i="30"/>
  <c r="C691" i="30"/>
  <c r="E690" i="30"/>
  <c r="C690" i="30"/>
  <c r="E689" i="30"/>
  <c r="C689" i="30"/>
  <c r="E688" i="30"/>
  <c r="C688" i="30"/>
  <c r="E687" i="30"/>
  <c r="C687" i="30"/>
  <c r="E686" i="30"/>
  <c r="C686" i="30"/>
  <c r="E685" i="30"/>
  <c r="C685" i="30"/>
  <c r="E684" i="30"/>
  <c r="C684" i="30"/>
  <c r="E683" i="30"/>
  <c r="C683" i="30"/>
  <c r="E682" i="30"/>
  <c r="C682" i="30"/>
  <c r="E681" i="30"/>
  <c r="C681" i="30"/>
  <c r="E680" i="30"/>
  <c r="C680" i="30"/>
  <c r="E679" i="30"/>
  <c r="C679" i="30"/>
  <c r="E678" i="30"/>
  <c r="C678" i="30"/>
  <c r="E677" i="30"/>
  <c r="C677" i="30"/>
  <c r="E676" i="30"/>
  <c r="C676" i="30"/>
  <c r="E675" i="30"/>
  <c r="C675" i="30"/>
  <c r="E674" i="30"/>
  <c r="C674" i="30"/>
  <c r="E673" i="30"/>
  <c r="C673" i="30"/>
  <c r="E672" i="30"/>
  <c r="C672" i="30"/>
  <c r="E671" i="30"/>
  <c r="C671" i="30"/>
  <c r="E670" i="30"/>
  <c r="C670" i="30"/>
  <c r="E669" i="30"/>
  <c r="C669" i="30"/>
  <c r="E668" i="30"/>
  <c r="C668" i="30"/>
  <c r="E667" i="30"/>
  <c r="C667" i="30"/>
  <c r="E666" i="30"/>
  <c r="C666" i="30"/>
  <c r="E665" i="30"/>
  <c r="C665" i="30"/>
  <c r="E664" i="30"/>
  <c r="C664" i="30"/>
  <c r="E663" i="30"/>
  <c r="C663" i="30"/>
  <c r="E662" i="30"/>
  <c r="C662" i="30"/>
  <c r="E661" i="30"/>
  <c r="C661" i="30"/>
  <c r="E660" i="30"/>
  <c r="C660" i="30"/>
  <c r="E659" i="30"/>
  <c r="C659" i="30"/>
  <c r="E658" i="30"/>
  <c r="C658" i="30"/>
  <c r="E657" i="30"/>
  <c r="C657" i="30"/>
  <c r="E656" i="30"/>
  <c r="C656" i="30"/>
  <c r="E655" i="30"/>
  <c r="C655" i="30"/>
  <c r="E654" i="30"/>
  <c r="C654" i="30"/>
  <c r="E653" i="30"/>
  <c r="C653" i="30"/>
  <c r="E652" i="30"/>
  <c r="C652" i="30"/>
  <c r="E651" i="30"/>
  <c r="C651" i="30"/>
  <c r="E650" i="30"/>
  <c r="C650" i="30"/>
  <c r="E649" i="30"/>
  <c r="C649" i="30"/>
  <c r="E648" i="30"/>
  <c r="C648" i="30"/>
  <c r="E647" i="30"/>
  <c r="C647" i="30"/>
  <c r="E646" i="30"/>
  <c r="C646" i="30"/>
  <c r="E645" i="30"/>
  <c r="C645" i="30"/>
  <c r="E644" i="30"/>
  <c r="C644" i="30"/>
  <c r="E643" i="30"/>
  <c r="C643" i="30"/>
  <c r="E642" i="30"/>
  <c r="C642" i="30"/>
  <c r="E641" i="30"/>
  <c r="C641" i="30"/>
  <c r="E640" i="30"/>
  <c r="C640" i="30"/>
  <c r="E639" i="30"/>
  <c r="C639" i="30"/>
  <c r="E638" i="30"/>
  <c r="C638" i="30"/>
  <c r="E637" i="30"/>
  <c r="C637" i="30"/>
  <c r="E636" i="30"/>
  <c r="C636" i="30"/>
  <c r="E635" i="30"/>
  <c r="C635" i="30"/>
  <c r="E634" i="30"/>
  <c r="C634" i="30"/>
  <c r="E633" i="30"/>
  <c r="C633" i="30"/>
  <c r="E632" i="30"/>
  <c r="C632" i="30"/>
  <c r="E631" i="30"/>
  <c r="C631" i="30"/>
  <c r="E630" i="30"/>
  <c r="C630" i="30"/>
  <c r="E629" i="30"/>
  <c r="C629" i="30"/>
  <c r="E628" i="30"/>
  <c r="C628" i="30"/>
  <c r="E627" i="30"/>
  <c r="C627" i="30"/>
  <c r="E626" i="30"/>
  <c r="C626" i="30"/>
  <c r="E625" i="30"/>
  <c r="C625" i="30"/>
  <c r="E624" i="30"/>
  <c r="C624" i="30"/>
  <c r="E623" i="30"/>
  <c r="C623" i="30"/>
  <c r="E622" i="30"/>
  <c r="C622" i="30"/>
  <c r="E621" i="30"/>
  <c r="C621" i="30"/>
  <c r="E620" i="30"/>
  <c r="C620" i="30"/>
  <c r="E619" i="30"/>
  <c r="C619" i="30"/>
  <c r="E618" i="30"/>
  <c r="C618" i="30"/>
  <c r="E617" i="30"/>
  <c r="C617" i="30"/>
  <c r="E616" i="30"/>
  <c r="C616" i="30"/>
  <c r="E615" i="30"/>
  <c r="C615" i="30"/>
  <c r="E614" i="30"/>
  <c r="C614" i="30"/>
  <c r="E613" i="30"/>
  <c r="C613" i="30"/>
  <c r="E612" i="30"/>
  <c r="C612" i="30"/>
  <c r="E611" i="30"/>
  <c r="C611" i="30"/>
  <c r="E610" i="30"/>
  <c r="C610" i="30"/>
  <c r="E609" i="30"/>
  <c r="C609" i="30"/>
  <c r="E608" i="30"/>
  <c r="C608" i="30"/>
  <c r="E607" i="30"/>
  <c r="C607" i="30"/>
  <c r="E606" i="30"/>
  <c r="C606" i="30"/>
  <c r="E605" i="30"/>
  <c r="C605" i="30"/>
  <c r="E604" i="30"/>
  <c r="C604" i="30"/>
  <c r="E603" i="30"/>
  <c r="C603" i="30"/>
  <c r="E602" i="30"/>
  <c r="C602" i="30"/>
  <c r="E601" i="30"/>
  <c r="C601" i="30"/>
  <c r="E600" i="30"/>
  <c r="C600" i="30"/>
  <c r="E599" i="30"/>
  <c r="C599" i="30"/>
  <c r="E598" i="30"/>
  <c r="C598" i="30"/>
  <c r="E597" i="30"/>
  <c r="C597" i="30"/>
  <c r="E596" i="30"/>
  <c r="C596" i="30"/>
  <c r="E595" i="30"/>
  <c r="C595" i="30"/>
  <c r="E594" i="30"/>
  <c r="C594" i="30"/>
  <c r="E593" i="30"/>
  <c r="C593" i="30"/>
  <c r="E592" i="30"/>
  <c r="C592" i="30"/>
  <c r="E591" i="30"/>
  <c r="C591" i="30"/>
  <c r="E590" i="30"/>
  <c r="C590" i="30"/>
  <c r="E589" i="30"/>
  <c r="C589" i="30"/>
  <c r="E588" i="30"/>
  <c r="C588" i="30"/>
  <c r="E587" i="30"/>
  <c r="C587" i="30"/>
  <c r="E586" i="30"/>
  <c r="C586" i="30"/>
  <c r="E585" i="30"/>
  <c r="C585" i="30"/>
  <c r="E584" i="30"/>
  <c r="C584" i="30"/>
  <c r="E583" i="30"/>
  <c r="C583" i="30"/>
  <c r="E582" i="30"/>
  <c r="C582" i="30"/>
  <c r="E581" i="30"/>
  <c r="C581" i="30"/>
  <c r="E580" i="30"/>
  <c r="C580" i="30"/>
  <c r="E579" i="30"/>
  <c r="C579" i="30"/>
  <c r="E578" i="30"/>
  <c r="C578" i="30"/>
  <c r="E577" i="30"/>
  <c r="C577" i="30"/>
  <c r="E576" i="30"/>
  <c r="C576" i="30"/>
  <c r="E575" i="30"/>
  <c r="C575" i="30"/>
  <c r="E574" i="30"/>
  <c r="C574" i="30"/>
  <c r="E573" i="30"/>
  <c r="C573" i="30"/>
  <c r="E572" i="30"/>
  <c r="C572" i="30"/>
  <c r="E571" i="30"/>
  <c r="C571" i="30"/>
  <c r="E570" i="30"/>
  <c r="C570" i="30"/>
  <c r="E569" i="30"/>
  <c r="C569" i="30"/>
  <c r="E568" i="30"/>
  <c r="C568" i="30"/>
  <c r="E567" i="30"/>
  <c r="C567" i="30"/>
  <c r="E566" i="30"/>
  <c r="C566" i="30"/>
  <c r="E565" i="30"/>
  <c r="C565" i="30"/>
  <c r="E564" i="30"/>
  <c r="C564" i="30"/>
  <c r="E563" i="30"/>
  <c r="C563" i="30"/>
  <c r="E562" i="30"/>
  <c r="C562" i="30"/>
  <c r="E561" i="30"/>
  <c r="C561" i="30"/>
  <c r="E560" i="30"/>
  <c r="C560" i="30"/>
  <c r="E559" i="30"/>
  <c r="C559" i="30"/>
  <c r="E558" i="30"/>
  <c r="C558" i="30"/>
  <c r="E557" i="30"/>
  <c r="C557" i="30"/>
  <c r="E556" i="30"/>
  <c r="C556" i="30"/>
  <c r="E555" i="30"/>
  <c r="C555" i="30"/>
  <c r="E554" i="30"/>
  <c r="C554" i="30"/>
  <c r="E553" i="30"/>
  <c r="C553" i="30"/>
  <c r="E552" i="30"/>
  <c r="C552" i="30"/>
  <c r="E551" i="30"/>
  <c r="C551" i="30"/>
  <c r="E550" i="30"/>
  <c r="C550" i="30"/>
  <c r="E549" i="30"/>
  <c r="C549" i="30"/>
  <c r="E548" i="30"/>
  <c r="C548" i="30"/>
  <c r="E547" i="30"/>
  <c r="C547" i="30"/>
  <c r="E546" i="30"/>
  <c r="C546" i="30"/>
  <c r="E545" i="30"/>
  <c r="C545" i="30"/>
  <c r="E544" i="30"/>
  <c r="C544" i="30"/>
  <c r="E543" i="30"/>
  <c r="C543" i="30"/>
  <c r="E542" i="30"/>
  <c r="C542" i="30"/>
  <c r="E541" i="30"/>
  <c r="C541" i="30"/>
  <c r="E540" i="30"/>
  <c r="C540" i="30"/>
  <c r="E539" i="30"/>
  <c r="C539" i="30"/>
  <c r="E538" i="30"/>
  <c r="C538" i="30"/>
  <c r="E537" i="30"/>
  <c r="C537" i="30"/>
  <c r="E536" i="30"/>
  <c r="C536" i="30"/>
  <c r="E535" i="30"/>
  <c r="C535" i="30"/>
  <c r="E534" i="30"/>
  <c r="C534" i="30"/>
  <c r="E533" i="30"/>
  <c r="C533" i="30"/>
  <c r="E532" i="30"/>
  <c r="C532" i="30"/>
  <c r="E531" i="30"/>
  <c r="C531" i="30"/>
  <c r="E530" i="30"/>
  <c r="C530" i="30"/>
  <c r="E529" i="30"/>
  <c r="C529" i="30"/>
  <c r="E528" i="30"/>
  <c r="C528" i="30"/>
  <c r="E527" i="30"/>
  <c r="C527" i="30"/>
  <c r="E526" i="30"/>
  <c r="C526" i="30"/>
  <c r="E525" i="30"/>
  <c r="C525" i="30"/>
  <c r="E524" i="30"/>
  <c r="C524" i="30"/>
  <c r="E523" i="30"/>
  <c r="C523" i="30"/>
  <c r="E522" i="30"/>
  <c r="C522" i="30"/>
  <c r="E521" i="30"/>
  <c r="C521" i="30"/>
  <c r="E520" i="30"/>
  <c r="C520" i="30"/>
  <c r="E519" i="30"/>
  <c r="C519" i="30"/>
  <c r="E518" i="30"/>
  <c r="C518" i="30"/>
  <c r="E517" i="30"/>
  <c r="C517" i="30"/>
  <c r="E516" i="30"/>
  <c r="C516" i="30"/>
  <c r="E515" i="30"/>
  <c r="C515" i="30"/>
  <c r="E514" i="30"/>
  <c r="C514" i="30"/>
  <c r="E513" i="30"/>
  <c r="C513" i="30"/>
  <c r="E512" i="30"/>
  <c r="C512" i="30"/>
  <c r="E511" i="30"/>
  <c r="C511" i="30"/>
  <c r="E510" i="30"/>
  <c r="C510" i="30"/>
  <c r="E509" i="30"/>
  <c r="C509" i="30"/>
  <c r="E508" i="30"/>
  <c r="C508" i="30"/>
  <c r="E507" i="30"/>
  <c r="C507" i="30"/>
  <c r="E506" i="30"/>
  <c r="C506" i="30"/>
  <c r="E505" i="30"/>
  <c r="C505" i="30"/>
  <c r="E504" i="30"/>
  <c r="C504" i="30"/>
  <c r="E503" i="30"/>
  <c r="C503" i="30"/>
  <c r="E502" i="30"/>
  <c r="C502" i="30"/>
  <c r="E501" i="30"/>
  <c r="C501" i="30"/>
  <c r="E500" i="30"/>
  <c r="C500" i="30"/>
  <c r="E499" i="30"/>
  <c r="C499" i="30"/>
  <c r="E498" i="30"/>
  <c r="C498" i="30"/>
  <c r="E497" i="30"/>
  <c r="C497" i="30"/>
  <c r="E496" i="30"/>
  <c r="C496" i="30"/>
  <c r="E495" i="30"/>
  <c r="C495" i="30"/>
  <c r="E494" i="30"/>
  <c r="C494" i="30"/>
  <c r="E493" i="30"/>
  <c r="C493" i="30"/>
  <c r="E492" i="30"/>
  <c r="C492" i="30"/>
  <c r="E491" i="30"/>
  <c r="C491" i="30"/>
  <c r="E490" i="30"/>
  <c r="C490" i="30"/>
  <c r="E489" i="30"/>
  <c r="C489" i="30"/>
  <c r="E488" i="30"/>
  <c r="C488" i="30"/>
  <c r="E487" i="30"/>
  <c r="C487" i="30"/>
  <c r="E486" i="30"/>
  <c r="C486" i="30"/>
  <c r="E485" i="30"/>
  <c r="C485" i="30"/>
  <c r="E484" i="30"/>
  <c r="C484" i="30"/>
  <c r="E483" i="30"/>
  <c r="C483" i="30"/>
  <c r="E482" i="30"/>
  <c r="C482" i="30"/>
  <c r="E481" i="30"/>
  <c r="C481" i="30"/>
  <c r="E480" i="30"/>
  <c r="C480" i="30"/>
  <c r="E479" i="30"/>
  <c r="C479" i="30"/>
  <c r="E478" i="30"/>
  <c r="C478" i="30"/>
  <c r="E477" i="30"/>
  <c r="C477" i="30"/>
  <c r="E476" i="30"/>
  <c r="C476" i="30"/>
  <c r="E475" i="30"/>
  <c r="C475" i="30"/>
  <c r="E474" i="30"/>
  <c r="C474" i="30"/>
  <c r="E473" i="30"/>
  <c r="C473" i="30"/>
  <c r="E472" i="30"/>
  <c r="C472" i="30"/>
  <c r="E471" i="30"/>
  <c r="C471" i="30"/>
  <c r="E470" i="30"/>
  <c r="C470" i="30"/>
  <c r="E469" i="30"/>
  <c r="C469" i="30"/>
  <c r="E468" i="30"/>
  <c r="C468" i="30"/>
  <c r="E467" i="30"/>
  <c r="C467" i="30"/>
  <c r="E466" i="30"/>
  <c r="C466" i="30"/>
  <c r="E465" i="30"/>
  <c r="C465" i="30"/>
  <c r="E464" i="30"/>
  <c r="C464" i="30"/>
  <c r="E463" i="30"/>
  <c r="C463" i="30"/>
  <c r="E462" i="30"/>
  <c r="C462" i="30"/>
  <c r="E461" i="30"/>
  <c r="C461" i="30"/>
  <c r="E460" i="30"/>
  <c r="C460" i="30"/>
  <c r="E459" i="30"/>
  <c r="C459" i="30"/>
  <c r="E458" i="30"/>
  <c r="C458" i="30"/>
  <c r="E457" i="30"/>
  <c r="C457" i="30"/>
  <c r="E456" i="30"/>
  <c r="C456" i="30"/>
  <c r="E455" i="30"/>
  <c r="C455" i="30"/>
  <c r="E454" i="30"/>
  <c r="C454" i="30"/>
  <c r="E453" i="30"/>
  <c r="C453" i="30"/>
  <c r="E452" i="30"/>
  <c r="C452" i="30"/>
  <c r="E451" i="30"/>
  <c r="C451" i="30"/>
  <c r="E450" i="30"/>
  <c r="C450" i="30"/>
  <c r="E449" i="30"/>
  <c r="C449" i="30"/>
  <c r="E448" i="30"/>
  <c r="C448" i="30"/>
  <c r="E447" i="30"/>
  <c r="C447" i="30"/>
  <c r="E446" i="30"/>
  <c r="C446" i="30"/>
  <c r="E445" i="30"/>
  <c r="C445" i="30"/>
  <c r="E444" i="30"/>
  <c r="C444" i="30"/>
  <c r="E443" i="30"/>
  <c r="C443" i="30"/>
  <c r="E442" i="30"/>
  <c r="C442" i="30"/>
  <c r="E441" i="30"/>
  <c r="C441" i="30"/>
  <c r="E440" i="30"/>
  <c r="C440" i="30"/>
  <c r="E439" i="30"/>
  <c r="C439" i="30"/>
  <c r="E438" i="30"/>
  <c r="C438" i="30"/>
  <c r="E437" i="30"/>
  <c r="C437" i="30"/>
  <c r="E436" i="30"/>
  <c r="C436" i="30"/>
  <c r="E435" i="30"/>
  <c r="C435" i="30"/>
  <c r="E434" i="30"/>
  <c r="C434" i="30"/>
  <c r="E433" i="30"/>
  <c r="C433" i="30"/>
  <c r="E432" i="30"/>
  <c r="C432" i="30"/>
  <c r="E431" i="30"/>
  <c r="C431" i="30"/>
  <c r="E430" i="30"/>
  <c r="C430" i="30"/>
  <c r="E429" i="30"/>
  <c r="C429" i="30"/>
  <c r="E428" i="30"/>
  <c r="C428" i="30"/>
  <c r="E427" i="30"/>
  <c r="C427" i="30"/>
  <c r="E426" i="30"/>
  <c r="C426" i="30"/>
  <c r="E425" i="30"/>
  <c r="C425" i="30"/>
  <c r="E424" i="30"/>
  <c r="C424" i="30"/>
  <c r="E423" i="30"/>
  <c r="C423" i="30"/>
  <c r="E422" i="30"/>
  <c r="C422" i="30"/>
  <c r="E421" i="30"/>
  <c r="C421" i="30"/>
  <c r="E420" i="30"/>
  <c r="C420" i="30"/>
  <c r="E419" i="30"/>
  <c r="C419" i="30"/>
  <c r="E418" i="30"/>
  <c r="C418" i="30"/>
  <c r="E417" i="30"/>
  <c r="C417" i="30"/>
  <c r="E416" i="30"/>
  <c r="C416" i="30"/>
  <c r="E415" i="30"/>
  <c r="C415" i="30"/>
  <c r="E414" i="30"/>
  <c r="C414" i="30"/>
  <c r="E413" i="30"/>
  <c r="C413" i="30"/>
  <c r="E412" i="30"/>
  <c r="C412" i="30"/>
  <c r="E411" i="30"/>
  <c r="C411" i="30"/>
  <c r="E410" i="30"/>
  <c r="C410" i="30"/>
  <c r="E409" i="30"/>
  <c r="C409" i="30"/>
  <c r="E408" i="30"/>
  <c r="C408" i="30"/>
  <c r="E407" i="30"/>
  <c r="C407" i="30"/>
  <c r="E406" i="30"/>
  <c r="C406" i="30"/>
  <c r="E405" i="30"/>
  <c r="C405" i="30"/>
  <c r="E404" i="30"/>
  <c r="C404" i="30"/>
  <c r="E403" i="30"/>
  <c r="C403" i="30"/>
  <c r="E402" i="30"/>
  <c r="C402" i="30"/>
  <c r="E401" i="30"/>
  <c r="C401" i="30"/>
  <c r="E400" i="30"/>
  <c r="C400" i="30"/>
  <c r="E399" i="30"/>
  <c r="C399" i="30"/>
  <c r="E398" i="30"/>
  <c r="C398" i="30"/>
  <c r="E397" i="30"/>
  <c r="C397" i="30"/>
  <c r="E396" i="30"/>
  <c r="C396" i="30"/>
  <c r="E395" i="30"/>
  <c r="C395" i="30"/>
  <c r="E394" i="30"/>
  <c r="C394" i="30"/>
  <c r="E393" i="30"/>
  <c r="C393" i="30"/>
  <c r="E392" i="30"/>
  <c r="C392" i="30"/>
  <c r="E391" i="30"/>
  <c r="C391" i="30"/>
  <c r="E390" i="30"/>
  <c r="C390" i="30"/>
  <c r="E389" i="30"/>
  <c r="C389" i="30"/>
  <c r="E388" i="30"/>
  <c r="C388" i="30"/>
  <c r="E387" i="30"/>
  <c r="C387" i="30"/>
  <c r="E386" i="30"/>
  <c r="C386" i="30"/>
  <c r="E385" i="30"/>
  <c r="C385" i="30"/>
  <c r="E384" i="30"/>
  <c r="C384" i="30"/>
  <c r="E383" i="30"/>
  <c r="C383" i="30"/>
  <c r="E382" i="30"/>
  <c r="C382" i="30"/>
  <c r="E381" i="30"/>
  <c r="C381" i="30"/>
  <c r="E380" i="30"/>
  <c r="C380" i="30"/>
  <c r="E379" i="30"/>
  <c r="C379" i="30"/>
  <c r="E378" i="30"/>
  <c r="C378" i="30"/>
  <c r="E377" i="30"/>
  <c r="C377" i="30"/>
  <c r="E376" i="30"/>
  <c r="C376" i="30"/>
  <c r="E375" i="30"/>
  <c r="C375" i="30"/>
  <c r="E374" i="30"/>
  <c r="C374" i="30"/>
  <c r="E373" i="30"/>
  <c r="C373" i="30"/>
  <c r="E372" i="30"/>
  <c r="C372" i="30"/>
  <c r="E371" i="30"/>
  <c r="C371" i="30"/>
  <c r="E370" i="30"/>
  <c r="C370" i="30"/>
  <c r="E369" i="30"/>
  <c r="C369" i="30"/>
  <c r="E368" i="30"/>
  <c r="C368" i="30"/>
  <c r="E367" i="30"/>
  <c r="C367" i="30"/>
  <c r="E366" i="30"/>
  <c r="C366" i="30"/>
  <c r="E365" i="30"/>
  <c r="C365" i="30"/>
  <c r="E364" i="30"/>
  <c r="C364" i="30"/>
  <c r="E363" i="30"/>
  <c r="C363" i="30"/>
  <c r="E362" i="30"/>
  <c r="C362" i="30"/>
  <c r="E361" i="30"/>
  <c r="C361" i="30"/>
  <c r="E360" i="30"/>
  <c r="C360" i="30"/>
  <c r="E359" i="30"/>
  <c r="C359" i="30"/>
  <c r="E358" i="30"/>
  <c r="C358" i="30"/>
  <c r="E357" i="30"/>
  <c r="C357" i="30"/>
  <c r="E356" i="30"/>
  <c r="C356" i="30"/>
  <c r="E355" i="30"/>
  <c r="C355" i="30"/>
  <c r="E354" i="30"/>
  <c r="C354" i="30"/>
  <c r="E353" i="30"/>
  <c r="C353" i="30"/>
  <c r="E352" i="30"/>
  <c r="C352" i="30"/>
  <c r="E351" i="30"/>
  <c r="C351" i="30"/>
  <c r="E350" i="30"/>
  <c r="C350" i="30"/>
  <c r="E349" i="30"/>
  <c r="C349" i="30"/>
  <c r="E348" i="30"/>
  <c r="C348" i="30"/>
  <c r="E347" i="30"/>
  <c r="C347" i="30"/>
  <c r="E346" i="30"/>
  <c r="C346" i="30"/>
  <c r="E345" i="30"/>
  <c r="C345" i="30"/>
  <c r="E344" i="30"/>
  <c r="C344" i="30"/>
  <c r="E343" i="30"/>
  <c r="C343" i="30"/>
  <c r="E342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K132" i="30"/>
  <c r="M132" i="30" s="1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K14" i="30"/>
  <c r="L14" i="30" s="1"/>
  <c r="C14" i="30"/>
  <c r="C13" i="30"/>
  <c r="E11" i="30"/>
  <c r="E10" i="30"/>
  <c r="E9" i="30"/>
  <c r="E8" i="30"/>
  <c r="E7" i="30"/>
  <c r="E6" i="30"/>
  <c r="W14" i="30"/>
  <c r="Q2" i="15" s="1"/>
  <c r="C10" i="30"/>
  <c r="C11" i="30"/>
  <c r="S10" i="30"/>
  <c r="Q833" i="30" l="1"/>
  <c r="Q1112" i="30"/>
  <c r="P847" i="30"/>
  <c r="Q871" i="30"/>
  <c r="Q1065" i="30"/>
  <c r="Q1029" i="30"/>
  <c r="M313" i="30"/>
  <c r="N313" i="30" s="1"/>
  <c r="L313" i="30"/>
  <c r="P914" i="30"/>
  <c r="Q682" i="30"/>
  <c r="P834" i="30"/>
  <c r="P679" i="30"/>
  <c r="Q941" i="30"/>
  <c r="Q963" i="30"/>
  <c r="Q1178" i="30"/>
  <c r="Q852" i="30"/>
  <c r="Q1131" i="30"/>
  <c r="P614" i="30"/>
  <c r="P651" i="30"/>
  <c r="Q1151" i="30"/>
  <c r="L240" i="30"/>
  <c r="M240" i="30"/>
  <c r="N240" i="30" s="1"/>
  <c r="Q1083" i="30"/>
  <c r="Q895" i="30"/>
  <c r="L351" i="30"/>
  <c r="M351" i="30"/>
  <c r="L315" i="30"/>
  <c r="M315" i="30"/>
  <c r="M294" i="30"/>
  <c r="L294" i="30"/>
  <c r="M306" i="30"/>
  <c r="L306" i="30"/>
  <c r="M318" i="30"/>
  <c r="L318" i="30"/>
  <c r="L330" i="30"/>
  <c r="M330" i="30"/>
  <c r="M342" i="30"/>
  <c r="L342" i="30"/>
  <c r="M354" i="30"/>
  <c r="L354" i="30"/>
  <c r="M366" i="30"/>
  <c r="L366" i="30"/>
  <c r="M378" i="30"/>
  <c r="L378" i="30"/>
  <c r="L390" i="30"/>
  <c r="M390" i="30"/>
  <c r="L402" i="30"/>
  <c r="M402" i="30"/>
  <c r="M414" i="30"/>
  <c r="L414" i="30"/>
  <c r="L426" i="30"/>
  <c r="M426" i="30"/>
  <c r="M522" i="30"/>
  <c r="L522" i="30"/>
  <c r="L339" i="30"/>
  <c r="M339" i="30"/>
  <c r="L327" i="30"/>
  <c r="M327" i="30"/>
  <c r="M291" i="30"/>
  <c r="L291" i="30"/>
  <c r="M287" i="30"/>
  <c r="L287" i="30"/>
  <c r="M299" i="30"/>
  <c r="L299" i="30"/>
  <c r="M311" i="30"/>
  <c r="L311" i="30"/>
  <c r="M323" i="30"/>
  <c r="L323" i="30"/>
  <c r="M335" i="30"/>
  <c r="L335" i="30"/>
  <c r="L347" i="30"/>
  <c r="M347" i="30"/>
  <c r="M359" i="30"/>
  <c r="L359" i="30"/>
  <c r="M371" i="30"/>
  <c r="L371" i="30"/>
  <c r="M383" i="30"/>
  <c r="L383" i="30"/>
  <c r="L395" i="30"/>
  <c r="M395" i="30"/>
  <c r="M407" i="30"/>
  <c r="L407" i="30"/>
  <c r="L419" i="30"/>
  <c r="M419" i="30"/>
  <c r="L431" i="30"/>
  <c r="M431" i="30"/>
  <c r="L443" i="30"/>
  <c r="M443" i="30"/>
  <c r="M455" i="30"/>
  <c r="L455" i="30"/>
  <c r="L467" i="30"/>
  <c r="M467" i="30"/>
  <c r="L479" i="30"/>
  <c r="M479" i="30"/>
  <c r="L491" i="30"/>
  <c r="M491" i="30"/>
  <c r="L503" i="30"/>
  <c r="M503" i="30"/>
  <c r="L515" i="30"/>
  <c r="M515" i="30"/>
  <c r="M527" i="30"/>
  <c r="L527" i="30"/>
  <c r="L539" i="30"/>
  <c r="M539" i="30"/>
  <c r="M551" i="30"/>
  <c r="L551" i="30"/>
  <c r="L563" i="30"/>
  <c r="M563" i="30"/>
  <c r="L575" i="30"/>
  <c r="M575" i="30"/>
  <c r="M587" i="30"/>
  <c r="L587" i="30"/>
  <c r="M599" i="30"/>
  <c r="L599" i="30"/>
  <c r="M303" i="30"/>
  <c r="L303" i="30"/>
  <c r="L363" i="30"/>
  <c r="M363" i="30"/>
  <c r="M288" i="30"/>
  <c r="L288" i="30"/>
  <c r="M300" i="30"/>
  <c r="L300" i="30"/>
  <c r="M312" i="30"/>
  <c r="L312" i="30"/>
  <c r="M324" i="30"/>
  <c r="L324" i="30"/>
  <c r="M336" i="30"/>
  <c r="L336" i="30"/>
  <c r="L348" i="30"/>
  <c r="M348" i="30"/>
  <c r="M360" i="30"/>
  <c r="L360" i="30"/>
  <c r="M372" i="30"/>
  <c r="L372" i="30"/>
  <c r="L384" i="30"/>
  <c r="M384" i="30"/>
  <c r="M396" i="30"/>
  <c r="L396" i="30"/>
  <c r="M408" i="30"/>
  <c r="L408" i="30"/>
  <c r="L420" i="30"/>
  <c r="M420" i="30"/>
  <c r="M432" i="30"/>
  <c r="L432" i="30"/>
  <c r="M444" i="30"/>
  <c r="L444" i="30"/>
  <c r="L456" i="30"/>
  <c r="M456" i="30"/>
  <c r="M468" i="30"/>
  <c r="L468" i="30"/>
  <c r="L480" i="30"/>
  <c r="M480" i="30"/>
  <c r="L492" i="30"/>
  <c r="M492" i="30"/>
  <c r="M504" i="30"/>
  <c r="L504" i="30"/>
  <c r="M516" i="30"/>
  <c r="L516" i="30"/>
  <c r="L528" i="30"/>
  <c r="M528" i="30"/>
  <c r="M540" i="30"/>
  <c r="L540" i="30"/>
  <c r="M552" i="30"/>
  <c r="L552" i="30"/>
  <c r="L564" i="30"/>
  <c r="M564" i="30"/>
  <c r="M576" i="30"/>
  <c r="L576" i="30"/>
  <c r="M588" i="30"/>
  <c r="L588" i="30"/>
  <c r="L600" i="30"/>
  <c r="M600" i="30"/>
  <c r="M289" i="30"/>
  <c r="L289" i="30"/>
  <c r="L301" i="30"/>
  <c r="M301" i="30"/>
  <c r="M325" i="30"/>
  <c r="L325" i="30"/>
  <c r="M337" i="30"/>
  <c r="L337" i="30"/>
  <c r="M349" i="30"/>
  <c r="L349" i="30"/>
  <c r="M361" i="30"/>
  <c r="L361" i="30"/>
  <c r="M373" i="30"/>
  <c r="L373" i="30"/>
  <c r="L385" i="30"/>
  <c r="M385" i="30"/>
  <c r="L397" i="30"/>
  <c r="M397" i="30"/>
  <c r="M409" i="30"/>
  <c r="L409" i="30"/>
  <c r="L421" i="30"/>
  <c r="M421" i="30"/>
  <c r="L433" i="30"/>
  <c r="M433" i="30"/>
  <c r="L445" i="30"/>
  <c r="M445" i="30"/>
  <c r="L457" i="30"/>
  <c r="M457" i="30"/>
  <c r="L469" i="30"/>
  <c r="M469" i="30"/>
  <c r="L481" i="30"/>
  <c r="M481" i="30"/>
  <c r="L493" i="30"/>
  <c r="M493" i="30"/>
  <c r="L505" i="30"/>
  <c r="M505" i="30"/>
  <c r="L517" i="30"/>
  <c r="M517" i="30"/>
  <c r="L529" i="30"/>
  <c r="M529" i="30"/>
  <c r="L541" i="30"/>
  <c r="M541" i="30"/>
  <c r="L553" i="30"/>
  <c r="M553" i="30"/>
  <c r="L565" i="30"/>
  <c r="M565" i="30"/>
  <c r="L577" i="30"/>
  <c r="M577" i="30"/>
  <c r="M589" i="30"/>
  <c r="L589" i="30"/>
  <c r="L290" i="30"/>
  <c r="M290" i="30"/>
  <c r="M302" i="30"/>
  <c r="L302" i="30"/>
  <c r="M314" i="30"/>
  <c r="L314" i="30"/>
  <c r="M326" i="30"/>
  <c r="L326" i="30"/>
  <c r="L338" i="30"/>
  <c r="M338" i="30"/>
  <c r="M350" i="30"/>
  <c r="L350" i="30"/>
  <c r="M362" i="30"/>
  <c r="L362" i="30"/>
  <c r="L374" i="30"/>
  <c r="M374" i="30"/>
  <c r="L386" i="30"/>
  <c r="M386" i="30"/>
  <c r="M398" i="30"/>
  <c r="L398" i="30"/>
  <c r="M410" i="30"/>
  <c r="L410" i="30"/>
  <c r="M422" i="30"/>
  <c r="L422" i="30"/>
  <c r="L434" i="30"/>
  <c r="M434" i="30"/>
  <c r="L446" i="30"/>
  <c r="M446" i="30"/>
  <c r="L458" i="30"/>
  <c r="M458" i="30"/>
  <c r="L470" i="30"/>
  <c r="M470" i="30"/>
  <c r="M482" i="30"/>
  <c r="L482" i="30"/>
  <c r="M494" i="30"/>
  <c r="L494" i="30"/>
  <c r="L506" i="30"/>
  <c r="M506" i="30"/>
  <c r="L518" i="30"/>
  <c r="M518" i="30"/>
  <c r="M530" i="30"/>
  <c r="L530" i="30"/>
  <c r="M542" i="30"/>
  <c r="L542" i="30"/>
  <c r="M554" i="30"/>
  <c r="L554" i="30"/>
  <c r="M566" i="30"/>
  <c r="L566" i="30"/>
  <c r="L578" i="30"/>
  <c r="M578" i="30"/>
  <c r="L590" i="30"/>
  <c r="M590" i="30"/>
  <c r="M423" i="30"/>
  <c r="L423" i="30"/>
  <c r="M435" i="30"/>
  <c r="L435" i="30"/>
  <c r="M447" i="30"/>
  <c r="L447" i="30"/>
  <c r="M459" i="30"/>
  <c r="L459" i="30"/>
  <c r="M471" i="30"/>
  <c r="L471" i="30"/>
  <c r="M483" i="30"/>
  <c r="L483" i="30"/>
  <c r="M495" i="30"/>
  <c r="L495" i="30"/>
  <c r="M507" i="30"/>
  <c r="L507" i="30"/>
  <c r="M519" i="30"/>
  <c r="L519" i="30"/>
  <c r="M531" i="30"/>
  <c r="L531" i="30"/>
  <c r="M543" i="30"/>
  <c r="L543" i="30"/>
  <c r="M555" i="30"/>
  <c r="L555" i="30"/>
  <c r="M567" i="30"/>
  <c r="L567" i="30"/>
  <c r="M579" i="30"/>
  <c r="L579" i="30"/>
  <c r="M591" i="30"/>
  <c r="L591" i="30"/>
  <c r="M292" i="30"/>
  <c r="L292" i="30"/>
  <c r="M304" i="30"/>
  <c r="L304" i="30"/>
  <c r="M316" i="30"/>
  <c r="L316" i="30"/>
  <c r="L328" i="30"/>
  <c r="M328" i="30"/>
  <c r="M340" i="30"/>
  <c r="L340" i="30"/>
  <c r="M352" i="30"/>
  <c r="L352" i="30"/>
  <c r="L364" i="30"/>
  <c r="M364" i="30"/>
  <c r="M376" i="30"/>
  <c r="L376" i="30"/>
  <c r="L388" i="30"/>
  <c r="M388" i="30"/>
  <c r="L400" i="30"/>
  <c r="M400" i="30"/>
  <c r="L412" i="30"/>
  <c r="M412" i="30"/>
  <c r="L424" i="30"/>
  <c r="M424" i="30"/>
  <c r="M436" i="30"/>
  <c r="L436" i="30"/>
  <c r="L448" i="30"/>
  <c r="M448" i="30"/>
  <c r="L460" i="30"/>
  <c r="M460" i="30"/>
  <c r="L472" i="30"/>
  <c r="M472" i="30"/>
  <c r="L484" i="30"/>
  <c r="M484" i="30"/>
  <c r="L496" i="30"/>
  <c r="M496" i="30"/>
  <c r="M508" i="30"/>
  <c r="L508" i="30"/>
  <c r="L520" i="30"/>
  <c r="M520" i="30"/>
  <c r="L532" i="30"/>
  <c r="M532" i="30"/>
  <c r="L544" i="30"/>
  <c r="M544" i="30"/>
  <c r="L556" i="30"/>
  <c r="M556" i="30"/>
  <c r="L568" i="30"/>
  <c r="M568" i="30"/>
  <c r="L580" i="30"/>
  <c r="M580" i="30"/>
  <c r="M592" i="30"/>
  <c r="L592" i="30"/>
  <c r="M375" i="30"/>
  <c r="L375" i="30"/>
  <c r="M387" i="30"/>
  <c r="L387" i="30"/>
  <c r="L399" i="30"/>
  <c r="M399" i="30"/>
  <c r="L411" i="30"/>
  <c r="M411" i="30"/>
  <c r="M293" i="30"/>
  <c r="L293" i="30"/>
  <c r="M305" i="30"/>
  <c r="L305" i="30"/>
  <c r="M317" i="30"/>
  <c r="L317" i="30"/>
  <c r="M329" i="30"/>
  <c r="L329" i="30"/>
  <c r="M341" i="30"/>
  <c r="L341" i="30"/>
  <c r="L353" i="30"/>
  <c r="M353" i="30"/>
  <c r="M365" i="30"/>
  <c r="L365" i="30"/>
  <c r="M377" i="30"/>
  <c r="L377" i="30"/>
  <c r="M389" i="30"/>
  <c r="L389" i="30"/>
  <c r="M401" i="30"/>
  <c r="L401" i="30"/>
  <c r="L413" i="30"/>
  <c r="M413" i="30"/>
  <c r="L425" i="30"/>
  <c r="M425" i="30"/>
  <c r="L437" i="30"/>
  <c r="M437" i="30"/>
  <c r="L449" i="30"/>
  <c r="M449" i="30"/>
  <c r="L461" i="30"/>
  <c r="M461" i="30"/>
  <c r="L473" i="30"/>
  <c r="M473" i="30"/>
  <c r="L485" i="30"/>
  <c r="M485" i="30"/>
  <c r="M497" i="30"/>
  <c r="L497" i="30"/>
  <c r="M509" i="30"/>
  <c r="L509" i="30"/>
  <c r="L521" i="30"/>
  <c r="M521" i="30"/>
  <c r="M533" i="30"/>
  <c r="L533" i="30"/>
  <c r="L545" i="30"/>
  <c r="M545" i="30"/>
  <c r="L557" i="30"/>
  <c r="M557" i="30"/>
  <c r="M569" i="30"/>
  <c r="L569" i="30"/>
  <c r="M581" i="30"/>
  <c r="L581" i="30"/>
  <c r="M593" i="30"/>
  <c r="L593" i="30"/>
  <c r="M450" i="30"/>
  <c r="L450" i="30"/>
  <c r="M486" i="30"/>
  <c r="L486" i="30"/>
  <c r="L510" i="30"/>
  <c r="M510" i="30"/>
  <c r="M534" i="30"/>
  <c r="L534" i="30"/>
  <c r="L570" i="30"/>
  <c r="M570" i="30"/>
  <c r="L594" i="30"/>
  <c r="M594" i="30"/>
  <c r="L295" i="30"/>
  <c r="M295" i="30"/>
  <c r="M307" i="30"/>
  <c r="L307" i="30"/>
  <c r="M319" i="30"/>
  <c r="L319" i="30"/>
  <c r="M331" i="30"/>
  <c r="L331" i="30"/>
  <c r="M343" i="30"/>
  <c r="L343" i="30"/>
  <c r="L355" i="30"/>
  <c r="M355" i="30"/>
  <c r="M367" i="30"/>
  <c r="L367" i="30"/>
  <c r="M379" i="30"/>
  <c r="L379" i="30"/>
  <c r="L391" i="30"/>
  <c r="M391" i="30"/>
  <c r="L403" i="30"/>
  <c r="M403" i="30"/>
  <c r="L415" i="30"/>
  <c r="M415" i="30"/>
  <c r="L427" i="30"/>
  <c r="M427" i="30"/>
  <c r="M439" i="30"/>
  <c r="L439" i="30"/>
  <c r="L451" i="30"/>
  <c r="M451" i="30"/>
  <c r="L463" i="30"/>
  <c r="M463" i="30"/>
  <c r="L475" i="30"/>
  <c r="M475" i="30"/>
  <c r="L487" i="30"/>
  <c r="M487" i="30"/>
  <c r="M499" i="30"/>
  <c r="L499" i="30"/>
  <c r="L511" i="30"/>
  <c r="M511" i="30"/>
  <c r="L523" i="30"/>
  <c r="M523" i="30"/>
  <c r="L535" i="30"/>
  <c r="M535" i="30"/>
  <c r="L547" i="30"/>
  <c r="M547" i="30"/>
  <c r="L559" i="30"/>
  <c r="M559" i="30"/>
  <c r="L571" i="30"/>
  <c r="M571" i="30"/>
  <c r="M583" i="30"/>
  <c r="L583" i="30"/>
  <c r="M595" i="30"/>
  <c r="L595" i="30"/>
  <c r="L462" i="30"/>
  <c r="M462" i="30"/>
  <c r="L498" i="30"/>
  <c r="M498" i="30"/>
  <c r="L546" i="30"/>
  <c r="M546" i="30"/>
  <c r="M296" i="30"/>
  <c r="L296" i="30"/>
  <c r="L308" i="30"/>
  <c r="M308" i="30"/>
  <c r="L320" i="30"/>
  <c r="M320" i="30"/>
  <c r="L332" i="30"/>
  <c r="M332" i="30"/>
  <c r="L344" i="30"/>
  <c r="M344" i="30"/>
  <c r="L356" i="30"/>
  <c r="M356" i="30"/>
  <c r="M368" i="30"/>
  <c r="L368" i="30"/>
  <c r="M380" i="30"/>
  <c r="L380" i="30"/>
  <c r="M392" i="30"/>
  <c r="L392" i="30"/>
  <c r="L404" i="30"/>
  <c r="M404" i="30"/>
  <c r="L416" i="30"/>
  <c r="M416" i="30"/>
  <c r="M428" i="30"/>
  <c r="L428" i="30"/>
  <c r="M440" i="30"/>
  <c r="L440" i="30"/>
  <c r="L452" i="30"/>
  <c r="M452" i="30"/>
  <c r="L464" i="30"/>
  <c r="M464" i="30"/>
  <c r="M476" i="30"/>
  <c r="L476" i="30"/>
  <c r="L488" i="30"/>
  <c r="M488" i="30"/>
  <c r="M500" i="30"/>
  <c r="L500" i="30"/>
  <c r="M512" i="30"/>
  <c r="L512" i="30"/>
  <c r="L524" i="30"/>
  <c r="M524" i="30"/>
  <c r="M536" i="30"/>
  <c r="L536" i="30"/>
  <c r="M548" i="30"/>
  <c r="L548" i="30"/>
  <c r="L560" i="30"/>
  <c r="M560" i="30"/>
  <c r="L572" i="30"/>
  <c r="M572" i="30"/>
  <c r="L584" i="30"/>
  <c r="M584" i="30"/>
  <c r="L596" i="30"/>
  <c r="M596" i="30"/>
  <c r="L285" i="30"/>
  <c r="M285" i="30"/>
  <c r="L297" i="30"/>
  <c r="M297" i="30"/>
  <c r="M309" i="30"/>
  <c r="L309" i="30"/>
  <c r="M321" i="30"/>
  <c r="L321" i="30"/>
  <c r="L333" i="30"/>
  <c r="M333" i="30"/>
  <c r="M345" i="30"/>
  <c r="L345" i="30"/>
  <c r="M357" i="30"/>
  <c r="L357" i="30"/>
  <c r="L369" i="30"/>
  <c r="M369" i="30"/>
  <c r="M381" i="30"/>
  <c r="L381" i="30"/>
  <c r="L393" i="30"/>
  <c r="M393" i="30"/>
  <c r="M405" i="30"/>
  <c r="L405" i="30"/>
  <c r="M417" i="30"/>
  <c r="L417" i="30"/>
  <c r="M429" i="30"/>
  <c r="L429" i="30"/>
  <c r="M441" i="30"/>
  <c r="L441" i="30"/>
  <c r="M453" i="30"/>
  <c r="L453" i="30"/>
  <c r="M465" i="30"/>
  <c r="L465" i="30"/>
  <c r="M477" i="30"/>
  <c r="L477" i="30"/>
  <c r="M489" i="30"/>
  <c r="L489" i="30"/>
  <c r="M501" i="30"/>
  <c r="L501" i="30"/>
  <c r="M513" i="30"/>
  <c r="L513" i="30"/>
  <c r="M525" i="30"/>
  <c r="L525" i="30"/>
  <c r="M537" i="30"/>
  <c r="L537" i="30"/>
  <c r="L549" i="30"/>
  <c r="M549" i="30"/>
  <c r="M561" i="30"/>
  <c r="L561" i="30"/>
  <c r="M573" i="30"/>
  <c r="L573" i="30"/>
  <c r="L585" i="30"/>
  <c r="M585" i="30"/>
  <c r="L597" i="30"/>
  <c r="M597" i="30"/>
  <c r="L438" i="30"/>
  <c r="M438" i="30"/>
  <c r="L474" i="30"/>
  <c r="M474" i="30"/>
  <c r="M558" i="30"/>
  <c r="L558" i="30"/>
  <c r="L582" i="30"/>
  <c r="M582" i="30"/>
  <c r="M286" i="30"/>
  <c r="L286" i="30"/>
  <c r="M298" i="30"/>
  <c r="L298" i="30"/>
  <c r="L310" i="30"/>
  <c r="M310" i="30"/>
  <c r="M322" i="30"/>
  <c r="L322" i="30"/>
  <c r="M334" i="30"/>
  <c r="L334" i="30"/>
  <c r="L346" i="30"/>
  <c r="M346" i="30"/>
  <c r="L358" i="30"/>
  <c r="M358" i="30"/>
  <c r="L370" i="30"/>
  <c r="M370" i="30"/>
  <c r="L382" i="30"/>
  <c r="M382" i="30"/>
  <c r="L394" i="30"/>
  <c r="M394" i="30"/>
  <c r="L406" i="30"/>
  <c r="M406" i="30"/>
  <c r="L418" i="30"/>
  <c r="M418" i="30"/>
  <c r="L430" i="30"/>
  <c r="M430" i="30"/>
  <c r="L442" i="30"/>
  <c r="M442" i="30"/>
  <c r="M454" i="30"/>
  <c r="L454" i="30"/>
  <c r="L466" i="30"/>
  <c r="M466" i="30"/>
  <c r="L478" i="30"/>
  <c r="M478" i="30"/>
  <c r="L490" i="30"/>
  <c r="M490" i="30"/>
  <c r="L502" i="30"/>
  <c r="M502" i="30"/>
  <c r="L514" i="30"/>
  <c r="M514" i="30"/>
  <c r="L526" i="30"/>
  <c r="M526" i="30"/>
  <c r="L538" i="30"/>
  <c r="M538" i="30"/>
  <c r="L550" i="30"/>
  <c r="M550" i="30"/>
  <c r="L562" i="30"/>
  <c r="M562" i="30"/>
  <c r="L574" i="30"/>
  <c r="M574" i="30"/>
  <c r="M586" i="30"/>
  <c r="L586" i="30"/>
  <c r="M598" i="30"/>
  <c r="L598" i="30"/>
  <c r="M225" i="30"/>
  <c r="N225" i="30" s="1"/>
  <c r="L225" i="30"/>
  <c r="L224" i="30"/>
  <c r="M224" i="30"/>
  <c r="N224" i="30" s="1"/>
  <c r="L223" i="30"/>
  <c r="M223" i="30"/>
  <c r="N223" i="30" s="1"/>
  <c r="M222" i="30"/>
  <c r="N222" i="30" s="1"/>
  <c r="L222" i="30"/>
  <c r="M221" i="30"/>
  <c r="N221" i="30" s="1"/>
  <c r="L221" i="30"/>
  <c r="L220" i="30"/>
  <c r="M220" i="30"/>
  <c r="N220" i="30" s="1"/>
  <c r="M219" i="30"/>
  <c r="N219" i="30" s="1"/>
  <c r="L219" i="30"/>
  <c r="M218" i="30"/>
  <c r="N218" i="30" s="1"/>
  <c r="L218" i="30"/>
  <c r="M217" i="30"/>
  <c r="N217" i="30" s="1"/>
  <c r="L217" i="30"/>
  <c r="M216" i="30"/>
  <c r="N216" i="30" s="1"/>
  <c r="L216" i="30"/>
  <c r="M215" i="30"/>
  <c r="N215" i="30" s="1"/>
  <c r="L215" i="30"/>
  <c r="M214" i="30"/>
  <c r="N214" i="30" s="1"/>
  <c r="L214" i="30"/>
  <c r="Q884" i="30"/>
  <c r="M204" i="30"/>
  <c r="L204" i="30"/>
  <c r="M228" i="30"/>
  <c r="L228" i="30"/>
  <c r="M252" i="30"/>
  <c r="L252" i="30"/>
  <c r="M264" i="30"/>
  <c r="L264" i="30"/>
  <c r="L276" i="30"/>
  <c r="M276" i="30"/>
  <c r="M263" i="30"/>
  <c r="L263" i="30"/>
  <c r="L205" i="30"/>
  <c r="M205" i="30"/>
  <c r="L229" i="30"/>
  <c r="M229" i="30"/>
  <c r="M241" i="30"/>
  <c r="L241" i="30"/>
  <c r="M253" i="30"/>
  <c r="L253" i="30"/>
  <c r="M265" i="30"/>
  <c r="L265" i="30"/>
  <c r="M277" i="30"/>
  <c r="L277" i="30"/>
  <c r="M239" i="30"/>
  <c r="L239" i="30"/>
  <c r="L206" i="30"/>
  <c r="M206" i="30"/>
  <c r="M230" i="30"/>
  <c r="L230" i="30"/>
  <c r="L242" i="30"/>
  <c r="M242" i="30"/>
  <c r="M254" i="30"/>
  <c r="L254" i="30"/>
  <c r="M266" i="30"/>
  <c r="L266" i="30"/>
  <c r="L278" i="30"/>
  <c r="M278" i="30"/>
  <c r="M251" i="30"/>
  <c r="L251" i="30"/>
  <c r="M195" i="30"/>
  <c r="L195" i="30"/>
  <c r="M207" i="30"/>
  <c r="L207" i="30"/>
  <c r="M231" i="30"/>
  <c r="L231" i="30"/>
  <c r="L243" i="30"/>
  <c r="M243" i="30"/>
  <c r="M255" i="30"/>
  <c r="L255" i="30"/>
  <c r="M267" i="30"/>
  <c r="L267" i="30"/>
  <c r="M279" i="30"/>
  <c r="L279" i="30"/>
  <c r="M196" i="30"/>
  <c r="L196" i="30"/>
  <c r="M208" i="30"/>
  <c r="L208" i="30"/>
  <c r="M232" i="30"/>
  <c r="L232" i="30"/>
  <c r="L244" i="30"/>
  <c r="M244" i="30"/>
  <c r="M256" i="30"/>
  <c r="L256" i="30"/>
  <c r="M268" i="30"/>
  <c r="L268" i="30"/>
  <c r="L280" i="30"/>
  <c r="M280" i="30"/>
  <c r="M197" i="30"/>
  <c r="L197" i="30"/>
  <c r="M209" i="30"/>
  <c r="L209" i="30"/>
  <c r="M233" i="30"/>
  <c r="L233" i="30"/>
  <c r="M245" i="30"/>
  <c r="L245" i="30"/>
  <c r="L257" i="30"/>
  <c r="M257" i="30"/>
  <c r="M269" i="30"/>
  <c r="L269" i="30"/>
  <c r="M281" i="30"/>
  <c r="L281" i="30"/>
  <c r="M227" i="30"/>
  <c r="L227" i="30"/>
  <c r="M198" i="30"/>
  <c r="L198" i="30"/>
  <c r="M210" i="30"/>
  <c r="L210" i="30"/>
  <c r="M234" i="30"/>
  <c r="L234" i="30"/>
  <c r="M246" i="30"/>
  <c r="L246" i="30"/>
  <c r="M258" i="30"/>
  <c r="L258" i="30"/>
  <c r="L270" i="30"/>
  <c r="M270" i="30"/>
  <c r="M282" i="30"/>
  <c r="L282" i="30"/>
  <c r="M199" i="30"/>
  <c r="L199" i="30"/>
  <c r="L211" i="30"/>
  <c r="M211" i="30"/>
  <c r="M235" i="30"/>
  <c r="L235" i="30"/>
  <c r="M247" i="30"/>
  <c r="L247" i="30"/>
  <c r="L259" i="30"/>
  <c r="M259" i="30"/>
  <c r="L271" i="30"/>
  <c r="M271" i="30"/>
  <c r="M283" i="30"/>
  <c r="L283" i="30"/>
  <c r="M203" i="30"/>
  <c r="L203" i="30"/>
  <c r="L200" i="30"/>
  <c r="M200" i="30"/>
  <c r="M212" i="30"/>
  <c r="L212" i="30"/>
  <c r="L236" i="30"/>
  <c r="M236" i="30"/>
  <c r="L248" i="30"/>
  <c r="M248" i="30"/>
  <c r="M260" i="30"/>
  <c r="L260" i="30"/>
  <c r="L272" i="30"/>
  <c r="M272" i="30"/>
  <c r="L284" i="30"/>
  <c r="M284" i="30"/>
  <c r="M275" i="30"/>
  <c r="L275" i="30"/>
  <c r="M201" i="30"/>
  <c r="L201" i="30"/>
  <c r="M213" i="30"/>
  <c r="L213" i="30"/>
  <c r="M237" i="30"/>
  <c r="L237" i="30"/>
  <c r="M249" i="30"/>
  <c r="L249" i="30"/>
  <c r="L261" i="30"/>
  <c r="M261" i="30"/>
  <c r="L273" i="30"/>
  <c r="M273" i="30"/>
  <c r="M202" i="30"/>
  <c r="L202" i="30"/>
  <c r="L238" i="30"/>
  <c r="M238" i="30"/>
  <c r="L250" i="30"/>
  <c r="M250" i="30"/>
  <c r="M262" i="30"/>
  <c r="L262" i="30"/>
  <c r="L274" i="30"/>
  <c r="M274" i="30"/>
  <c r="Q610" i="30"/>
  <c r="P702" i="30"/>
  <c r="Q969" i="30"/>
  <c r="Q638" i="30"/>
  <c r="P184" i="30"/>
  <c r="P756" i="30"/>
  <c r="Q927" i="30"/>
  <c r="P746" i="30"/>
  <c r="Q746" i="30"/>
  <c r="Q1187" i="30"/>
  <c r="M185" i="30"/>
  <c r="L185" i="30"/>
  <c r="L187" i="30"/>
  <c r="M187" i="30"/>
  <c r="M188" i="30"/>
  <c r="L188" i="30"/>
  <c r="M186" i="30"/>
  <c r="L186" i="30"/>
  <c r="M189" i="30"/>
  <c r="L189" i="30"/>
  <c r="M190" i="30"/>
  <c r="L190" i="30"/>
  <c r="M191" i="30"/>
  <c r="L191" i="30"/>
  <c r="M192" i="30"/>
  <c r="L192" i="30"/>
  <c r="L193" i="30"/>
  <c r="M193" i="30"/>
  <c r="L194" i="30"/>
  <c r="M194" i="30"/>
  <c r="Q801" i="30"/>
  <c r="P801" i="30"/>
  <c r="Q783" i="30"/>
  <c r="P783" i="30"/>
  <c r="P657" i="30"/>
  <c r="Q657" i="30"/>
  <c r="Q683" i="30"/>
  <c r="P683" i="30"/>
  <c r="P993" i="30"/>
  <c r="Q993" i="30"/>
  <c r="Q1191" i="30"/>
  <c r="P1191" i="30"/>
  <c r="P1182" i="30"/>
  <c r="Q1182" i="30"/>
  <c r="L182" i="30"/>
  <c r="M182" i="30"/>
  <c r="N182" i="30" s="1"/>
  <c r="P1150" i="30"/>
  <c r="Q1150" i="30"/>
  <c r="Q980" i="30"/>
  <c r="P980" i="30"/>
  <c r="P1086" i="30"/>
  <c r="Q1086" i="30"/>
  <c r="P928" i="30"/>
  <c r="Q928" i="30"/>
  <c r="Q722" i="30"/>
  <c r="P722" i="30"/>
  <c r="Q864" i="30"/>
  <c r="P864" i="30"/>
  <c r="P937" i="30"/>
  <c r="Q937" i="30"/>
  <c r="P680" i="30"/>
  <c r="Q680" i="30"/>
  <c r="P771" i="30"/>
  <c r="Q771" i="30"/>
  <c r="P632" i="30"/>
  <c r="Q632" i="30"/>
  <c r="P874" i="30"/>
  <c r="Q874" i="30"/>
  <c r="Q810" i="30"/>
  <c r="P810" i="30"/>
  <c r="Q826" i="30"/>
  <c r="P826" i="30"/>
  <c r="P1101" i="30"/>
  <c r="Q1101" i="30"/>
  <c r="P664" i="30"/>
  <c r="Q664" i="30"/>
  <c r="P985" i="30"/>
  <c r="Q985" i="30"/>
  <c r="P793" i="30"/>
  <c r="Q793" i="30"/>
  <c r="Q842" i="30"/>
  <c r="P842" i="30"/>
  <c r="M183" i="30"/>
  <c r="N183" i="30" s="1"/>
  <c r="L183" i="30"/>
  <c r="P865" i="30"/>
  <c r="Q865" i="30"/>
  <c r="Q607" i="30"/>
  <c r="P607" i="30"/>
  <c r="Q1052" i="30"/>
  <c r="P1052" i="30"/>
  <c r="P1062" i="30"/>
  <c r="Q1062" i="30"/>
  <c r="Q1007" i="30"/>
  <c r="P1007" i="30"/>
  <c r="Q1035" i="30"/>
  <c r="P1035" i="30"/>
  <c r="Q1146" i="30"/>
  <c r="P1146" i="30"/>
  <c r="Q1040" i="30"/>
  <c r="P1040" i="30"/>
  <c r="P1113" i="30"/>
  <c r="Q1113" i="30"/>
  <c r="P716" i="30"/>
  <c r="Q716" i="30"/>
  <c r="P700" i="30"/>
  <c r="Q700" i="30"/>
  <c r="Q707" i="30"/>
  <c r="P707" i="30"/>
  <c r="P764" i="30"/>
  <c r="Q764" i="30"/>
  <c r="Q623" i="30"/>
  <c r="P623" i="30"/>
  <c r="P862" i="30"/>
  <c r="Q862" i="30"/>
  <c r="P807" i="30"/>
  <c r="Q807" i="30"/>
  <c r="P1089" i="30"/>
  <c r="Q1089" i="30"/>
  <c r="P976" i="30"/>
  <c r="Q976" i="30"/>
  <c r="Q979" i="30"/>
  <c r="P979" i="30"/>
  <c r="P633" i="30"/>
  <c r="Q633" i="30"/>
  <c r="P978" i="30"/>
  <c r="Q978" i="30"/>
  <c r="Q1168" i="30"/>
  <c r="P1168" i="30"/>
  <c r="Q768" i="30"/>
  <c r="P768" i="30"/>
  <c r="P676" i="30"/>
  <c r="Q676" i="30"/>
  <c r="Q693" i="30"/>
  <c r="P693" i="30"/>
  <c r="P648" i="30"/>
  <c r="Q648" i="30"/>
  <c r="Q906" i="30"/>
  <c r="P906" i="30"/>
  <c r="Q907" i="30"/>
  <c r="P907" i="30"/>
  <c r="Q1100" i="30"/>
  <c r="P1100" i="30"/>
  <c r="P925" i="30"/>
  <c r="Q925" i="30"/>
  <c r="Q829" i="30"/>
  <c r="P829" i="30"/>
  <c r="P938" i="30"/>
  <c r="Q938" i="30"/>
  <c r="P934" i="30"/>
  <c r="Q934" i="30"/>
  <c r="Q742" i="30"/>
  <c r="P742" i="30"/>
  <c r="P1057" i="30"/>
  <c r="Q1057" i="30"/>
  <c r="P795" i="30"/>
  <c r="Q795" i="30"/>
  <c r="P1012" i="30"/>
  <c r="Q1012" i="30"/>
  <c r="Q639" i="30"/>
  <c r="P639" i="30"/>
  <c r="P1041" i="30"/>
  <c r="Q1041" i="30"/>
  <c r="P877" i="30"/>
  <c r="Q877" i="30"/>
  <c r="Q726" i="30"/>
  <c r="P726" i="30"/>
  <c r="P945" i="30"/>
  <c r="Q945" i="30"/>
  <c r="P1056" i="30"/>
  <c r="Q1056" i="30"/>
  <c r="P616" i="30"/>
  <c r="Q616" i="30"/>
  <c r="P986" i="30"/>
  <c r="Q986" i="30"/>
  <c r="P1110" i="30"/>
  <c r="Q1110" i="30"/>
  <c r="P868" i="30"/>
  <c r="Q868" i="30"/>
  <c r="P1038" i="30"/>
  <c r="Q1038" i="30"/>
  <c r="Q699" i="30"/>
  <c r="P699" i="30"/>
  <c r="Q823" i="30"/>
  <c r="P823" i="30"/>
  <c r="P1181" i="30"/>
  <c r="Q1181" i="30"/>
  <c r="P1104" i="30"/>
  <c r="Q1104" i="30"/>
  <c r="Q675" i="30"/>
  <c r="P675" i="30"/>
  <c r="Q813" i="30"/>
  <c r="P813" i="30"/>
  <c r="Q908" i="30"/>
  <c r="P908" i="30"/>
  <c r="Q923" i="30"/>
  <c r="P923" i="30"/>
  <c r="Q1128" i="30"/>
  <c r="P1128" i="30"/>
  <c r="Q634" i="30"/>
  <c r="P634" i="30"/>
  <c r="P916" i="30"/>
  <c r="Q916" i="30"/>
  <c r="P922" i="30"/>
  <c r="Q922" i="30"/>
  <c r="Q1079" i="30"/>
  <c r="P1079" i="30"/>
  <c r="Q816" i="30"/>
  <c r="P816" i="30"/>
  <c r="P1107" i="30"/>
  <c r="Q1107" i="30"/>
  <c r="P1169" i="30"/>
  <c r="Q1169" i="30"/>
  <c r="Q880" i="30"/>
  <c r="P880" i="30"/>
  <c r="Q757" i="30"/>
  <c r="P757" i="30"/>
  <c r="P878" i="30"/>
  <c r="Q878" i="30"/>
  <c r="P732" i="30"/>
  <c r="Q732" i="30"/>
  <c r="Q1022" i="30"/>
  <c r="P1022" i="30"/>
  <c r="Q605" i="30"/>
  <c r="P605" i="30"/>
  <c r="Q974" i="30"/>
  <c r="P974" i="30"/>
  <c r="Q671" i="30"/>
  <c r="P671" i="30"/>
  <c r="Q972" i="30"/>
  <c r="P972" i="30"/>
  <c r="P965" i="30"/>
  <c r="Q965" i="30"/>
  <c r="P656" i="30"/>
  <c r="Q656" i="30"/>
  <c r="Q710" i="30"/>
  <c r="P710" i="30"/>
  <c r="P1050" i="30"/>
  <c r="Q1050" i="30"/>
  <c r="Q635" i="30"/>
  <c r="P635" i="30"/>
  <c r="Q1032" i="30"/>
  <c r="P1032" i="30"/>
  <c r="P1145" i="30"/>
  <c r="Q1145" i="30"/>
  <c r="P1061" i="30"/>
  <c r="Q1061" i="30"/>
  <c r="P853" i="30"/>
  <c r="Q853" i="30"/>
  <c r="P931" i="30"/>
  <c r="Q931" i="30"/>
  <c r="Q848" i="30"/>
  <c r="P848" i="30"/>
  <c r="P665" i="30"/>
  <c r="Q665" i="30"/>
  <c r="Q1068" i="30"/>
  <c r="P1068" i="30"/>
  <c r="Q687" i="30"/>
  <c r="P687" i="30"/>
  <c r="P1082" i="30"/>
  <c r="Q1082" i="30"/>
  <c r="Q779" i="30"/>
  <c r="P779" i="30"/>
  <c r="P820" i="30"/>
  <c r="Q820" i="30"/>
  <c r="P827" i="30"/>
  <c r="Q827" i="30"/>
  <c r="Q919" i="30"/>
  <c r="P919" i="30"/>
  <c r="Q1108" i="30"/>
  <c r="P1108" i="30"/>
  <c r="Q781" i="30"/>
  <c r="P781" i="30"/>
  <c r="Q917" i="30"/>
  <c r="P917" i="30"/>
  <c r="Q850" i="30"/>
  <c r="P850" i="30"/>
  <c r="Q886" i="30"/>
  <c r="P886" i="30"/>
  <c r="Q738" i="30"/>
  <c r="P738" i="30"/>
  <c r="Q809" i="30"/>
  <c r="P809" i="30"/>
  <c r="P838" i="30"/>
  <c r="Q838" i="30"/>
  <c r="P856" i="30"/>
  <c r="Q856" i="30"/>
  <c r="Q621" i="30"/>
  <c r="P621" i="30"/>
  <c r="Q1179" i="30"/>
  <c r="P1179" i="30"/>
  <c r="Q1163" i="30"/>
  <c r="P1163" i="30"/>
  <c r="P881" i="30"/>
  <c r="Q881" i="30"/>
  <c r="P832" i="30"/>
  <c r="Q832" i="30"/>
  <c r="Q955" i="30"/>
  <c r="P955" i="30"/>
  <c r="P942" i="30"/>
  <c r="Q942" i="30"/>
  <c r="Q915" i="30"/>
  <c r="P915" i="30"/>
  <c r="P644" i="30"/>
  <c r="Q644" i="30"/>
  <c r="Q804" i="30"/>
  <c r="P804" i="30"/>
  <c r="Q755" i="30"/>
  <c r="P755" i="30"/>
  <c r="P872" i="30"/>
  <c r="Q872" i="30"/>
  <c r="Q1160" i="30"/>
  <c r="P1160" i="30"/>
  <c r="P690" i="30"/>
  <c r="Q690" i="30"/>
  <c r="P1118" i="30"/>
  <c r="Q1118" i="30"/>
  <c r="Q971" i="30"/>
  <c r="P971" i="30"/>
  <c r="P1077" i="30"/>
  <c r="Q1077" i="30"/>
  <c r="Q817" i="30"/>
  <c r="P817" i="30"/>
  <c r="P1137" i="30"/>
  <c r="Q1137" i="30"/>
  <c r="P604" i="30"/>
  <c r="Q604" i="30"/>
  <c r="Q1039" i="30"/>
  <c r="P1039" i="30"/>
  <c r="Q670" i="30"/>
  <c r="P670" i="30"/>
  <c r="P705" i="30"/>
  <c r="Q705" i="30"/>
  <c r="P1154" i="30"/>
  <c r="Q1154" i="30"/>
  <c r="Q1127" i="30"/>
  <c r="P1127" i="30"/>
  <c r="Q870" i="30"/>
  <c r="P870" i="30"/>
  <c r="Q1132" i="30"/>
  <c r="P1132" i="30"/>
  <c r="Q876" i="30"/>
  <c r="P876" i="30"/>
  <c r="P939" i="30"/>
  <c r="Q939" i="30"/>
  <c r="P970" i="30"/>
  <c r="Q970" i="30"/>
  <c r="P1080" i="30"/>
  <c r="Q1080" i="30"/>
  <c r="P1084" i="30"/>
  <c r="Q1084" i="30"/>
  <c r="Q844" i="30"/>
  <c r="P844" i="30"/>
  <c r="Q752" i="30"/>
  <c r="P752" i="30"/>
  <c r="P957" i="30"/>
  <c r="Q957" i="30"/>
  <c r="Q1133" i="30"/>
  <c r="P1133" i="30"/>
  <c r="Q991" i="30"/>
  <c r="P991" i="30"/>
  <c r="Q786" i="30"/>
  <c r="P786" i="30"/>
  <c r="P1170" i="30"/>
  <c r="Q1170" i="30"/>
  <c r="Q655" i="30"/>
  <c r="P655" i="30"/>
  <c r="Q1152" i="30"/>
  <c r="P1152" i="30"/>
  <c r="Q860" i="30"/>
  <c r="P860" i="30"/>
  <c r="Q613" i="30"/>
  <c r="P613" i="30"/>
  <c r="Q766" i="30"/>
  <c r="P766" i="30"/>
  <c r="Q841" i="30"/>
  <c r="P841" i="30"/>
  <c r="Q1092" i="30"/>
  <c r="P1092" i="30"/>
  <c r="Q1021" i="30"/>
  <c r="P1021" i="30"/>
  <c r="P608" i="30"/>
  <c r="Q608" i="30"/>
  <c r="Q741" i="30"/>
  <c r="P741" i="30"/>
  <c r="P1033" i="30"/>
  <c r="Q1033" i="30"/>
  <c r="Q1071" i="30"/>
  <c r="P1071" i="30"/>
  <c r="Q717" i="30"/>
  <c r="P717" i="30"/>
  <c r="Q662" i="30"/>
  <c r="P662" i="30"/>
  <c r="Q789" i="30"/>
  <c r="P789" i="30"/>
  <c r="P1122" i="30"/>
  <c r="Q1122" i="30"/>
  <c r="Q759" i="30"/>
  <c r="P759" i="30"/>
  <c r="Q753" i="30"/>
  <c r="P753" i="30"/>
  <c r="P1158" i="30"/>
  <c r="Q1158" i="30"/>
  <c r="P1125" i="30"/>
  <c r="Q1125" i="30"/>
  <c r="P1096" i="30"/>
  <c r="Q1096" i="30"/>
  <c r="P855" i="30"/>
  <c r="Q855" i="30"/>
  <c r="P1098" i="30"/>
  <c r="Q1098" i="30"/>
  <c r="P1190" i="30"/>
  <c r="Q1190" i="30"/>
  <c r="Q743" i="30"/>
  <c r="P743" i="30"/>
  <c r="Q1020" i="30"/>
  <c r="P1020" i="30"/>
  <c r="Q835" i="30"/>
  <c r="P835" i="30"/>
  <c r="Q790" i="30"/>
  <c r="P790" i="30"/>
  <c r="Q997" i="30"/>
  <c r="P997" i="30"/>
  <c r="P859" i="30"/>
  <c r="Q859" i="30"/>
  <c r="P1048" i="30"/>
  <c r="Q1048" i="30"/>
  <c r="Q996" i="30"/>
  <c r="P996" i="30"/>
  <c r="P966" i="30"/>
  <c r="Q966" i="30"/>
  <c r="P1053" i="30"/>
  <c r="Q1053" i="30"/>
  <c r="P913" i="30"/>
  <c r="Q913" i="30"/>
  <c r="P950" i="30"/>
  <c r="Q950" i="30"/>
  <c r="P720" i="30"/>
  <c r="Q720" i="30"/>
  <c r="P1066" i="30"/>
  <c r="Q1066" i="30"/>
  <c r="P1014" i="30"/>
  <c r="Q1014" i="30"/>
  <c r="Q723" i="30"/>
  <c r="P723" i="30"/>
  <c r="P1049" i="30"/>
  <c r="Q1049" i="30"/>
  <c r="Q891" i="30"/>
  <c r="P891" i="30"/>
  <c r="Q1047" i="30"/>
  <c r="P1047" i="30"/>
  <c r="Q1024" i="30"/>
  <c r="P1024" i="30"/>
  <c r="Q892" i="30"/>
  <c r="P892" i="30"/>
  <c r="Q780" i="30"/>
  <c r="P780" i="30"/>
  <c r="Q863" i="30"/>
  <c r="P863" i="30"/>
  <c r="P940" i="30"/>
  <c r="Q940" i="30"/>
  <c r="P1185" i="30"/>
  <c r="Q1185" i="30"/>
  <c r="Q830" i="30"/>
  <c r="P830" i="30"/>
  <c r="Q999" i="30"/>
  <c r="P999" i="30"/>
  <c r="P777" i="30"/>
  <c r="Q777" i="30"/>
  <c r="Q719" i="30"/>
  <c r="P719" i="30"/>
  <c r="P943" i="30"/>
  <c r="Q943" i="30"/>
  <c r="Q1155" i="30"/>
  <c r="P1155" i="30"/>
  <c r="Q1188" i="30"/>
  <c r="P1188" i="30"/>
  <c r="Q822" i="30"/>
  <c r="P822" i="30"/>
  <c r="P708" i="30"/>
  <c r="Q708" i="30"/>
  <c r="P731" i="30"/>
  <c r="Q731" i="30"/>
  <c r="P1037" i="30"/>
  <c r="Q1037" i="30"/>
  <c r="Q1091" i="30"/>
  <c r="P1091" i="30"/>
  <c r="P620" i="30"/>
  <c r="Q620" i="30"/>
  <c r="Q889" i="30"/>
  <c r="P889" i="30"/>
  <c r="Q1167" i="30"/>
  <c r="P1167" i="30"/>
  <c r="Q714" i="30"/>
  <c r="P714" i="30"/>
  <c r="Q962" i="30"/>
  <c r="P962" i="30"/>
  <c r="Q744" i="30"/>
  <c r="P744" i="30"/>
  <c r="Q1172" i="30"/>
  <c r="P1172" i="30"/>
  <c r="P1176" i="30"/>
  <c r="Q1176" i="30"/>
  <c r="Q774" i="30"/>
  <c r="P774" i="30"/>
  <c r="P652" i="30"/>
  <c r="Q652" i="30"/>
  <c r="Q837" i="30"/>
  <c r="P837" i="30"/>
  <c r="Q828" i="30"/>
  <c r="P828" i="30"/>
  <c r="Q899" i="30"/>
  <c r="P899" i="30"/>
  <c r="P1161" i="30"/>
  <c r="Q1161" i="30"/>
  <c r="Q949" i="30"/>
  <c r="P949" i="30"/>
  <c r="P666" i="30"/>
  <c r="Q666" i="30"/>
  <c r="Q861" i="30"/>
  <c r="P861" i="30"/>
  <c r="P729" i="30"/>
  <c r="Q729" i="30"/>
  <c r="P1115" i="30"/>
  <c r="Q1115" i="30"/>
  <c r="Q750" i="30"/>
  <c r="P750" i="30"/>
  <c r="P883" i="30"/>
  <c r="Q883" i="30"/>
  <c r="P982" i="30"/>
  <c r="Q982" i="30"/>
  <c r="P640" i="30"/>
  <c r="Q640" i="30"/>
  <c r="P901" i="30"/>
  <c r="Q901" i="30"/>
  <c r="Q677" i="30"/>
  <c r="P677" i="30"/>
  <c r="Q894" i="30"/>
  <c r="P894" i="30"/>
  <c r="P1001" i="30"/>
  <c r="Q1001" i="30"/>
  <c r="P660" i="30"/>
  <c r="Q660" i="30"/>
  <c r="Q765" i="30"/>
  <c r="P765" i="30"/>
  <c r="Q1045" i="30"/>
  <c r="P1045" i="30"/>
  <c r="P696" i="30"/>
  <c r="Q696" i="30"/>
  <c r="Q851" i="30"/>
  <c r="P851" i="30"/>
  <c r="P704" i="30"/>
  <c r="Q704" i="30"/>
  <c r="L181" i="30"/>
  <c r="M181" i="30"/>
  <c r="N181" i="30" s="1"/>
  <c r="Q1043" i="30"/>
  <c r="P1043" i="30"/>
  <c r="P819" i="30"/>
  <c r="Q819" i="30"/>
  <c r="Q695" i="30"/>
  <c r="P695" i="30"/>
  <c r="Q944" i="30"/>
  <c r="P944" i="30"/>
  <c r="P1149" i="30"/>
  <c r="Q1149" i="30"/>
  <c r="P1134" i="30"/>
  <c r="Q1134" i="30"/>
  <c r="Q603" i="30"/>
  <c r="P603" i="30"/>
  <c r="Q798" i="30"/>
  <c r="P798" i="30"/>
  <c r="P973" i="30"/>
  <c r="Q973" i="30"/>
  <c r="Q1064" i="30"/>
  <c r="P1064" i="30"/>
  <c r="Q904" i="30"/>
  <c r="P904" i="30"/>
  <c r="Q1140" i="30"/>
  <c r="P1140" i="30"/>
  <c r="Q1143" i="30"/>
  <c r="P1143" i="30"/>
  <c r="Q673" i="30"/>
  <c r="P673" i="30"/>
  <c r="P840" i="30"/>
  <c r="Q840" i="30"/>
  <c r="P1097" i="30"/>
  <c r="Q1097" i="30"/>
  <c r="Q1016" i="30"/>
  <c r="P1016" i="30"/>
  <c r="Q866" i="30"/>
  <c r="P866" i="30"/>
  <c r="Q898" i="30"/>
  <c r="P898" i="30"/>
  <c r="Q1164" i="30"/>
  <c r="P1164" i="30"/>
  <c r="Q956" i="30"/>
  <c r="P956" i="30"/>
  <c r="Q762" i="30"/>
  <c r="P762" i="30"/>
  <c r="P1027" i="30"/>
  <c r="Q1027" i="30"/>
  <c r="P1173" i="30"/>
  <c r="Q1173" i="30"/>
  <c r="P1034" i="30"/>
  <c r="Q1034" i="30"/>
  <c r="L180" i="30"/>
  <c r="M180" i="30"/>
  <c r="N180" i="30" s="1"/>
  <c r="L179" i="30"/>
  <c r="M179" i="30"/>
  <c r="N179" i="30" s="1"/>
  <c r="L178" i="30"/>
  <c r="M178" i="30"/>
  <c r="N178" i="30" s="1"/>
  <c r="L177" i="30"/>
  <c r="M177" i="30"/>
  <c r="N177" i="30" s="1"/>
  <c r="L176" i="30"/>
  <c r="M176" i="30"/>
  <c r="N176" i="30" s="1"/>
  <c r="M175" i="30"/>
  <c r="L175" i="30"/>
  <c r="L174" i="30"/>
  <c r="M174" i="30"/>
  <c r="N174" i="30" s="1"/>
  <c r="M173" i="30"/>
  <c r="N173" i="30" s="1"/>
  <c r="L173" i="30"/>
  <c r="L172" i="30"/>
  <c r="M172" i="30"/>
  <c r="N172" i="30" s="1"/>
  <c r="M171" i="30"/>
  <c r="N171" i="30" s="1"/>
  <c r="L171" i="30"/>
  <c r="L170" i="30"/>
  <c r="M170" i="30"/>
  <c r="N170" i="30" s="1"/>
  <c r="L169" i="30"/>
  <c r="M169" i="30"/>
  <c r="N169" i="30" s="1"/>
  <c r="L168" i="30"/>
  <c r="M168" i="30"/>
  <c r="N168" i="30" s="1"/>
  <c r="M167" i="30"/>
  <c r="L167" i="30"/>
  <c r="L166" i="30"/>
  <c r="M166" i="30"/>
  <c r="N166" i="30" s="1"/>
  <c r="L165" i="30"/>
  <c r="M165" i="30"/>
  <c r="N165" i="30" s="1"/>
  <c r="L164" i="30"/>
  <c r="M164" i="30"/>
  <c r="N164" i="30" s="1"/>
  <c r="L163" i="30"/>
  <c r="M163" i="30"/>
  <c r="L162" i="30"/>
  <c r="M162" i="30"/>
  <c r="N162" i="30" s="1"/>
  <c r="L161" i="30"/>
  <c r="M161" i="30"/>
  <c r="N161" i="30" s="1"/>
  <c r="L160" i="30"/>
  <c r="M160" i="30"/>
  <c r="N160" i="30" s="1"/>
  <c r="M159" i="30"/>
  <c r="L159" i="30"/>
  <c r="M158" i="30"/>
  <c r="N158" i="30" s="1"/>
  <c r="L158" i="30"/>
  <c r="M157" i="30"/>
  <c r="N157" i="30" s="1"/>
  <c r="L157" i="30"/>
  <c r="L156" i="30"/>
  <c r="M156" i="30"/>
  <c r="N156" i="30" s="1"/>
  <c r="M155" i="30"/>
  <c r="N155" i="30" s="1"/>
  <c r="L155" i="30"/>
  <c r="L154" i="30"/>
  <c r="M154" i="30"/>
  <c r="N154" i="30" s="1"/>
  <c r="L153" i="30"/>
  <c r="M153" i="30"/>
  <c r="N153" i="30" s="1"/>
  <c r="L152" i="30"/>
  <c r="M152" i="30"/>
  <c r="N152" i="30" s="1"/>
  <c r="L151" i="30"/>
  <c r="M151" i="30"/>
  <c r="L150" i="30"/>
  <c r="M150" i="30"/>
  <c r="N150" i="30" s="1"/>
  <c r="L149" i="30"/>
  <c r="M149" i="30"/>
  <c r="N149" i="30" s="1"/>
  <c r="L148" i="30"/>
  <c r="M148" i="30"/>
  <c r="N148" i="30" s="1"/>
  <c r="L147" i="30"/>
  <c r="M147" i="30"/>
  <c r="M146" i="30"/>
  <c r="N146" i="30" s="1"/>
  <c r="L146" i="30"/>
  <c r="M145" i="30"/>
  <c r="N145" i="30" s="1"/>
  <c r="L145" i="30"/>
  <c r="M144" i="30"/>
  <c r="N144" i="30" s="1"/>
  <c r="L144" i="30"/>
  <c r="L143" i="30"/>
  <c r="M143" i="30"/>
  <c r="L142" i="30"/>
  <c r="M142" i="30"/>
  <c r="N142" i="30" s="1"/>
  <c r="L139" i="30"/>
  <c r="M139" i="30"/>
  <c r="N139" i="30" s="1"/>
  <c r="L140" i="30"/>
  <c r="M140" i="30"/>
  <c r="N140" i="30" s="1"/>
  <c r="L66" i="30"/>
  <c r="L58" i="30"/>
  <c r="L108" i="30"/>
  <c r="L74" i="30"/>
  <c r="Q291" i="15"/>
  <c r="Q279" i="15"/>
  <c r="Q267" i="15"/>
  <c r="Q255" i="15"/>
  <c r="Q243" i="15"/>
  <c r="Q231" i="15"/>
  <c r="Q219" i="15"/>
  <c r="Q207" i="15"/>
  <c r="Q195" i="15"/>
  <c r="Q183" i="15"/>
  <c r="Q171" i="15"/>
  <c r="Q159" i="15"/>
  <c r="Q147" i="15"/>
  <c r="Q135" i="15"/>
  <c r="Q123" i="15"/>
  <c r="Q111" i="15"/>
  <c r="Q99" i="15"/>
  <c r="Q87" i="15"/>
  <c r="Q75" i="15"/>
  <c r="Q63" i="15"/>
  <c r="Q51" i="15"/>
  <c r="Q39" i="15"/>
  <c r="Q27" i="15"/>
  <c r="Q15" i="15"/>
  <c r="Q290" i="15"/>
  <c r="Q278" i="15"/>
  <c r="Q266" i="15"/>
  <c r="Q254" i="15"/>
  <c r="Q242" i="15"/>
  <c r="Q230" i="15"/>
  <c r="Q218" i="15"/>
  <c r="Q206" i="15"/>
  <c r="Q194" i="15"/>
  <c r="Q182" i="15"/>
  <c r="Q170" i="15"/>
  <c r="Q158" i="15"/>
  <c r="Q146" i="15"/>
  <c r="Q134" i="15"/>
  <c r="Q122" i="15"/>
  <c r="Q110" i="15"/>
  <c r="Q98" i="15"/>
  <c r="Q86" i="15"/>
  <c r="Q74" i="15"/>
  <c r="Q62" i="15"/>
  <c r="Q50" i="15"/>
  <c r="Q38" i="15"/>
  <c r="Q26" i="15"/>
  <c r="Q14" i="15"/>
  <c r="Q289" i="15"/>
  <c r="Q277" i="15"/>
  <c r="Q265" i="15"/>
  <c r="Q253" i="15"/>
  <c r="Q241" i="15"/>
  <c r="Q229" i="15"/>
  <c r="Q217" i="15"/>
  <c r="Q205" i="15"/>
  <c r="Q193" i="15"/>
  <c r="Q181" i="15"/>
  <c r="Q169" i="15"/>
  <c r="Q157" i="15"/>
  <c r="Q145" i="15"/>
  <c r="Q133" i="15"/>
  <c r="Q121" i="15"/>
  <c r="Q109" i="15"/>
  <c r="Q97" i="15"/>
  <c r="Q85" i="15"/>
  <c r="Q73" i="15"/>
  <c r="Q61" i="15"/>
  <c r="Q49" i="15"/>
  <c r="Q37" i="15"/>
  <c r="Q25" i="15"/>
  <c r="Q13" i="15"/>
  <c r="Q300" i="15"/>
  <c r="Q288" i="15"/>
  <c r="Q276" i="15"/>
  <c r="Q264" i="15"/>
  <c r="Q252" i="15"/>
  <c r="Q240" i="15"/>
  <c r="Q228" i="15"/>
  <c r="Q216" i="15"/>
  <c r="Q204" i="15"/>
  <c r="Q192" i="15"/>
  <c r="Q180" i="15"/>
  <c r="Q168" i="15"/>
  <c r="Q156" i="15"/>
  <c r="Q144" i="15"/>
  <c r="Q132" i="15"/>
  <c r="Q120" i="15"/>
  <c r="Q108" i="15"/>
  <c r="Q96" i="15"/>
  <c r="Q84" i="15"/>
  <c r="Q72" i="15"/>
  <c r="Q60" i="15"/>
  <c r="Q48" i="15"/>
  <c r="Q36" i="15"/>
  <c r="Q24" i="15"/>
  <c r="Q12" i="15"/>
  <c r="Q299" i="15"/>
  <c r="Q287" i="15"/>
  <c r="Q275" i="15"/>
  <c r="Q263" i="15"/>
  <c r="Q251" i="15"/>
  <c r="Q239" i="15"/>
  <c r="Q227" i="15"/>
  <c r="Q215" i="15"/>
  <c r="Q203" i="15"/>
  <c r="Q191" i="15"/>
  <c r="Q179" i="15"/>
  <c r="Q167" i="15"/>
  <c r="Q155" i="15"/>
  <c r="Q143" i="15"/>
  <c r="Q131" i="15"/>
  <c r="Q119" i="15"/>
  <c r="Q107" i="15"/>
  <c r="Q95" i="15"/>
  <c r="Q83" i="15"/>
  <c r="Q71" i="15"/>
  <c r="Q59" i="15"/>
  <c r="Q47" i="15"/>
  <c r="Q35" i="15"/>
  <c r="Q23" i="15"/>
  <c r="Q11" i="15"/>
  <c r="Q298" i="15"/>
  <c r="Q286" i="15"/>
  <c r="Q274" i="15"/>
  <c r="Q262" i="15"/>
  <c r="Q250" i="15"/>
  <c r="Q238" i="15"/>
  <c r="Q226" i="15"/>
  <c r="Q214" i="15"/>
  <c r="Q202" i="15"/>
  <c r="Q190" i="15"/>
  <c r="Q178" i="15"/>
  <c r="Q166" i="15"/>
  <c r="Q154" i="15"/>
  <c r="Q142" i="15"/>
  <c r="Q130" i="15"/>
  <c r="Q118" i="15"/>
  <c r="Q106" i="15"/>
  <c r="Q94" i="15"/>
  <c r="Q82" i="15"/>
  <c r="Q70" i="15"/>
  <c r="Q58" i="15"/>
  <c r="Q46" i="15"/>
  <c r="Q34" i="15"/>
  <c r="Q22" i="15"/>
  <c r="Q10" i="15"/>
  <c r="Q297" i="15"/>
  <c r="Q285" i="15"/>
  <c r="Q273" i="15"/>
  <c r="Q261" i="15"/>
  <c r="Q249" i="15"/>
  <c r="Q237" i="15"/>
  <c r="Q225" i="15"/>
  <c r="Q213" i="15"/>
  <c r="Q201" i="15"/>
  <c r="Q189" i="15"/>
  <c r="Q177" i="15"/>
  <c r="Q165" i="15"/>
  <c r="Q153" i="15"/>
  <c r="Q141" i="15"/>
  <c r="Q129" i="15"/>
  <c r="Q117" i="15"/>
  <c r="Q105" i="15"/>
  <c r="Q93" i="15"/>
  <c r="Q81" i="15"/>
  <c r="Q69" i="15"/>
  <c r="Q57" i="15"/>
  <c r="Q45" i="15"/>
  <c r="Q33" i="15"/>
  <c r="Q21" i="15"/>
  <c r="Q9" i="15"/>
  <c r="Q296" i="15"/>
  <c r="Q284" i="15"/>
  <c r="Q272" i="15"/>
  <c r="Q260" i="15"/>
  <c r="Q248" i="15"/>
  <c r="Q236" i="15"/>
  <c r="Q224" i="15"/>
  <c r="Q212" i="15"/>
  <c r="Q200" i="15"/>
  <c r="Q188" i="15"/>
  <c r="Q176" i="15"/>
  <c r="Q164" i="15"/>
  <c r="Q152" i="15"/>
  <c r="Q140" i="15"/>
  <c r="Q128" i="15"/>
  <c r="Q116" i="15"/>
  <c r="Q104" i="15"/>
  <c r="Q92" i="15"/>
  <c r="Q80" i="15"/>
  <c r="Q68" i="15"/>
  <c r="Q56" i="15"/>
  <c r="Q44" i="15"/>
  <c r="Q32" i="15"/>
  <c r="Q20" i="15"/>
  <c r="Q8" i="15"/>
  <c r="Q295" i="15"/>
  <c r="Q283" i="15"/>
  <c r="Q271" i="15"/>
  <c r="Q259" i="15"/>
  <c r="Q247" i="15"/>
  <c r="Q235" i="15"/>
  <c r="Q223" i="15"/>
  <c r="Q211" i="15"/>
  <c r="Q199" i="15"/>
  <c r="Q187" i="15"/>
  <c r="Q175" i="15"/>
  <c r="Q163" i="15"/>
  <c r="Q151" i="15"/>
  <c r="Q139" i="15"/>
  <c r="Q127" i="15"/>
  <c r="Q115" i="15"/>
  <c r="Q103" i="15"/>
  <c r="Q91" i="15"/>
  <c r="Q79" i="15"/>
  <c r="Q67" i="15"/>
  <c r="Q55" i="15"/>
  <c r="Q43" i="15"/>
  <c r="Q31" i="15"/>
  <c r="Q19" i="15"/>
  <c r="Q7" i="15"/>
  <c r="Q294" i="15"/>
  <c r="Q282" i="15"/>
  <c r="Q270" i="15"/>
  <c r="Q258" i="15"/>
  <c r="Q246" i="15"/>
  <c r="Q234" i="15"/>
  <c r="Q222" i="15"/>
  <c r="Q210" i="15"/>
  <c r="Q198" i="15"/>
  <c r="Q186" i="15"/>
  <c r="Q174" i="15"/>
  <c r="Q162" i="15"/>
  <c r="Q150" i="15"/>
  <c r="Q138" i="15"/>
  <c r="Q126" i="15"/>
  <c r="Q114" i="15"/>
  <c r="Q102" i="15"/>
  <c r="Q90" i="15"/>
  <c r="Q78" i="15"/>
  <c r="Q66" i="15"/>
  <c r="Q54" i="15"/>
  <c r="Q42" i="15"/>
  <c r="Q30" i="15"/>
  <c r="Q18" i="15"/>
  <c r="Q6" i="15"/>
  <c r="Q293" i="15"/>
  <c r="Q281" i="15"/>
  <c r="Q269" i="15"/>
  <c r="Q257" i="15"/>
  <c r="Q245" i="15"/>
  <c r="Q233" i="15"/>
  <c r="Q221" i="15"/>
  <c r="Q209" i="15"/>
  <c r="Q197" i="15"/>
  <c r="Q185" i="15"/>
  <c r="Q173" i="15"/>
  <c r="Q161" i="15"/>
  <c r="Q149" i="15"/>
  <c r="Q137" i="15"/>
  <c r="Q125" i="15"/>
  <c r="Q113" i="15"/>
  <c r="Q101" i="15"/>
  <c r="Q89" i="15"/>
  <c r="Q77" i="15"/>
  <c r="Q65" i="15"/>
  <c r="Q53" i="15"/>
  <c r="Q41" i="15"/>
  <c r="Q29" i="15"/>
  <c r="Q17" i="15"/>
  <c r="Q5" i="15"/>
  <c r="Q292" i="15"/>
  <c r="Q280" i="15"/>
  <c r="Q268" i="15"/>
  <c r="Q256" i="15"/>
  <c r="Q244" i="15"/>
  <c r="Q232" i="15"/>
  <c r="Q220" i="15"/>
  <c r="Q208" i="15"/>
  <c r="Q196" i="15"/>
  <c r="Q184" i="15"/>
  <c r="Q172" i="15"/>
  <c r="Q160" i="15"/>
  <c r="Q148" i="15"/>
  <c r="Q136" i="15"/>
  <c r="Q124" i="15"/>
  <c r="Q112" i="15"/>
  <c r="Q100" i="15"/>
  <c r="Q88" i="15"/>
  <c r="Q76" i="15"/>
  <c r="Q64" i="15"/>
  <c r="Q52" i="15"/>
  <c r="Q40" i="15"/>
  <c r="Q28" i="15"/>
  <c r="Q16" i="15"/>
  <c r="L90" i="30"/>
  <c r="L116" i="30"/>
  <c r="L54" i="30"/>
  <c r="O162" i="30"/>
  <c r="P162" i="30" s="1"/>
  <c r="L124" i="30"/>
  <c r="L70" i="30"/>
  <c r="M107" i="30"/>
  <c r="O107" i="30" s="1"/>
  <c r="P107" i="30" s="1"/>
  <c r="L38" i="30"/>
  <c r="L26" i="30"/>
  <c r="L22" i="30"/>
  <c r="M14" i="30"/>
  <c r="N14" i="30" s="1"/>
  <c r="L18" i="30"/>
  <c r="L30" i="30"/>
  <c r="L50" i="30"/>
  <c r="L62" i="30"/>
  <c r="L82" i="30"/>
  <c r="M99" i="30"/>
  <c r="O99" i="30" s="1"/>
  <c r="P99" i="30" s="1"/>
  <c r="L100" i="30"/>
  <c r="M131" i="30"/>
  <c r="O131" i="30" s="1"/>
  <c r="P131" i="30" s="1"/>
  <c r="L132" i="30"/>
  <c r="L94" i="30"/>
  <c r="M102" i="30"/>
  <c r="O102" i="30" s="1"/>
  <c r="M118" i="30"/>
  <c r="O118" i="30" s="1"/>
  <c r="M126" i="30"/>
  <c r="O126" i="30" s="1"/>
  <c r="P126" i="30" s="1"/>
  <c r="O114" i="30"/>
  <c r="P114" i="30" s="1"/>
  <c r="N114" i="30"/>
  <c r="O122" i="30"/>
  <c r="N122" i="30"/>
  <c r="O130" i="30"/>
  <c r="N130" i="30"/>
  <c r="L15" i="30"/>
  <c r="L31" i="30"/>
  <c r="L35" i="30"/>
  <c r="L39" i="30"/>
  <c r="L43" i="30"/>
  <c r="L59" i="30"/>
  <c r="L67" i="30"/>
  <c r="L71" i="30"/>
  <c r="L79" i="30"/>
  <c r="L83" i="30"/>
  <c r="L87" i="30"/>
  <c r="L91" i="30"/>
  <c r="L95" i="30"/>
  <c r="L111" i="30"/>
  <c r="L114" i="30"/>
  <c r="L122" i="30"/>
  <c r="L127" i="30"/>
  <c r="L130" i="30"/>
  <c r="L27" i="30"/>
  <c r="P22" i="30"/>
  <c r="P54" i="30"/>
  <c r="P58" i="30"/>
  <c r="O64" i="30"/>
  <c r="N64" i="30"/>
  <c r="P74" i="30"/>
  <c r="P90" i="30"/>
  <c r="O92" i="30"/>
  <c r="N92" i="30"/>
  <c r="N97" i="30"/>
  <c r="O97" i="30"/>
  <c r="N105" i="30"/>
  <c r="O105" i="30"/>
  <c r="N113" i="30"/>
  <c r="O113" i="30"/>
  <c r="N121" i="30"/>
  <c r="O121" i="30"/>
  <c r="N129" i="30"/>
  <c r="O129" i="30"/>
  <c r="O137" i="30"/>
  <c r="N137" i="30"/>
  <c r="P18" i="30"/>
  <c r="P15" i="30"/>
  <c r="P31" i="30"/>
  <c r="P35" i="30"/>
  <c r="P43" i="30"/>
  <c r="P59" i="30"/>
  <c r="P67" i="30"/>
  <c r="P87" i="30"/>
  <c r="P95" i="30"/>
  <c r="P111" i="30"/>
  <c r="P127" i="30"/>
  <c r="O28" i="30"/>
  <c r="N28" i="30"/>
  <c r="O56" i="30"/>
  <c r="N56" i="30"/>
  <c r="P27" i="30"/>
  <c r="P71" i="30"/>
  <c r="P79" i="30"/>
  <c r="P83" i="30"/>
  <c r="P91" i="30"/>
  <c r="O100" i="30"/>
  <c r="N100" i="30"/>
  <c r="N101" i="30"/>
  <c r="O101" i="30"/>
  <c r="O108" i="30"/>
  <c r="N108" i="30"/>
  <c r="O116" i="30"/>
  <c r="N116" i="30"/>
  <c r="O124" i="30"/>
  <c r="N124" i="30"/>
  <c r="N125" i="30"/>
  <c r="O125" i="30"/>
  <c r="O132" i="30"/>
  <c r="N132" i="30"/>
  <c r="N133" i="30"/>
  <c r="O133" i="30"/>
  <c r="N16" i="30"/>
  <c r="O16" i="30"/>
  <c r="O13" i="30"/>
  <c r="O17" i="30"/>
  <c r="N17" i="30"/>
  <c r="N21" i="30"/>
  <c r="O21" i="30"/>
  <c r="O25" i="30"/>
  <c r="N25" i="30"/>
  <c r="O33" i="30"/>
  <c r="N33" i="30"/>
  <c r="O37" i="30"/>
  <c r="N37" i="30"/>
  <c r="O45" i="30"/>
  <c r="N45" i="30"/>
  <c r="O49" i="30"/>
  <c r="N49" i="30"/>
  <c r="N53" i="30"/>
  <c r="O53" i="30"/>
  <c r="N57" i="30"/>
  <c r="O57" i="30"/>
  <c r="O61" i="30"/>
  <c r="N61" i="30"/>
  <c r="O69" i="30"/>
  <c r="N69" i="30"/>
  <c r="O77" i="30"/>
  <c r="N77" i="30"/>
  <c r="N81" i="30"/>
  <c r="O81" i="30"/>
  <c r="N89" i="30"/>
  <c r="O89" i="30"/>
  <c r="N93" i="30"/>
  <c r="O93" i="30"/>
  <c r="L16" i="30"/>
  <c r="N18" i="30"/>
  <c r="N22" i="30"/>
  <c r="L28" i="30"/>
  <c r="N54" i="30"/>
  <c r="L56" i="30"/>
  <c r="N58" i="30"/>
  <c r="L64" i="30"/>
  <c r="N74" i="30"/>
  <c r="N90" i="30"/>
  <c r="L92" i="30"/>
  <c r="L13" i="30"/>
  <c r="N15" i="30"/>
  <c r="L17" i="30"/>
  <c r="L21" i="30"/>
  <c r="M24" i="30"/>
  <c r="L25" i="30"/>
  <c r="O26" i="30"/>
  <c r="N27" i="30"/>
  <c r="O30" i="30"/>
  <c r="N31" i="30"/>
  <c r="L33" i="30"/>
  <c r="N35" i="30"/>
  <c r="M36" i="30"/>
  <c r="L37" i="30"/>
  <c r="O38" i="30"/>
  <c r="N39" i="30"/>
  <c r="P39" i="30" s="1"/>
  <c r="M40" i="30"/>
  <c r="N43" i="30"/>
  <c r="L45" i="30"/>
  <c r="M48" i="30"/>
  <c r="L49" i="30"/>
  <c r="O50" i="30"/>
  <c r="L53" i="30"/>
  <c r="L57" i="30"/>
  <c r="N59" i="30"/>
  <c r="M60" i="30"/>
  <c r="L61" i="30"/>
  <c r="O62" i="30"/>
  <c r="O66" i="30"/>
  <c r="N67" i="30"/>
  <c r="M68" i="30"/>
  <c r="L69" i="30"/>
  <c r="O70" i="30"/>
  <c r="N71" i="30"/>
  <c r="M76" i="30"/>
  <c r="L77" i="30"/>
  <c r="N79" i="30"/>
  <c r="M80" i="30"/>
  <c r="L81" i="30"/>
  <c r="O82" i="30"/>
  <c r="N83" i="30"/>
  <c r="M84" i="30"/>
  <c r="N87" i="30"/>
  <c r="L89" i="30"/>
  <c r="N91" i="30"/>
  <c r="L93" i="30"/>
  <c r="O94" i="30"/>
  <c r="N95" i="30"/>
  <c r="L97" i="30"/>
  <c r="L101" i="30"/>
  <c r="L105" i="30"/>
  <c r="N111" i="30"/>
  <c r="L113" i="30"/>
  <c r="L121" i="30"/>
  <c r="L125" i="30"/>
  <c r="N127" i="30"/>
  <c r="L129" i="30"/>
  <c r="L133" i="30"/>
  <c r="L137" i="30"/>
  <c r="S9" i="30"/>
  <c r="S8" i="30"/>
  <c r="S7" i="30"/>
  <c r="O180" i="30" l="1"/>
  <c r="N345" i="30"/>
  <c r="O345" i="30"/>
  <c r="O483" i="30"/>
  <c r="N483" i="30"/>
  <c r="N550" i="30"/>
  <c r="O550" i="30"/>
  <c r="N478" i="30"/>
  <c r="O478" i="30"/>
  <c r="N406" i="30"/>
  <c r="O406" i="30"/>
  <c r="N596" i="30"/>
  <c r="O596" i="30"/>
  <c r="N524" i="30"/>
  <c r="O524" i="30"/>
  <c r="N452" i="30"/>
  <c r="O452" i="30"/>
  <c r="N308" i="30"/>
  <c r="O308" i="30"/>
  <c r="N511" i="30"/>
  <c r="O511" i="30"/>
  <c r="N295" i="30"/>
  <c r="O295" i="30"/>
  <c r="N461" i="30"/>
  <c r="O461" i="30"/>
  <c r="N532" i="30"/>
  <c r="O532" i="30"/>
  <c r="N460" i="30"/>
  <c r="O460" i="30"/>
  <c r="N388" i="30"/>
  <c r="O388" i="30"/>
  <c r="N590" i="30"/>
  <c r="O590" i="30"/>
  <c r="O518" i="30"/>
  <c r="N518" i="30"/>
  <c r="O446" i="30"/>
  <c r="N446" i="30"/>
  <c r="N374" i="30"/>
  <c r="O374" i="30"/>
  <c r="N541" i="30"/>
  <c r="O541" i="30"/>
  <c r="N469" i="30"/>
  <c r="O469" i="30"/>
  <c r="N397" i="30"/>
  <c r="O397" i="30"/>
  <c r="O563" i="30"/>
  <c r="P563" i="30" s="1"/>
  <c r="N563" i="30"/>
  <c r="O491" i="30"/>
  <c r="N491" i="30"/>
  <c r="O419" i="30"/>
  <c r="N419" i="30"/>
  <c r="N347" i="30"/>
  <c r="O347" i="30"/>
  <c r="N402" i="30"/>
  <c r="O402" i="30"/>
  <c r="O330" i="30"/>
  <c r="P330" i="30" s="1"/>
  <c r="N330" i="30"/>
  <c r="O489" i="30"/>
  <c r="N489" i="30"/>
  <c r="N375" i="30"/>
  <c r="O375" i="30"/>
  <c r="N302" i="30"/>
  <c r="O302" i="30"/>
  <c r="N325" i="30"/>
  <c r="O325" i="30"/>
  <c r="N432" i="30"/>
  <c r="O432" i="30"/>
  <c r="N538" i="30"/>
  <c r="O538" i="30"/>
  <c r="N466" i="30"/>
  <c r="O466" i="30"/>
  <c r="N394" i="30"/>
  <c r="O394" i="30"/>
  <c r="N474" i="30"/>
  <c r="O474" i="30"/>
  <c r="N549" i="30"/>
  <c r="O549" i="30"/>
  <c r="O333" i="30"/>
  <c r="N333" i="30"/>
  <c r="O584" i="30"/>
  <c r="N584" i="30"/>
  <c r="O571" i="30"/>
  <c r="N571" i="30"/>
  <c r="N427" i="30"/>
  <c r="O427" i="30"/>
  <c r="N355" i="30"/>
  <c r="O355" i="30"/>
  <c r="N594" i="30"/>
  <c r="O594" i="30"/>
  <c r="O521" i="30"/>
  <c r="N521" i="30"/>
  <c r="N449" i="30"/>
  <c r="O449" i="30"/>
  <c r="N520" i="30"/>
  <c r="O520" i="30"/>
  <c r="N448" i="30"/>
  <c r="O448" i="30"/>
  <c r="N578" i="30"/>
  <c r="O578" i="30"/>
  <c r="N506" i="30"/>
  <c r="O506" i="30"/>
  <c r="N434" i="30"/>
  <c r="O434" i="30"/>
  <c r="N290" i="30"/>
  <c r="O290" i="30"/>
  <c r="N529" i="30"/>
  <c r="O529" i="30"/>
  <c r="N457" i="30"/>
  <c r="O457" i="30"/>
  <c r="N385" i="30"/>
  <c r="O385" i="30"/>
  <c r="O313" i="30"/>
  <c r="N564" i="30"/>
  <c r="O564" i="30"/>
  <c r="N492" i="30"/>
  <c r="O492" i="30"/>
  <c r="N420" i="30"/>
  <c r="O420" i="30"/>
  <c r="O348" i="30"/>
  <c r="P348" i="30" s="1"/>
  <c r="N348" i="30"/>
  <c r="O363" i="30"/>
  <c r="N363" i="30"/>
  <c r="N479" i="30"/>
  <c r="O479" i="30"/>
  <c r="N327" i="30"/>
  <c r="O327" i="30"/>
  <c r="N390" i="30"/>
  <c r="O390" i="30"/>
  <c r="N533" i="30"/>
  <c r="O533" i="30"/>
  <c r="O322" i="30"/>
  <c r="N322" i="30"/>
  <c r="N477" i="30"/>
  <c r="O477" i="30"/>
  <c r="N405" i="30"/>
  <c r="O405" i="30"/>
  <c r="N512" i="30"/>
  <c r="O512" i="30"/>
  <c r="O440" i="30"/>
  <c r="N440" i="30"/>
  <c r="N368" i="30"/>
  <c r="O368" i="30"/>
  <c r="N296" i="30"/>
  <c r="O296" i="30"/>
  <c r="O499" i="30"/>
  <c r="N499" i="30"/>
  <c r="N593" i="30"/>
  <c r="O593" i="30"/>
  <c r="N377" i="30"/>
  <c r="O377" i="30"/>
  <c r="O305" i="30"/>
  <c r="N305" i="30"/>
  <c r="O592" i="30"/>
  <c r="N592" i="30"/>
  <c r="N376" i="30"/>
  <c r="O376" i="30"/>
  <c r="N304" i="30"/>
  <c r="O304" i="30"/>
  <c r="N543" i="30"/>
  <c r="O543" i="30"/>
  <c r="N471" i="30"/>
  <c r="O471" i="30"/>
  <c r="N362" i="30"/>
  <c r="O362" i="30"/>
  <c r="N551" i="30"/>
  <c r="O551" i="30"/>
  <c r="N407" i="30"/>
  <c r="O407" i="30"/>
  <c r="O335" i="30"/>
  <c r="P335" i="30" s="1"/>
  <c r="N335" i="30"/>
  <c r="N318" i="30"/>
  <c r="O318" i="30"/>
  <c r="N334" i="30"/>
  <c r="O334" i="30"/>
  <c r="N380" i="30"/>
  <c r="O380" i="30"/>
  <c r="N526" i="30"/>
  <c r="O526" i="30"/>
  <c r="O382" i="30"/>
  <c r="N382" i="30"/>
  <c r="N310" i="30"/>
  <c r="O310" i="30"/>
  <c r="O438" i="30"/>
  <c r="N438" i="30"/>
  <c r="O393" i="30"/>
  <c r="P393" i="30" s="1"/>
  <c r="N393" i="30"/>
  <c r="N572" i="30"/>
  <c r="O572" i="30"/>
  <c r="N356" i="30"/>
  <c r="O356" i="30"/>
  <c r="N546" i="30"/>
  <c r="O546" i="30"/>
  <c r="N559" i="30"/>
  <c r="O559" i="30"/>
  <c r="N487" i="30"/>
  <c r="O487" i="30"/>
  <c r="N415" i="30"/>
  <c r="O415" i="30"/>
  <c r="N570" i="30"/>
  <c r="O570" i="30"/>
  <c r="N437" i="30"/>
  <c r="O437" i="30"/>
  <c r="N580" i="30"/>
  <c r="O580" i="30"/>
  <c r="N364" i="30"/>
  <c r="O364" i="30"/>
  <c r="N517" i="30"/>
  <c r="O517" i="30"/>
  <c r="N445" i="30"/>
  <c r="O445" i="30"/>
  <c r="O301" i="30"/>
  <c r="N301" i="30"/>
  <c r="O480" i="30"/>
  <c r="P480" i="30" s="1"/>
  <c r="N480" i="30"/>
  <c r="O539" i="30"/>
  <c r="N539" i="30"/>
  <c r="N467" i="30"/>
  <c r="O467" i="30"/>
  <c r="N395" i="30"/>
  <c r="O395" i="30"/>
  <c r="N339" i="30"/>
  <c r="O339" i="30"/>
  <c r="N561" i="30"/>
  <c r="O561" i="30"/>
  <c r="O291" i="30"/>
  <c r="P291" i="30" s="1"/>
  <c r="N291" i="30"/>
  <c r="N598" i="30"/>
  <c r="O598" i="30"/>
  <c r="N454" i="30"/>
  <c r="O454" i="30"/>
  <c r="O537" i="30"/>
  <c r="N537" i="30"/>
  <c r="N465" i="30"/>
  <c r="O465" i="30"/>
  <c r="N321" i="30"/>
  <c r="O321" i="30"/>
  <c r="O500" i="30"/>
  <c r="P500" i="30" s="1"/>
  <c r="N500" i="30"/>
  <c r="O428" i="30"/>
  <c r="P428" i="30" s="1"/>
  <c r="N428" i="30"/>
  <c r="N343" i="30"/>
  <c r="O343" i="30"/>
  <c r="O581" i="30"/>
  <c r="N581" i="30"/>
  <c r="O509" i="30"/>
  <c r="N509" i="30"/>
  <c r="O365" i="30"/>
  <c r="N365" i="30"/>
  <c r="N293" i="30"/>
  <c r="O293" i="30"/>
  <c r="N508" i="30"/>
  <c r="O508" i="30"/>
  <c r="N436" i="30"/>
  <c r="O436" i="30"/>
  <c r="N292" i="30"/>
  <c r="O292" i="30"/>
  <c r="N531" i="30"/>
  <c r="O531" i="30"/>
  <c r="N459" i="30"/>
  <c r="O459" i="30"/>
  <c r="N566" i="30"/>
  <c r="O566" i="30"/>
  <c r="O494" i="30"/>
  <c r="N494" i="30"/>
  <c r="N422" i="30"/>
  <c r="O422" i="30"/>
  <c r="O350" i="30"/>
  <c r="N350" i="30"/>
  <c r="O589" i="30"/>
  <c r="N589" i="30"/>
  <c r="N373" i="30"/>
  <c r="O373" i="30"/>
  <c r="N552" i="30"/>
  <c r="O552" i="30"/>
  <c r="N408" i="30"/>
  <c r="O408" i="30"/>
  <c r="N336" i="30"/>
  <c r="O336" i="30"/>
  <c r="O303" i="30"/>
  <c r="N303" i="30"/>
  <c r="N323" i="30"/>
  <c r="O323" i="30"/>
  <c r="O378" i="30"/>
  <c r="N378" i="30"/>
  <c r="O306" i="30"/>
  <c r="N306" i="30"/>
  <c r="N367" i="30"/>
  <c r="O367" i="30"/>
  <c r="N514" i="30"/>
  <c r="O514" i="30"/>
  <c r="N442" i="30"/>
  <c r="O442" i="30"/>
  <c r="N370" i="30"/>
  <c r="O370" i="30"/>
  <c r="O597" i="30"/>
  <c r="N597" i="30"/>
  <c r="N560" i="30"/>
  <c r="O560" i="30"/>
  <c r="N488" i="30"/>
  <c r="O488" i="30"/>
  <c r="N416" i="30"/>
  <c r="O416" i="30"/>
  <c r="N344" i="30"/>
  <c r="O344" i="30"/>
  <c r="O498" i="30"/>
  <c r="P498" i="30" s="1"/>
  <c r="N498" i="30"/>
  <c r="N547" i="30"/>
  <c r="O547" i="30"/>
  <c r="N475" i="30"/>
  <c r="O475" i="30"/>
  <c r="N403" i="30"/>
  <c r="O403" i="30"/>
  <c r="N425" i="30"/>
  <c r="O425" i="30"/>
  <c r="O353" i="30"/>
  <c r="N353" i="30"/>
  <c r="O411" i="30"/>
  <c r="N411" i="30"/>
  <c r="N568" i="30"/>
  <c r="O568" i="30"/>
  <c r="N496" i="30"/>
  <c r="O496" i="30"/>
  <c r="O424" i="30"/>
  <c r="N424" i="30"/>
  <c r="O338" i="30"/>
  <c r="P338" i="30" s="1"/>
  <c r="N338" i="30"/>
  <c r="N577" i="30"/>
  <c r="O577" i="30"/>
  <c r="N505" i="30"/>
  <c r="O505" i="30"/>
  <c r="N433" i="30"/>
  <c r="O433" i="30"/>
  <c r="N558" i="30"/>
  <c r="O558" i="30"/>
  <c r="O583" i="30"/>
  <c r="N583" i="30"/>
  <c r="N288" i="30"/>
  <c r="O288" i="30"/>
  <c r="N586" i="30"/>
  <c r="O586" i="30"/>
  <c r="O298" i="30"/>
  <c r="N298" i="30"/>
  <c r="N525" i="30"/>
  <c r="O525" i="30"/>
  <c r="O453" i="30"/>
  <c r="N453" i="30"/>
  <c r="N381" i="30"/>
  <c r="O381" i="30"/>
  <c r="N309" i="30"/>
  <c r="O309" i="30"/>
  <c r="N331" i="30"/>
  <c r="O331" i="30"/>
  <c r="N534" i="30"/>
  <c r="O534" i="30"/>
  <c r="N569" i="30"/>
  <c r="O569" i="30"/>
  <c r="N497" i="30"/>
  <c r="O497" i="30"/>
  <c r="N352" i="30"/>
  <c r="O352" i="30"/>
  <c r="N591" i="30"/>
  <c r="O591" i="30"/>
  <c r="O519" i="30"/>
  <c r="N519" i="30"/>
  <c r="N447" i="30"/>
  <c r="O447" i="30"/>
  <c r="N554" i="30"/>
  <c r="O554" i="30"/>
  <c r="O482" i="30"/>
  <c r="N482" i="30"/>
  <c r="O410" i="30"/>
  <c r="N410" i="30"/>
  <c r="O361" i="30"/>
  <c r="N361" i="30"/>
  <c r="O289" i="30"/>
  <c r="N289" i="30"/>
  <c r="N540" i="30"/>
  <c r="O540" i="30"/>
  <c r="O468" i="30"/>
  <c r="N468" i="30"/>
  <c r="N396" i="30"/>
  <c r="O396" i="30"/>
  <c r="O324" i="30"/>
  <c r="N324" i="30"/>
  <c r="O599" i="30"/>
  <c r="N599" i="30"/>
  <c r="N527" i="30"/>
  <c r="O527" i="30"/>
  <c r="O455" i="30"/>
  <c r="P455" i="30" s="1"/>
  <c r="N455" i="30"/>
  <c r="N383" i="30"/>
  <c r="O383" i="30"/>
  <c r="N311" i="30"/>
  <c r="O311" i="30"/>
  <c r="N522" i="30"/>
  <c r="O522" i="30"/>
  <c r="O366" i="30"/>
  <c r="N366" i="30"/>
  <c r="N294" i="30"/>
  <c r="O294" i="30"/>
  <c r="N360" i="30"/>
  <c r="O360" i="30"/>
  <c r="N574" i="30"/>
  <c r="O574" i="30"/>
  <c r="N502" i="30"/>
  <c r="O502" i="30"/>
  <c r="N430" i="30"/>
  <c r="O430" i="30"/>
  <c r="N358" i="30"/>
  <c r="O358" i="30"/>
  <c r="N585" i="30"/>
  <c r="O585" i="30"/>
  <c r="O369" i="30"/>
  <c r="N369" i="30"/>
  <c r="N297" i="30"/>
  <c r="O297" i="30"/>
  <c r="N404" i="30"/>
  <c r="O404" i="30"/>
  <c r="N332" i="30"/>
  <c r="O332" i="30"/>
  <c r="O462" i="30"/>
  <c r="N462" i="30"/>
  <c r="N535" i="30"/>
  <c r="O535" i="30"/>
  <c r="N463" i="30"/>
  <c r="O463" i="30"/>
  <c r="N391" i="30"/>
  <c r="O391" i="30"/>
  <c r="N510" i="30"/>
  <c r="O510" i="30"/>
  <c r="N557" i="30"/>
  <c r="O557" i="30"/>
  <c r="N485" i="30"/>
  <c r="O485" i="30"/>
  <c r="N413" i="30"/>
  <c r="O413" i="30"/>
  <c r="O399" i="30"/>
  <c r="P399" i="30" s="1"/>
  <c r="N399" i="30"/>
  <c r="N556" i="30"/>
  <c r="O556" i="30"/>
  <c r="O484" i="30"/>
  <c r="N484" i="30"/>
  <c r="N412" i="30"/>
  <c r="O412" i="30"/>
  <c r="O470" i="30"/>
  <c r="N470" i="30"/>
  <c r="N565" i="30"/>
  <c r="O565" i="30"/>
  <c r="N493" i="30"/>
  <c r="O493" i="30"/>
  <c r="N421" i="30"/>
  <c r="O421" i="30"/>
  <c r="O600" i="30"/>
  <c r="N600" i="30"/>
  <c r="N528" i="30"/>
  <c r="O528" i="30"/>
  <c r="N456" i="30"/>
  <c r="O456" i="30"/>
  <c r="O384" i="30"/>
  <c r="P384" i="30" s="1"/>
  <c r="N384" i="30"/>
  <c r="N515" i="30"/>
  <c r="O515" i="30"/>
  <c r="N443" i="30"/>
  <c r="O443" i="30"/>
  <c r="O426" i="30"/>
  <c r="P426" i="30" s="1"/>
  <c r="N426" i="30"/>
  <c r="N315" i="30"/>
  <c r="O315" i="30"/>
  <c r="N439" i="30"/>
  <c r="O439" i="30"/>
  <c r="O317" i="30"/>
  <c r="P317" i="30" s="1"/>
  <c r="N317" i="30"/>
  <c r="N316" i="30"/>
  <c r="O316" i="30"/>
  <c r="N576" i="30"/>
  <c r="O576" i="30"/>
  <c r="N504" i="30"/>
  <c r="O504" i="30"/>
  <c r="O286" i="30"/>
  <c r="N286" i="30"/>
  <c r="N513" i="30"/>
  <c r="O513" i="30"/>
  <c r="N441" i="30"/>
  <c r="O441" i="30"/>
  <c r="O548" i="30"/>
  <c r="P548" i="30" s="1"/>
  <c r="N548" i="30"/>
  <c r="N476" i="30"/>
  <c r="O476" i="30"/>
  <c r="N319" i="30"/>
  <c r="O319" i="30"/>
  <c r="N341" i="30"/>
  <c r="O341" i="30"/>
  <c r="N340" i="30"/>
  <c r="O340" i="30"/>
  <c r="N579" i="30"/>
  <c r="O579" i="30"/>
  <c r="N507" i="30"/>
  <c r="O507" i="30"/>
  <c r="N435" i="30"/>
  <c r="O435" i="30"/>
  <c r="N542" i="30"/>
  <c r="O542" i="30"/>
  <c r="N398" i="30"/>
  <c r="O398" i="30"/>
  <c r="O326" i="30"/>
  <c r="N326" i="30"/>
  <c r="N349" i="30"/>
  <c r="O349" i="30"/>
  <c r="N312" i="30"/>
  <c r="O312" i="30"/>
  <c r="O587" i="30"/>
  <c r="N587" i="30"/>
  <c r="O371" i="30"/>
  <c r="P371" i="30" s="1"/>
  <c r="N371" i="30"/>
  <c r="N299" i="30"/>
  <c r="O299" i="30"/>
  <c r="O354" i="30"/>
  <c r="N354" i="30"/>
  <c r="N389" i="30"/>
  <c r="O389" i="30"/>
  <c r="N562" i="30"/>
  <c r="O562" i="30"/>
  <c r="N490" i="30"/>
  <c r="O490" i="30"/>
  <c r="N418" i="30"/>
  <c r="O418" i="30"/>
  <c r="N346" i="30"/>
  <c r="O346" i="30"/>
  <c r="O582" i="30"/>
  <c r="P582" i="30" s="1"/>
  <c r="N582" i="30"/>
  <c r="N285" i="30"/>
  <c r="O285" i="30"/>
  <c r="O464" i="30"/>
  <c r="N464" i="30"/>
  <c r="N320" i="30"/>
  <c r="O320" i="30"/>
  <c r="N523" i="30"/>
  <c r="O523" i="30"/>
  <c r="N451" i="30"/>
  <c r="O451" i="30"/>
  <c r="N545" i="30"/>
  <c r="O545" i="30"/>
  <c r="O473" i="30"/>
  <c r="P473" i="30" s="1"/>
  <c r="N473" i="30"/>
  <c r="N544" i="30"/>
  <c r="O544" i="30"/>
  <c r="N472" i="30"/>
  <c r="O472" i="30"/>
  <c r="N400" i="30"/>
  <c r="O400" i="30"/>
  <c r="N328" i="30"/>
  <c r="O328" i="30"/>
  <c r="N458" i="30"/>
  <c r="O458" i="30"/>
  <c r="N386" i="30"/>
  <c r="O386" i="30"/>
  <c r="N553" i="30"/>
  <c r="O553" i="30"/>
  <c r="N481" i="30"/>
  <c r="O481" i="30"/>
  <c r="N575" i="30"/>
  <c r="O575" i="30"/>
  <c r="N503" i="30"/>
  <c r="O503" i="30"/>
  <c r="N431" i="30"/>
  <c r="O431" i="30"/>
  <c r="N351" i="30"/>
  <c r="O351" i="30"/>
  <c r="O417" i="30"/>
  <c r="N417" i="30"/>
  <c r="N450" i="30"/>
  <c r="O450" i="30"/>
  <c r="O555" i="30"/>
  <c r="N555" i="30"/>
  <c r="N573" i="30"/>
  <c r="O573" i="30"/>
  <c r="O501" i="30"/>
  <c r="N501" i="30"/>
  <c r="N429" i="30"/>
  <c r="O429" i="30"/>
  <c r="N357" i="30"/>
  <c r="O357" i="30"/>
  <c r="N536" i="30"/>
  <c r="O536" i="30"/>
  <c r="N392" i="30"/>
  <c r="O392" i="30"/>
  <c r="N595" i="30"/>
  <c r="O595" i="30"/>
  <c r="N379" i="30"/>
  <c r="O379" i="30"/>
  <c r="N307" i="30"/>
  <c r="O307" i="30"/>
  <c r="N486" i="30"/>
  <c r="O486" i="30"/>
  <c r="N401" i="30"/>
  <c r="O401" i="30"/>
  <c r="N329" i="30"/>
  <c r="O329" i="30"/>
  <c r="N387" i="30"/>
  <c r="O387" i="30"/>
  <c r="N567" i="30"/>
  <c r="O567" i="30"/>
  <c r="N495" i="30"/>
  <c r="O495" i="30"/>
  <c r="N423" i="30"/>
  <c r="O423" i="30"/>
  <c r="O530" i="30"/>
  <c r="P530" i="30" s="1"/>
  <c r="N530" i="30"/>
  <c r="N314" i="30"/>
  <c r="O314" i="30"/>
  <c r="N409" i="30"/>
  <c r="O409" i="30"/>
  <c r="N337" i="30"/>
  <c r="O337" i="30"/>
  <c r="N588" i="30"/>
  <c r="O588" i="30"/>
  <c r="O516" i="30"/>
  <c r="N516" i="30"/>
  <c r="O444" i="30"/>
  <c r="N444" i="30"/>
  <c r="N372" i="30"/>
  <c r="O372" i="30"/>
  <c r="O300" i="30"/>
  <c r="P300" i="30" s="1"/>
  <c r="N300" i="30"/>
  <c r="N359" i="30"/>
  <c r="O359" i="30"/>
  <c r="O287" i="30"/>
  <c r="P287" i="30" s="1"/>
  <c r="N287" i="30"/>
  <c r="N414" i="30"/>
  <c r="O414" i="30"/>
  <c r="N342" i="30"/>
  <c r="O342" i="30"/>
  <c r="O145" i="30"/>
  <c r="N274" i="30"/>
  <c r="O274" i="30"/>
  <c r="O248" i="30"/>
  <c r="N248" i="30"/>
  <c r="O211" i="30"/>
  <c r="N211" i="30"/>
  <c r="O218" i="30"/>
  <c r="N213" i="30"/>
  <c r="O213" i="30"/>
  <c r="N283" i="30"/>
  <c r="O283" i="30"/>
  <c r="N241" i="30"/>
  <c r="O241" i="30"/>
  <c r="O278" i="30"/>
  <c r="P278" i="30" s="1"/>
  <c r="N278" i="30"/>
  <c r="N262" i="30"/>
  <c r="O262" i="30"/>
  <c r="N201" i="30"/>
  <c r="O201" i="30"/>
  <c r="N199" i="30"/>
  <c r="O199" i="30"/>
  <c r="O222" i="30"/>
  <c r="N208" i="30"/>
  <c r="O208" i="30"/>
  <c r="N252" i="30"/>
  <c r="O252" i="30"/>
  <c r="O202" i="30"/>
  <c r="N202" i="30"/>
  <c r="O264" i="30"/>
  <c r="N264" i="30"/>
  <c r="N273" i="30"/>
  <c r="O273" i="30"/>
  <c r="N250" i="30"/>
  <c r="O250" i="30"/>
  <c r="N261" i="30"/>
  <c r="O261" i="30"/>
  <c r="N259" i="30"/>
  <c r="O259" i="30"/>
  <c r="N251" i="30"/>
  <c r="O251" i="30"/>
  <c r="O236" i="30"/>
  <c r="N236" i="30"/>
  <c r="O257" i="30"/>
  <c r="N257" i="30"/>
  <c r="N280" i="30"/>
  <c r="O280" i="30"/>
  <c r="O243" i="30"/>
  <c r="N243" i="30"/>
  <c r="N229" i="30"/>
  <c r="O229" i="30"/>
  <c r="O275" i="30"/>
  <c r="N275" i="30"/>
  <c r="O224" i="30"/>
  <c r="N282" i="30"/>
  <c r="O282" i="30"/>
  <c r="N210" i="30"/>
  <c r="O210" i="30"/>
  <c r="O245" i="30"/>
  <c r="P245" i="30" s="1"/>
  <c r="N245" i="30"/>
  <c r="N268" i="30"/>
  <c r="O268" i="30"/>
  <c r="N196" i="30"/>
  <c r="O196" i="30"/>
  <c r="N231" i="30"/>
  <c r="O231" i="30"/>
  <c r="N266" i="30"/>
  <c r="O266" i="30"/>
  <c r="N239" i="30"/>
  <c r="O239" i="30"/>
  <c r="O217" i="30"/>
  <c r="O240" i="30"/>
  <c r="N255" i="30"/>
  <c r="O255" i="30"/>
  <c r="N271" i="30"/>
  <c r="O271" i="30"/>
  <c r="O206" i="30"/>
  <c r="N206" i="30"/>
  <c r="N238" i="30"/>
  <c r="O238" i="30"/>
  <c r="N284" i="30"/>
  <c r="O284" i="30"/>
  <c r="N270" i="30"/>
  <c r="O270" i="30"/>
  <c r="N205" i="30"/>
  <c r="O205" i="30"/>
  <c r="O234" i="30"/>
  <c r="N234" i="30"/>
  <c r="O249" i="30"/>
  <c r="P249" i="30" s="1"/>
  <c r="N249" i="30"/>
  <c r="N212" i="30"/>
  <c r="O212" i="30"/>
  <c r="N247" i="30"/>
  <c r="O247" i="30"/>
  <c r="N198" i="30"/>
  <c r="O198" i="30"/>
  <c r="O233" i="30"/>
  <c r="N233" i="30"/>
  <c r="N256" i="30"/>
  <c r="O256" i="30"/>
  <c r="O215" i="30"/>
  <c r="P215" i="30" s="1"/>
  <c r="O219" i="30"/>
  <c r="P219" i="30" s="1"/>
  <c r="N277" i="30"/>
  <c r="O277" i="30"/>
  <c r="O228" i="30"/>
  <c r="P228" i="30" s="1"/>
  <c r="N228" i="30"/>
  <c r="N254" i="30"/>
  <c r="O254" i="30"/>
  <c r="N272" i="30"/>
  <c r="O272" i="30"/>
  <c r="N200" i="30"/>
  <c r="O200" i="30"/>
  <c r="N244" i="30"/>
  <c r="O244" i="30"/>
  <c r="O242" i="30"/>
  <c r="N242" i="30"/>
  <c r="N269" i="30"/>
  <c r="O269" i="30"/>
  <c r="N237" i="30"/>
  <c r="O237" i="30"/>
  <c r="N235" i="30"/>
  <c r="O235" i="30"/>
  <c r="N258" i="30"/>
  <c r="O258" i="30"/>
  <c r="N227" i="30"/>
  <c r="O227" i="30"/>
  <c r="O221" i="30"/>
  <c r="N279" i="30"/>
  <c r="O279" i="30"/>
  <c r="O207" i="30"/>
  <c r="P207" i="30" s="1"/>
  <c r="N207" i="30"/>
  <c r="N265" i="30"/>
  <c r="O265" i="30"/>
  <c r="O263" i="30"/>
  <c r="N263" i="30"/>
  <c r="O216" i="30"/>
  <c r="P216" i="30" s="1"/>
  <c r="N197" i="30"/>
  <c r="O197" i="30"/>
  <c r="O214" i="30"/>
  <c r="N276" i="30"/>
  <c r="O276" i="30"/>
  <c r="O220" i="30"/>
  <c r="O225" i="30"/>
  <c r="N260" i="30"/>
  <c r="O260" i="30"/>
  <c r="N203" i="30"/>
  <c r="O203" i="30"/>
  <c r="O223" i="30"/>
  <c r="N246" i="30"/>
  <c r="O246" i="30"/>
  <c r="O281" i="30"/>
  <c r="P281" i="30" s="1"/>
  <c r="N281" i="30"/>
  <c r="N209" i="30"/>
  <c r="O209" i="30"/>
  <c r="N232" i="30"/>
  <c r="O232" i="30"/>
  <c r="N267" i="30"/>
  <c r="O267" i="30"/>
  <c r="O195" i="30"/>
  <c r="N195" i="30"/>
  <c r="N230" i="30"/>
  <c r="O230" i="30"/>
  <c r="N253" i="30"/>
  <c r="O253" i="30"/>
  <c r="O204" i="30"/>
  <c r="P204" i="30" s="1"/>
  <c r="N204" i="30"/>
  <c r="O153" i="30"/>
  <c r="P153" i="30" s="1"/>
  <c r="O177" i="30"/>
  <c r="P177" i="30" s="1"/>
  <c r="O172" i="30"/>
  <c r="P172" i="30" s="1"/>
  <c r="O144" i="30"/>
  <c r="P144" i="30" s="1"/>
  <c r="O164" i="30"/>
  <c r="P164" i="30" s="1"/>
  <c r="O173" i="30"/>
  <c r="P173" i="30" s="1"/>
  <c r="O181" i="30"/>
  <c r="P181" i="30" s="1"/>
  <c r="N99" i="30"/>
  <c r="O149" i="30"/>
  <c r="P149" i="30" s="1"/>
  <c r="N189" i="30"/>
  <c r="O189" i="30"/>
  <c r="N194" i="30"/>
  <c r="O194" i="30"/>
  <c r="O186" i="30"/>
  <c r="N186" i="30"/>
  <c r="N193" i="30"/>
  <c r="O193" i="30"/>
  <c r="N188" i="30"/>
  <c r="O188" i="30"/>
  <c r="N187" i="30"/>
  <c r="O187" i="30"/>
  <c r="O192" i="30"/>
  <c r="P192" i="30" s="1"/>
  <c r="N192" i="30"/>
  <c r="N191" i="30"/>
  <c r="O191" i="30"/>
  <c r="N185" i="30"/>
  <c r="O185" i="30"/>
  <c r="N190" i="30"/>
  <c r="O190" i="30"/>
  <c r="O166" i="30"/>
  <c r="P166" i="30" s="1"/>
  <c r="O154" i="30"/>
  <c r="P154" i="30" s="1"/>
  <c r="O171" i="30"/>
  <c r="P171" i="30" s="1"/>
  <c r="O155" i="30"/>
  <c r="P155" i="30" s="1"/>
  <c r="O146" i="30"/>
  <c r="P146" i="30" s="1"/>
  <c r="O183" i="30"/>
  <c r="O182" i="30"/>
  <c r="P182" i="30" s="1"/>
  <c r="O168" i="30"/>
  <c r="P168" i="30" s="1"/>
  <c r="O156" i="30"/>
  <c r="P156" i="30" s="1"/>
  <c r="O179" i="30"/>
  <c r="O178" i="30"/>
  <c r="O176" i="30"/>
  <c r="P176" i="30" s="1"/>
  <c r="N175" i="30"/>
  <c r="O175" i="30"/>
  <c r="O169" i="30"/>
  <c r="N167" i="30"/>
  <c r="O167" i="30"/>
  <c r="O165" i="30"/>
  <c r="P165" i="30" s="1"/>
  <c r="N163" i="30"/>
  <c r="O163" i="30"/>
  <c r="O161" i="30"/>
  <c r="P161" i="30" s="1"/>
  <c r="O160" i="30"/>
  <c r="P160" i="30" s="1"/>
  <c r="N159" i="30"/>
  <c r="O159" i="30"/>
  <c r="O157" i="30"/>
  <c r="P157" i="30" s="1"/>
  <c r="O152" i="30"/>
  <c r="P152" i="30" s="1"/>
  <c r="N151" i="30"/>
  <c r="O151" i="30"/>
  <c r="O148" i="30"/>
  <c r="P148" i="30" s="1"/>
  <c r="N147" i="30"/>
  <c r="O147" i="30"/>
  <c r="N143" i="30"/>
  <c r="O143" i="30"/>
  <c r="O139" i="30"/>
  <c r="P139" i="30" s="1"/>
  <c r="O140" i="30"/>
  <c r="N118" i="30"/>
  <c r="N102" i="30"/>
  <c r="N126" i="30"/>
  <c r="N107" i="30"/>
  <c r="N131" i="30"/>
  <c r="O14" i="30"/>
  <c r="P14" i="30" s="1"/>
  <c r="P118" i="30"/>
  <c r="P130" i="30"/>
  <c r="P102" i="30"/>
  <c r="P122" i="30"/>
  <c r="O174" i="30"/>
  <c r="O170" i="30"/>
  <c r="O158" i="30"/>
  <c r="O142" i="30"/>
  <c r="O150" i="30"/>
  <c r="P82" i="30"/>
  <c r="N60" i="30"/>
  <c r="O60" i="30"/>
  <c r="N48" i="30"/>
  <c r="O48" i="30"/>
  <c r="P38" i="30"/>
  <c r="N24" i="30"/>
  <c r="O24" i="30"/>
  <c r="P145" i="30"/>
  <c r="P89" i="30"/>
  <c r="P81" i="30"/>
  <c r="P57" i="30"/>
  <c r="P16" i="30"/>
  <c r="P129" i="30"/>
  <c r="P121" i="30"/>
  <c r="P113" i="30"/>
  <c r="P105" i="30"/>
  <c r="P97" i="30"/>
  <c r="O68" i="30"/>
  <c r="N68" i="30"/>
  <c r="P49" i="30"/>
  <c r="P33" i="30"/>
  <c r="P25" i="30"/>
  <c r="P17" i="30"/>
  <c r="P132" i="30"/>
  <c r="P124" i="30"/>
  <c r="P116" i="30"/>
  <c r="P108" i="30"/>
  <c r="P100" i="30"/>
  <c r="P56" i="30"/>
  <c r="P28" i="30"/>
  <c r="P180" i="30"/>
  <c r="P137" i="30"/>
  <c r="P92" i="30"/>
  <c r="P94" i="30"/>
  <c r="O84" i="30"/>
  <c r="N84" i="30"/>
  <c r="O80" i="30"/>
  <c r="N80" i="30"/>
  <c r="O76" i="30"/>
  <c r="N76" i="30"/>
  <c r="P62" i="30"/>
  <c r="P50" i="30"/>
  <c r="N40" i="30"/>
  <c r="O40" i="30"/>
  <c r="O36" i="30"/>
  <c r="N36" i="30"/>
  <c r="P26" i="30"/>
  <c r="P93" i="30"/>
  <c r="P53" i="30"/>
  <c r="P21" i="30"/>
  <c r="P133" i="30"/>
  <c r="P125" i="30"/>
  <c r="P101" i="30"/>
  <c r="P70" i="30"/>
  <c r="P66" i="30"/>
  <c r="P30" i="30"/>
  <c r="P77" i="30"/>
  <c r="P69" i="30"/>
  <c r="P61" i="30"/>
  <c r="P45" i="30"/>
  <c r="P37" i="30"/>
  <c r="P13" i="30"/>
  <c r="P64" i="30"/>
  <c r="C12" i="30"/>
  <c r="C9" i="30"/>
  <c r="Q563" i="30" l="1"/>
  <c r="Q371" i="30"/>
  <c r="Q426" i="30"/>
  <c r="Q500" i="30"/>
  <c r="Q480" i="30"/>
  <c r="Q428" i="30"/>
  <c r="Q348" i="30"/>
  <c r="Q473" i="30"/>
  <c r="Q582" i="30"/>
  <c r="P328" i="30"/>
  <c r="P398" i="30"/>
  <c r="Q398" i="30"/>
  <c r="P341" i="30"/>
  <c r="P528" i="30"/>
  <c r="Q528" i="30"/>
  <c r="P332" i="30"/>
  <c r="Q522" i="30"/>
  <c r="P522" i="30"/>
  <c r="P352" i="30"/>
  <c r="Q352" i="30"/>
  <c r="Q381" i="30"/>
  <c r="P381" i="30"/>
  <c r="P403" i="30"/>
  <c r="Q403" i="30"/>
  <c r="P488" i="30"/>
  <c r="Q488" i="30"/>
  <c r="Q367" i="30"/>
  <c r="P367" i="30"/>
  <c r="P408" i="30"/>
  <c r="Q408" i="30"/>
  <c r="P508" i="30"/>
  <c r="Q508" i="30"/>
  <c r="Q598" i="30"/>
  <c r="P598" i="30"/>
  <c r="P580" i="30"/>
  <c r="Q580" i="30"/>
  <c r="Q546" i="30"/>
  <c r="P546" i="30"/>
  <c r="P407" i="30"/>
  <c r="Q407" i="30"/>
  <c r="P376" i="30"/>
  <c r="Q376" i="30"/>
  <c r="P296" i="30"/>
  <c r="Q457" i="30"/>
  <c r="P457" i="30"/>
  <c r="P448" i="30"/>
  <c r="Q448" i="30"/>
  <c r="P427" i="30"/>
  <c r="Q427" i="30"/>
  <c r="Q394" i="30"/>
  <c r="P394" i="30"/>
  <c r="P375" i="30"/>
  <c r="Q375" i="30"/>
  <c r="P461" i="30"/>
  <c r="Q461" i="30"/>
  <c r="P596" i="30"/>
  <c r="Q596" i="30"/>
  <c r="P286" i="30"/>
  <c r="P324" i="30"/>
  <c r="Q410" i="30"/>
  <c r="P410" i="30"/>
  <c r="Q583" i="30"/>
  <c r="P583" i="30"/>
  <c r="P424" i="30"/>
  <c r="Q424" i="30"/>
  <c r="Q494" i="30"/>
  <c r="P494" i="30"/>
  <c r="Q539" i="30"/>
  <c r="P539" i="30"/>
  <c r="Q382" i="30"/>
  <c r="P382" i="30"/>
  <c r="P322" i="30"/>
  <c r="P491" i="30"/>
  <c r="Q491" i="30"/>
  <c r="P446" i="30"/>
  <c r="Q446" i="30"/>
  <c r="Q387" i="30"/>
  <c r="P387" i="30"/>
  <c r="P315" i="30"/>
  <c r="P329" i="30"/>
  <c r="Q575" i="30"/>
  <c r="P575" i="30"/>
  <c r="Q418" i="30"/>
  <c r="P418" i="30"/>
  <c r="P504" i="30"/>
  <c r="Q504" i="30"/>
  <c r="Q510" i="30"/>
  <c r="P510" i="30"/>
  <c r="P396" i="30"/>
  <c r="Q396" i="30"/>
  <c r="P558" i="30"/>
  <c r="Q558" i="30"/>
  <c r="P496" i="30"/>
  <c r="Q496" i="30"/>
  <c r="P475" i="30"/>
  <c r="Q475" i="30"/>
  <c r="P560" i="30"/>
  <c r="Q560" i="30"/>
  <c r="Q437" i="30"/>
  <c r="P437" i="30"/>
  <c r="P356" i="30"/>
  <c r="Q356" i="30"/>
  <c r="Q526" i="30"/>
  <c r="P526" i="30"/>
  <c r="P551" i="30"/>
  <c r="Q551" i="30"/>
  <c r="P368" i="30"/>
  <c r="Q368" i="30"/>
  <c r="Q533" i="30"/>
  <c r="P533" i="30"/>
  <c r="P420" i="30"/>
  <c r="Q420" i="30"/>
  <c r="P529" i="30"/>
  <c r="Q529" i="30"/>
  <c r="P520" i="30"/>
  <c r="Q520" i="30"/>
  <c r="Q466" i="30"/>
  <c r="P466" i="30"/>
  <c r="P295" i="30"/>
  <c r="Q406" i="30"/>
  <c r="P406" i="30"/>
  <c r="Q409" i="30"/>
  <c r="P409" i="30"/>
  <c r="Q503" i="30"/>
  <c r="P503" i="30"/>
  <c r="P412" i="30"/>
  <c r="Q412" i="30"/>
  <c r="P392" i="30"/>
  <c r="Q392" i="30"/>
  <c r="P400" i="30"/>
  <c r="Q400" i="30"/>
  <c r="P319" i="30"/>
  <c r="Q502" i="30"/>
  <c r="P502" i="30"/>
  <c r="P555" i="30"/>
  <c r="Q555" i="30"/>
  <c r="P484" i="30"/>
  <c r="Q484" i="30"/>
  <c r="P482" i="30"/>
  <c r="Q482" i="30"/>
  <c r="Q453" i="30"/>
  <c r="P453" i="30"/>
  <c r="P306" i="30"/>
  <c r="P592" i="30"/>
  <c r="Q592" i="30"/>
  <c r="Q571" i="30"/>
  <c r="P571" i="30"/>
  <c r="P489" i="30"/>
  <c r="Q489" i="30"/>
  <c r="Q518" i="30"/>
  <c r="P518" i="30"/>
  <c r="Q573" i="30"/>
  <c r="P573" i="30"/>
  <c r="P451" i="30"/>
  <c r="Q451" i="30"/>
  <c r="Q557" i="30"/>
  <c r="P557" i="30"/>
  <c r="P314" i="30"/>
  <c r="P404" i="30"/>
  <c r="Q404" i="30"/>
  <c r="Q497" i="30"/>
  <c r="P497" i="30"/>
  <c r="P552" i="30"/>
  <c r="Q552" i="30"/>
  <c r="P600" i="30"/>
  <c r="Q600" i="30"/>
  <c r="P342" i="30"/>
  <c r="Q530" i="30"/>
  <c r="Q401" i="30"/>
  <c r="P401" i="30"/>
  <c r="Q536" i="30"/>
  <c r="P536" i="30"/>
  <c r="Q450" i="30"/>
  <c r="P450" i="30"/>
  <c r="Q481" i="30"/>
  <c r="P481" i="30"/>
  <c r="P472" i="30"/>
  <c r="Q472" i="30"/>
  <c r="P320" i="30"/>
  <c r="Q490" i="30"/>
  <c r="P490" i="30"/>
  <c r="P435" i="30"/>
  <c r="Q435" i="30"/>
  <c r="P476" i="30"/>
  <c r="Q476" i="30"/>
  <c r="Q576" i="30"/>
  <c r="P576" i="30"/>
  <c r="P443" i="30"/>
  <c r="Q443" i="30"/>
  <c r="P421" i="30"/>
  <c r="Q421" i="30"/>
  <c r="P556" i="30"/>
  <c r="Q556" i="30"/>
  <c r="P391" i="30"/>
  <c r="Q391" i="30"/>
  <c r="P297" i="30"/>
  <c r="P574" i="30"/>
  <c r="Q574" i="30"/>
  <c r="P383" i="30"/>
  <c r="Q383" i="30"/>
  <c r="Q554" i="30"/>
  <c r="P554" i="30"/>
  <c r="P569" i="30"/>
  <c r="Q569" i="30"/>
  <c r="Q525" i="30"/>
  <c r="P525" i="30"/>
  <c r="Q433" i="30"/>
  <c r="P433" i="30"/>
  <c r="P568" i="30"/>
  <c r="Q568" i="30"/>
  <c r="Q547" i="30"/>
  <c r="P547" i="30"/>
  <c r="P373" i="30"/>
  <c r="Q373" i="30"/>
  <c r="P459" i="30"/>
  <c r="Q459" i="30"/>
  <c r="P321" i="30"/>
  <c r="P561" i="30"/>
  <c r="Q561" i="30"/>
  <c r="Q570" i="30"/>
  <c r="P570" i="30"/>
  <c r="P572" i="30"/>
  <c r="Q572" i="30"/>
  <c r="P380" i="30"/>
  <c r="Q380" i="30"/>
  <c r="Q362" i="30"/>
  <c r="P362" i="30"/>
  <c r="Q390" i="30"/>
  <c r="P390" i="30"/>
  <c r="P492" i="30"/>
  <c r="Q492" i="30"/>
  <c r="P290" i="30"/>
  <c r="Q449" i="30"/>
  <c r="P449" i="30"/>
  <c r="Q538" i="30"/>
  <c r="P538" i="30"/>
  <c r="Q397" i="30"/>
  <c r="P397" i="30"/>
  <c r="P590" i="30"/>
  <c r="Q590" i="30"/>
  <c r="P511" i="30"/>
  <c r="Q511" i="30"/>
  <c r="P478" i="30"/>
  <c r="Q478" i="30"/>
  <c r="Q595" i="30"/>
  <c r="P595" i="30"/>
  <c r="Q346" i="30"/>
  <c r="P346" i="30"/>
  <c r="Q430" i="30"/>
  <c r="P430" i="30"/>
  <c r="P372" i="30"/>
  <c r="Q372" i="30"/>
  <c r="Q523" i="30"/>
  <c r="P523" i="30"/>
  <c r="Q542" i="30"/>
  <c r="P542" i="30"/>
  <c r="P293" i="30"/>
  <c r="Q468" i="30"/>
  <c r="P468" i="30"/>
  <c r="Q597" i="30"/>
  <c r="P597" i="30"/>
  <c r="P378" i="30"/>
  <c r="Q378" i="30"/>
  <c r="Q365" i="30"/>
  <c r="P365" i="30"/>
  <c r="P301" i="30"/>
  <c r="P305" i="30"/>
  <c r="P440" i="30"/>
  <c r="Q440" i="30"/>
  <c r="P584" i="30"/>
  <c r="Q584" i="30"/>
  <c r="P299" i="30"/>
  <c r="P311" i="30"/>
  <c r="Q566" i="30"/>
  <c r="P566" i="30"/>
  <c r="P444" i="30"/>
  <c r="Q444" i="30"/>
  <c r="P587" i="30"/>
  <c r="Q587" i="30"/>
  <c r="Q414" i="30"/>
  <c r="P414" i="30"/>
  <c r="Q423" i="30"/>
  <c r="P423" i="30"/>
  <c r="Q486" i="30"/>
  <c r="P486" i="30"/>
  <c r="Q357" i="30"/>
  <c r="P357" i="30"/>
  <c r="Q553" i="30"/>
  <c r="P553" i="30"/>
  <c r="P544" i="30"/>
  <c r="Q544" i="30"/>
  <c r="Q562" i="30"/>
  <c r="P562" i="30"/>
  <c r="P312" i="30"/>
  <c r="P507" i="30"/>
  <c r="Q507" i="30"/>
  <c r="Q548" i="30"/>
  <c r="P316" i="30"/>
  <c r="P515" i="30"/>
  <c r="Q515" i="30"/>
  <c r="Q493" i="30"/>
  <c r="P493" i="30"/>
  <c r="Q399" i="30"/>
  <c r="P463" i="30"/>
  <c r="Q463" i="30"/>
  <c r="P360" i="30"/>
  <c r="Q360" i="30"/>
  <c r="Q455" i="30"/>
  <c r="P540" i="30"/>
  <c r="Q540" i="30"/>
  <c r="Q447" i="30"/>
  <c r="P447" i="30"/>
  <c r="Q534" i="30"/>
  <c r="P534" i="30"/>
  <c r="Q505" i="30"/>
  <c r="P505" i="30"/>
  <c r="Q498" i="30"/>
  <c r="Q370" i="30"/>
  <c r="P370" i="30"/>
  <c r="P323" i="30"/>
  <c r="P531" i="30"/>
  <c r="Q531" i="30"/>
  <c r="Q465" i="30"/>
  <c r="P465" i="30"/>
  <c r="P339" i="30"/>
  <c r="Q445" i="30"/>
  <c r="P445" i="30"/>
  <c r="P415" i="30"/>
  <c r="Q415" i="30"/>
  <c r="Q393" i="30"/>
  <c r="P334" i="30"/>
  <c r="P471" i="30"/>
  <c r="Q471" i="30"/>
  <c r="Q377" i="30"/>
  <c r="P377" i="30"/>
  <c r="P512" i="30"/>
  <c r="Q512" i="30"/>
  <c r="P327" i="30"/>
  <c r="P564" i="30"/>
  <c r="Q564" i="30"/>
  <c r="Q434" i="30"/>
  <c r="P434" i="30"/>
  <c r="Q432" i="30"/>
  <c r="P432" i="30"/>
  <c r="Q402" i="30"/>
  <c r="P402" i="30"/>
  <c r="Q469" i="30"/>
  <c r="P469" i="30"/>
  <c r="P388" i="30"/>
  <c r="Q388" i="30"/>
  <c r="P308" i="30"/>
  <c r="Q550" i="30"/>
  <c r="P550" i="30"/>
  <c r="P516" i="30"/>
  <c r="Q516" i="30"/>
  <c r="P417" i="30"/>
  <c r="Q417" i="30"/>
  <c r="P464" i="30"/>
  <c r="Q464" i="30"/>
  <c r="P369" i="30"/>
  <c r="Q369" i="30"/>
  <c r="P298" i="30"/>
  <c r="Q411" i="30"/>
  <c r="P411" i="30"/>
  <c r="P589" i="30"/>
  <c r="Q589" i="30"/>
  <c r="Q509" i="30"/>
  <c r="P509" i="30"/>
  <c r="Q521" i="30"/>
  <c r="P521" i="30"/>
  <c r="P333" i="30"/>
  <c r="P588" i="30"/>
  <c r="Q588" i="30"/>
  <c r="P495" i="30"/>
  <c r="Q495" i="30"/>
  <c r="P307" i="30"/>
  <c r="Q429" i="30"/>
  <c r="P429" i="30"/>
  <c r="Q351" i="30"/>
  <c r="P351" i="30"/>
  <c r="Q386" i="30"/>
  <c r="P386" i="30"/>
  <c r="P285" i="30"/>
  <c r="Q389" i="30"/>
  <c r="P389" i="30"/>
  <c r="P349" i="30"/>
  <c r="Q349" i="30"/>
  <c r="P579" i="30"/>
  <c r="Q579" i="30"/>
  <c r="P441" i="30"/>
  <c r="Q441" i="30"/>
  <c r="Q384" i="30"/>
  <c r="Q565" i="30"/>
  <c r="P565" i="30"/>
  <c r="Q413" i="30"/>
  <c r="P413" i="30"/>
  <c r="P535" i="30"/>
  <c r="Q535" i="30"/>
  <c r="Q585" i="30"/>
  <c r="P585" i="30"/>
  <c r="P294" i="30"/>
  <c r="P527" i="30"/>
  <c r="Q527" i="30"/>
  <c r="P331" i="30"/>
  <c r="Q586" i="30"/>
  <c r="P586" i="30"/>
  <c r="Q577" i="30"/>
  <c r="P577" i="30"/>
  <c r="P344" i="30"/>
  <c r="Q344" i="30"/>
  <c r="Q442" i="30"/>
  <c r="P442" i="30"/>
  <c r="P292" i="30"/>
  <c r="Q395" i="30"/>
  <c r="P395" i="30"/>
  <c r="Q517" i="30"/>
  <c r="P517" i="30"/>
  <c r="P487" i="30"/>
  <c r="Q487" i="30"/>
  <c r="P318" i="30"/>
  <c r="P543" i="30"/>
  <c r="Q543" i="30"/>
  <c r="Q593" i="30"/>
  <c r="P593" i="30"/>
  <c r="Q405" i="30"/>
  <c r="P405" i="30"/>
  <c r="Q479" i="30"/>
  <c r="P479" i="30"/>
  <c r="Q506" i="30"/>
  <c r="P506" i="30"/>
  <c r="P594" i="30"/>
  <c r="Q594" i="30"/>
  <c r="Q549" i="30"/>
  <c r="P549" i="30"/>
  <c r="P325" i="30"/>
  <c r="Q347" i="30"/>
  <c r="P347" i="30"/>
  <c r="P541" i="30"/>
  <c r="Q541" i="30"/>
  <c r="P460" i="30"/>
  <c r="Q460" i="30"/>
  <c r="P452" i="30"/>
  <c r="Q452" i="30"/>
  <c r="P289" i="30"/>
  <c r="Q519" i="30"/>
  <c r="P519" i="30"/>
  <c r="Q353" i="30"/>
  <c r="P353" i="30"/>
  <c r="P303" i="30"/>
  <c r="P350" i="30"/>
  <c r="Q350" i="30"/>
  <c r="Q581" i="30"/>
  <c r="P581" i="30"/>
  <c r="P537" i="30"/>
  <c r="Q537" i="30"/>
  <c r="Q438" i="30"/>
  <c r="P438" i="30"/>
  <c r="P313" i="30"/>
  <c r="P483" i="30"/>
  <c r="Q483" i="30"/>
  <c r="P359" i="30"/>
  <c r="Q359" i="30"/>
  <c r="Q567" i="30"/>
  <c r="P567" i="30"/>
  <c r="Q431" i="30"/>
  <c r="P431" i="30"/>
  <c r="Q458" i="30"/>
  <c r="P458" i="30"/>
  <c r="Q545" i="30"/>
  <c r="P545" i="30"/>
  <c r="P439" i="30"/>
  <c r="Q439" i="30"/>
  <c r="P456" i="30"/>
  <c r="Q456" i="30"/>
  <c r="Q358" i="30"/>
  <c r="P358" i="30"/>
  <c r="Q591" i="30"/>
  <c r="P591" i="30"/>
  <c r="P309" i="30"/>
  <c r="P288" i="30"/>
  <c r="Q425" i="30"/>
  <c r="P425" i="30"/>
  <c r="P416" i="30"/>
  <c r="Q416" i="30"/>
  <c r="Q514" i="30"/>
  <c r="P514" i="30"/>
  <c r="P336" i="30"/>
  <c r="P422" i="30"/>
  <c r="Q422" i="30"/>
  <c r="P436" i="30"/>
  <c r="Q436" i="30"/>
  <c r="Q343" i="30"/>
  <c r="P343" i="30"/>
  <c r="Q454" i="30"/>
  <c r="P454" i="30"/>
  <c r="Q467" i="30"/>
  <c r="P467" i="30"/>
  <c r="P364" i="30"/>
  <c r="Q364" i="30"/>
  <c r="Q559" i="30"/>
  <c r="P559" i="30"/>
  <c r="P310" i="30"/>
  <c r="P304" i="30"/>
  <c r="Q477" i="30"/>
  <c r="P477" i="30"/>
  <c r="Q385" i="30"/>
  <c r="P385" i="30"/>
  <c r="Q578" i="30"/>
  <c r="P578" i="30"/>
  <c r="P355" i="30"/>
  <c r="Q355" i="30"/>
  <c r="Q474" i="30"/>
  <c r="P474" i="30"/>
  <c r="P302" i="30"/>
  <c r="P374" i="30"/>
  <c r="Q374" i="30"/>
  <c r="P532" i="30"/>
  <c r="Q532" i="30"/>
  <c r="P524" i="30"/>
  <c r="Q524" i="30"/>
  <c r="P345" i="30"/>
  <c r="Q345" i="30"/>
  <c r="P337" i="30"/>
  <c r="Q379" i="30"/>
  <c r="P379" i="30"/>
  <c r="P340" i="30"/>
  <c r="P513" i="30"/>
  <c r="Q513" i="30"/>
  <c r="Q485" i="30"/>
  <c r="P485" i="30"/>
  <c r="Q501" i="30"/>
  <c r="P501" i="30"/>
  <c r="Q354" i="30"/>
  <c r="P354" i="30"/>
  <c r="P326" i="30"/>
  <c r="P470" i="30"/>
  <c r="Q470" i="30"/>
  <c r="Q462" i="30"/>
  <c r="P462" i="30"/>
  <c r="P366" i="30"/>
  <c r="Q366" i="30"/>
  <c r="Q599" i="30"/>
  <c r="P599" i="30"/>
  <c r="Q361" i="30"/>
  <c r="P361" i="30"/>
  <c r="P499" i="30"/>
  <c r="Q499" i="30"/>
  <c r="P363" i="30"/>
  <c r="Q363" i="30"/>
  <c r="Q419" i="30"/>
  <c r="P419" i="30"/>
  <c r="P220" i="30"/>
  <c r="P260" i="30"/>
  <c r="P244" i="30"/>
  <c r="P247" i="30"/>
  <c r="P217" i="30"/>
  <c r="P209" i="30"/>
  <c r="P225" i="30"/>
  <c r="P258" i="30"/>
  <c r="P200" i="30"/>
  <c r="P212" i="30"/>
  <c r="P238" i="30"/>
  <c r="P239" i="30"/>
  <c r="P210" i="30"/>
  <c r="P280" i="30"/>
  <c r="P250" i="30"/>
  <c r="P222" i="30"/>
  <c r="P283" i="30"/>
  <c r="P199" i="30"/>
  <c r="P206" i="30"/>
  <c r="P257" i="30"/>
  <c r="P282" i="30"/>
  <c r="P213" i="30"/>
  <c r="P230" i="30"/>
  <c r="P246" i="30"/>
  <c r="P276" i="30"/>
  <c r="P237" i="30"/>
  <c r="P256" i="30"/>
  <c r="P231" i="30"/>
  <c r="P224" i="30"/>
  <c r="P201" i="30"/>
  <c r="P218" i="30"/>
  <c r="P273" i="30"/>
  <c r="P271" i="30"/>
  <c r="P234" i="30"/>
  <c r="P236" i="30"/>
  <c r="P264" i="30"/>
  <c r="P272" i="30"/>
  <c r="P266" i="30"/>
  <c r="P223" i="30"/>
  <c r="P279" i="30"/>
  <c r="P269" i="30"/>
  <c r="P254" i="30"/>
  <c r="P205" i="30"/>
  <c r="P255" i="30"/>
  <c r="P196" i="30"/>
  <c r="P251" i="30"/>
  <c r="P262" i="30"/>
  <c r="P265" i="30"/>
  <c r="P195" i="30"/>
  <c r="P214" i="30"/>
  <c r="P233" i="30"/>
  <c r="P275" i="30"/>
  <c r="P202" i="30"/>
  <c r="P211" i="30"/>
  <c r="P267" i="30"/>
  <c r="P203" i="30"/>
  <c r="P197" i="30"/>
  <c r="P221" i="30"/>
  <c r="P198" i="30"/>
  <c r="P270" i="30"/>
  <c r="P240" i="30"/>
  <c r="P268" i="30"/>
  <c r="P229" i="30"/>
  <c r="P259" i="30"/>
  <c r="P252" i="30"/>
  <c r="P263" i="30"/>
  <c r="P235" i="30"/>
  <c r="P242" i="30"/>
  <c r="P248" i="30"/>
  <c r="P261" i="30"/>
  <c r="P241" i="30"/>
  <c r="P274" i="30"/>
  <c r="P253" i="30"/>
  <c r="P232" i="30"/>
  <c r="P227" i="30"/>
  <c r="P277" i="30"/>
  <c r="P284" i="30"/>
  <c r="P208" i="30"/>
  <c r="P243" i="30"/>
  <c r="P189" i="30"/>
  <c r="P187" i="30"/>
  <c r="P188" i="30"/>
  <c r="P193" i="30"/>
  <c r="P191" i="30"/>
  <c r="P190" i="30"/>
  <c r="P185" i="30"/>
  <c r="P186" i="30"/>
  <c r="P194" i="30"/>
  <c r="P183" i="30"/>
  <c r="P178" i="30"/>
  <c r="P179" i="30"/>
  <c r="P175" i="30"/>
  <c r="P169" i="30"/>
  <c r="P167" i="30"/>
  <c r="P163" i="30"/>
  <c r="P159" i="30"/>
  <c r="P151" i="30"/>
  <c r="P147" i="30"/>
  <c r="P143" i="30"/>
  <c r="P140" i="30"/>
  <c r="P150" i="30"/>
  <c r="P142" i="30"/>
  <c r="P158" i="30"/>
  <c r="P170" i="30"/>
  <c r="P174" i="30"/>
  <c r="P24" i="30"/>
  <c r="P48" i="30"/>
  <c r="P36" i="30"/>
  <c r="P76" i="30"/>
  <c r="P84" i="30"/>
  <c r="P40" i="30"/>
  <c r="P60" i="30"/>
  <c r="P80" i="30"/>
  <c r="P68" i="30"/>
  <c r="C8" i="30"/>
  <c r="C7" i="30"/>
  <c r="W16" i="30"/>
  <c r="Y2" i="15" s="1"/>
  <c r="W15" i="30"/>
  <c r="X2" i="15" s="1"/>
  <c r="W13" i="30"/>
  <c r="W2" i="15" s="1"/>
  <c r="W12" i="30"/>
  <c r="Q226" i="30" s="1"/>
  <c r="W11" i="30"/>
  <c r="U2" i="15" s="1"/>
  <c r="W10" i="30"/>
  <c r="T2" i="15" s="1"/>
  <c r="W9" i="30"/>
  <c r="S2" i="15" s="1"/>
  <c r="W8" i="30"/>
  <c r="R2" i="15" s="1"/>
  <c r="W7" i="30"/>
  <c r="P2" i="15" s="1"/>
  <c r="P6" i="15" s="1"/>
  <c r="W6" i="30"/>
  <c r="O2" i="15" s="1"/>
  <c r="S6" i="30"/>
  <c r="G673" i="16"/>
  <c r="G672" i="16"/>
  <c r="G671" i="16"/>
  <c r="G670" i="16"/>
  <c r="G669" i="16"/>
  <c r="G668" i="16"/>
  <c r="G667" i="16"/>
  <c r="G666" i="16"/>
  <c r="G665" i="16"/>
  <c r="G664" i="16"/>
  <c r="G663" i="16"/>
  <c r="G662" i="16"/>
  <c r="G661" i="16"/>
  <c r="G660" i="16"/>
  <c r="G659" i="16"/>
  <c r="G658" i="16"/>
  <c r="G657" i="16"/>
  <c r="G656" i="16"/>
  <c r="G655" i="16"/>
  <c r="G654" i="16"/>
  <c r="G653" i="16"/>
  <c r="G652" i="16"/>
  <c r="G651" i="16"/>
  <c r="G650" i="16"/>
  <c r="G649" i="16"/>
  <c r="G648" i="16"/>
  <c r="G647" i="16"/>
  <c r="G646" i="16"/>
  <c r="G645" i="16"/>
  <c r="G644" i="16"/>
  <c r="G643" i="16"/>
  <c r="G642" i="16"/>
  <c r="G641" i="16"/>
  <c r="G640" i="16"/>
  <c r="G639" i="16"/>
  <c r="G638" i="16"/>
  <c r="G637" i="16"/>
  <c r="G636" i="16"/>
  <c r="G635" i="16"/>
  <c r="G634" i="16"/>
  <c r="G633" i="16"/>
  <c r="G632" i="16"/>
  <c r="G631" i="16"/>
  <c r="G630" i="16"/>
  <c r="G629" i="16"/>
  <c r="G628" i="16"/>
  <c r="G627" i="16"/>
  <c r="G626" i="16"/>
  <c r="G625" i="16"/>
  <c r="G624" i="16"/>
  <c r="G623" i="16"/>
  <c r="G622" i="16"/>
  <c r="G621" i="16"/>
  <c r="G620" i="16"/>
  <c r="G619" i="16"/>
  <c r="G618" i="16"/>
  <c r="G617" i="16"/>
  <c r="G616" i="16"/>
  <c r="G615" i="16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C2" i="16"/>
  <c r="A3" i="16"/>
  <c r="C3" i="16" s="1"/>
  <c r="B2" i="16"/>
  <c r="D2" i="16"/>
  <c r="G2" i="16"/>
  <c r="Q317" i="30" l="1"/>
  <c r="Q335" i="30"/>
  <c r="Q339" i="30"/>
  <c r="Q333" i="30"/>
  <c r="Q303" i="30"/>
  <c r="Q338" i="30"/>
  <c r="Q301" i="30"/>
  <c r="Q297" i="30"/>
  <c r="Q340" i="30"/>
  <c r="Q313" i="30"/>
  <c r="Q325" i="30"/>
  <c r="Q302" i="30"/>
  <c r="Q326" i="30"/>
  <c r="Q304" i="30"/>
  <c r="Q334" i="30"/>
  <c r="Q323" i="30"/>
  <c r="Q298" i="30"/>
  <c r="Q308" i="30"/>
  <c r="Q299" i="30"/>
  <c r="Q306" i="30"/>
  <c r="Q319" i="30"/>
  <c r="Q341" i="30"/>
  <c r="Q312" i="30"/>
  <c r="Q331" i="30"/>
  <c r="Q311" i="30"/>
  <c r="Q295" i="30"/>
  <c r="Q332" i="30"/>
  <c r="Q327" i="30"/>
  <c r="Q321" i="30"/>
  <c r="Q322" i="30"/>
  <c r="Q324" i="30"/>
  <c r="Q337" i="30"/>
  <c r="Q310" i="30"/>
  <c r="Q309" i="30"/>
  <c r="Q294" i="30"/>
  <c r="Q329" i="30"/>
  <c r="Q300" i="30"/>
  <c r="Q330" i="30"/>
  <c r="Q320" i="30"/>
  <c r="Q314" i="30"/>
  <c r="Q315" i="30"/>
  <c r="Q336" i="30"/>
  <c r="Q318" i="30"/>
  <c r="Q307" i="30"/>
  <c r="Q293" i="30"/>
  <c r="Q342" i="30"/>
  <c r="Q296" i="30"/>
  <c r="Q328" i="30"/>
  <c r="Q316" i="30"/>
  <c r="Q305" i="30"/>
  <c r="Q240" i="30"/>
  <c r="Q243" i="30"/>
  <c r="Q284" i="30"/>
  <c r="Q211" i="30"/>
  <c r="Q274" i="30"/>
  <c r="Q257" i="30"/>
  <c r="Q233" i="30"/>
  <c r="Q241" i="30"/>
  <c r="Q197" i="30"/>
  <c r="Q227" i="30"/>
  <c r="Q263" i="30"/>
  <c r="Q270" i="30"/>
  <c r="Q269" i="30"/>
  <c r="Q254" i="30"/>
  <c r="Q203" i="30"/>
  <c r="Q251" i="30"/>
  <c r="Q272" i="30"/>
  <c r="Q261" i="30"/>
  <c r="Q268" i="30"/>
  <c r="Q250" i="30"/>
  <c r="Q255" i="30"/>
  <c r="Q275" i="30"/>
  <c r="Q264" i="30"/>
  <c r="Q277" i="30"/>
  <c r="Q242" i="30"/>
  <c r="Q253" i="30"/>
  <c r="Q235" i="30"/>
  <c r="Q267" i="30"/>
  <c r="Q265" i="30"/>
  <c r="Q256" i="30"/>
  <c r="Q245" i="30"/>
  <c r="Q292" i="30"/>
  <c r="Q234" i="30"/>
  <c r="Q283" i="30"/>
  <c r="Q249" i="30"/>
  <c r="Q278" i="30"/>
  <c r="Q262" i="30"/>
  <c r="Q276" i="30"/>
  <c r="Q258" i="30"/>
  <c r="Q281" i="30"/>
  <c r="Q289" i="30"/>
  <c r="Q287" i="30"/>
  <c r="Q252" i="30"/>
  <c r="Q198" i="30"/>
  <c r="Q279" i="30"/>
  <c r="Q271" i="30"/>
  <c r="Q246" i="30"/>
  <c r="Q286" i="30"/>
  <c r="Q259" i="30"/>
  <c r="Q273" i="30"/>
  <c r="Q248" i="30"/>
  <c r="Q221" i="30"/>
  <c r="Q196" i="30"/>
  <c r="Q266" i="30"/>
  <c r="Q280" i="30"/>
  <c r="Q291" i="30"/>
  <c r="Q282" i="30"/>
  <c r="Q247" i="30"/>
  <c r="Q229" i="30"/>
  <c r="Q214" i="30"/>
  <c r="Q232" i="30"/>
  <c r="Q260" i="30"/>
  <c r="Q288" i="30"/>
  <c r="Q285" i="30"/>
  <c r="Q290" i="30"/>
  <c r="Q195" i="30"/>
  <c r="Q205" i="30"/>
  <c r="Q206" i="30"/>
  <c r="Q210" i="30"/>
  <c r="Q225" i="30"/>
  <c r="Q199" i="30"/>
  <c r="Q239" i="30"/>
  <c r="Q220" i="30"/>
  <c r="Q201" i="30"/>
  <c r="Q209" i="30"/>
  <c r="Q224" i="30"/>
  <c r="Q230" i="30"/>
  <c r="Q228" i="30"/>
  <c r="Q238" i="30"/>
  <c r="Q204" i="30"/>
  <c r="Q202" i="30"/>
  <c r="Q236" i="30"/>
  <c r="Q216" i="30"/>
  <c r="Q212" i="30"/>
  <c r="Q217" i="30"/>
  <c r="Q207" i="30"/>
  <c r="Q231" i="30"/>
  <c r="Q213" i="30"/>
  <c r="Q222" i="30"/>
  <c r="Q219" i="30"/>
  <c r="Q215" i="30"/>
  <c r="Q223" i="30"/>
  <c r="Q237" i="30"/>
  <c r="Q200" i="30"/>
  <c r="Q244" i="30"/>
  <c r="Q208" i="30"/>
  <c r="Q218" i="30"/>
  <c r="Q189" i="30"/>
  <c r="Q184" i="30"/>
  <c r="Q191" i="30"/>
  <c r="Q193" i="30"/>
  <c r="Q188" i="30"/>
  <c r="Q194" i="30"/>
  <c r="Q163" i="30"/>
  <c r="Q186" i="30"/>
  <c r="Q192" i="30"/>
  <c r="Q185" i="30"/>
  <c r="Q187" i="30"/>
  <c r="Q150" i="30"/>
  <c r="Q190" i="30"/>
  <c r="Q146" i="30"/>
  <c r="Q167" i="30"/>
  <c r="Q143" i="30"/>
  <c r="Q178" i="30"/>
  <c r="Q182" i="30"/>
  <c r="Q165" i="30"/>
  <c r="Q175" i="30"/>
  <c r="Q155" i="30"/>
  <c r="Q174" i="30"/>
  <c r="Q147" i="30"/>
  <c r="Q142" i="30"/>
  <c r="Q145" i="30"/>
  <c r="Q181" i="30"/>
  <c r="Q154" i="30"/>
  <c r="Q149" i="30"/>
  <c r="Q171" i="30"/>
  <c r="Q162" i="30"/>
  <c r="Q144" i="30"/>
  <c r="Q152" i="30"/>
  <c r="Q157" i="30"/>
  <c r="Q173" i="30"/>
  <c r="Q172" i="30"/>
  <c r="Q180" i="30"/>
  <c r="Q177" i="30"/>
  <c r="Q156" i="30"/>
  <c r="Q176" i="30"/>
  <c r="Q164" i="30"/>
  <c r="Q153" i="30"/>
  <c r="Q161" i="30"/>
  <c r="Q148" i="30"/>
  <c r="Q170" i="30"/>
  <c r="Q179" i="30"/>
  <c r="Q151" i="30"/>
  <c r="Q160" i="30"/>
  <c r="Q169" i="30"/>
  <c r="Q158" i="30"/>
  <c r="Q166" i="30"/>
  <c r="Q159" i="30"/>
  <c r="Q183" i="30"/>
  <c r="Q168" i="30"/>
  <c r="Q139" i="30"/>
  <c r="Q137" i="30"/>
  <c r="Q133" i="30"/>
  <c r="Q140" i="30"/>
  <c r="B3" i="16"/>
  <c r="D3" i="16"/>
  <c r="Q84" i="30"/>
  <c r="Q130" i="30"/>
  <c r="Q118" i="30"/>
  <c r="Q129" i="30"/>
  <c r="Q132" i="30"/>
  <c r="Q127" i="30"/>
  <c r="Q121" i="30"/>
  <c r="Q124" i="30"/>
  <c r="Q113" i="30"/>
  <c r="Q116" i="30"/>
  <c r="Q114" i="30"/>
  <c r="Q122" i="30"/>
  <c r="Q131" i="30"/>
  <c r="Q126" i="30"/>
  <c r="Q125" i="30"/>
  <c r="Q24" i="30"/>
  <c r="Q95" i="30"/>
  <c r="Q82" i="30"/>
  <c r="Q108" i="30"/>
  <c r="Q77" i="30"/>
  <c r="Q57" i="30"/>
  <c r="Q53" i="30"/>
  <c r="Q69" i="30"/>
  <c r="Q54" i="30"/>
  <c r="Q59" i="30"/>
  <c r="Q67" i="30"/>
  <c r="Q74" i="30"/>
  <c r="Q107" i="30"/>
  <c r="Q49" i="30"/>
  <c r="Q100" i="30"/>
  <c r="Q64" i="30"/>
  <c r="Q79" i="30"/>
  <c r="Q71" i="30"/>
  <c r="Q56" i="30"/>
  <c r="Q61" i="30"/>
  <c r="Q91" i="30"/>
  <c r="Q99" i="30"/>
  <c r="Q83" i="30"/>
  <c r="Q89" i="30"/>
  <c r="Q101" i="30"/>
  <c r="Q94" i="30"/>
  <c r="Q111" i="30"/>
  <c r="Q58" i="30"/>
  <c r="Q92" i="30"/>
  <c r="Q62" i="30"/>
  <c r="Q87" i="30"/>
  <c r="Q81" i="30"/>
  <c r="Q105" i="30"/>
  <c r="Q93" i="30"/>
  <c r="Q70" i="30"/>
  <c r="Q90" i="30"/>
  <c r="Q97" i="30"/>
  <c r="Q50" i="30"/>
  <c r="Q66" i="30"/>
  <c r="Q76" i="30"/>
  <c r="Q68" i="30"/>
  <c r="Q80" i="30"/>
  <c r="Q60" i="30"/>
  <c r="Q102" i="30"/>
  <c r="Q36" i="30"/>
  <c r="Q48" i="30"/>
  <c r="V2" i="15"/>
  <c r="V286" i="15" s="1"/>
  <c r="Q27" i="30"/>
  <c r="Q45" i="30"/>
  <c r="Q37" i="30"/>
  <c r="Q22" i="30"/>
  <c r="Q18" i="30"/>
  <c r="Q16" i="30"/>
  <c r="Q15" i="30"/>
  <c r="Q35" i="30"/>
  <c r="Q33" i="30"/>
  <c r="Q38" i="30"/>
  <c r="Q25" i="30"/>
  <c r="Q43" i="30"/>
  <c r="Q30" i="30"/>
  <c r="Q31" i="30"/>
  <c r="Q17" i="30"/>
  <c r="Q28" i="30"/>
  <c r="Q26" i="30"/>
  <c r="Q39" i="30"/>
  <c r="Q21" i="30"/>
  <c r="Q13" i="30"/>
  <c r="Q40" i="30"/>
  <c r="Q14" i="30"/>
  <c r="A4" i="16"/>
  <c r="O299" i="15"/>
  <c r="O297" i="15"/>
  <c r="O295" i="15"/>
  <c r="O293" i="15"/>
  <c r="O291" i="15"/>
  <c r="O289" i="15"/>
  <c r="O287" i="15"/>
  <c r="O285" i="15"/>
  <c r="O283" i="15"/>
  <c r="O300" i="15"/>
  <c r="O298" i="15"/>
  <c r="O296" i="15"/>
  <c r="O294" i="15"/>
  <c r="O292" i="15"/>
  <c r="O290" i="15"/>
  <c r="O288" i="15"/>
  <c r="O286" i="15"/>
  <c r="O284" i="15"/>
  <c r="O282" i="15"/>
  <c r="O280" i="15"/>
  <c r="O278" i="15"/>
  <c r="O276" i="15"/>
  <c r="O274" i="15"/>
  <c r="O272" i="15"/>
  <c r="O270" i="15"/>
  <c r="O268" i="15"/>
  <c r="O281" i="15"/>
  <c r="O277" i="15"/>
  <c r="O273" i="15"/>
  <c r="O269" i="15"/>
  <c r="O266" i="15"/>
  <c r="O264" i="15"/>
  <c r="O262" i="15"/>
  <c r="O260" i="15"/>
  <c r="O258" i="15"/>
  <c r="O256" i="15"/>
  <c r="O254" i="15"/>
  <c r="O252" i="15"/>
  <c r="O250" i="15"/>
  <c r="O248" i="15"/>
  <c r="O246" i="15"/>
  <c r="O244" i="15"/>
  <c r="O242" i="15"/>
  <c r="O239" i="15"/>
  <c r="O237" i="15"/>
  <c r="O235" i="15"/>
  <c r="O233" i="15"/>
  <c r="O231" i="15"/>
  <c r="O229" i="15"/>
  <c r="O227" i="15"/>
  <c r="O225" i="15"/>
  <c r="O223" i="15"/>
  <c r="O221" i="15"/>
  <c r="O219" i="15"/>
  <c r="O217" i="15"/>
  <c r="O215" i="15"/>
  <c r="O213" i="15"/>
  <c r="O211" i="15"/>
  <c r="O209" i="15"/>
  <c r="O207" i="15"/>
  <c r="O205" i="15"/>
  <c r="O203" i="15"/>
  <c r="O201" i="15"/>
  <c r="O199" i="15"/>
  <c r="O197" i="15"/>
  <c r="O195" i="15"/>
  <c r="O193" i="15"/>
  <c r="O191" i="15"/>
  <c r="O275" i="15"/>
  <c r="O267" i="15"/>
  <c r="O263" i="15"/>
  <c r="O259" i="15"/>
  <c r="O255" i="15"/>
  <c r="O251" i="15"/>
  <c r="O247" i="15"/>
  <c r="O243" i="15"/>
  <c r="O238" i="15"/>
  <c r="O234" i="15"/>
  <c r="O230" i="15"/>
  <c r="O226" i="15"/>
  <c r="O222" i="15"/>
  <c r="O218" i="15"/>
  <c r="O214" i="15"/>
  <c r="O210" i="15"/>
  <c r="O206" i="15"/>
  <c r="O202" i="15"/>
  <c r="O198" i="15"/>
  <c r="O194" i="15"/>
  <c r="O190" i="15"/>
  <c r="O271" i="15"/>
  <c r="O261" i="15"/>
  <c r="O253" i="15"/>
  <c r="O245" i="15"/>
  <c r="O189" i="15"/>
  <c r="O187" i="15"/>
  <c r="O185" i="15"/>
  <c r="O183" i="15"/>
  <c r="O181" i="15"/>
  <c r="O179" i="15"/>
  <c r="O177" i="15"/>
  <c r="O175" i="15"/>
  <c r="O173" i="15"/>
  <c r="O171" i="15"/>
  <c r="O169" i="15"/>
  <c r="O167" i="15"/>
  <c r="O165" i="15"/>
  <c r="O163" i="15"/>
  <c r="O161" i="15"/>
  <c r="O159" i="15"/>
  <c r="O157" i="15"/>
  <c r="O240" i="15"/>
  <c r="O232" i="15"/>
  <c r="O224" i="15"/>
  <c r="O216" i="15"/>
  <c r="O208" i="15"/>
  <c r="O200" i="15"/>
  <c r="O192" i="15"/>
  <c r="O265" i="15"/>
  <c r="O249" i="15"/>
  <c r="O236" i="15"/>
  <c r="O228" i="15"/>
  <c r="O220" i="15"/>
  <c r="O212" i="15"/>
  <c r="O204" i="15"/>
  <c r="O196" i="15"/>
  <c r="O155" i="15"/>
  <c r="O153" i="15"/>
  <c r="O151" i="15"/>
  <c r="O149" i="15"/>
  <c r="O147" i="15"/>
  <c r="O145" i="15"/>
  <c r="O143" i="15"/>
  <c r="O141" i="15"/>
  <c r="O139" i="15"/>
  <c r="O137" i="15"/>
  <c r="O135" i="15"/>
  <c r="O133" i="15"/>
  <c r="O131" i="15"/>
  <c r="O129" i="15"/>
  <c r="O127" i="15"/>
  <c r="O125" i="15"/>
  <c r="O123" i="15"/>
  <c r="O121" i="15"/>
  <c r="O119" i="15"/>
  <c r="O117" i="15"/>
  <c r="O115" i="15"/>
  <c r="O113" i="15"/>
  <c r="O111" i="15"/>
  <c r="O109" i="15"/>
  <c r="O107" i="15"/>
  <c r="O105" i="15"/>
  <c r="O103" i="15"/>
  <c r="O101" i="15"/>
  <c r="O99" i="15"/>
  <c r="O97" i="15"/>
  <c r="O95" i="15"/>
  <c r="O93" i="15"/>
  <c r="O91" i="15"/>
  <c r="O89" i="15"/>
  <c r="O87" i="15"/>
  <c r="O85" i="15"/>
  <c r="O83" i="15"/>
  <c r="O81" i="15"/>
  <c r="O79" i="15"/>
  <c r="O77" i="15"/>
  <c r="O75" i="15"/>
  <c r="O73" i="15"/>
  <c r="O71" i="15"/>
  <c r="O69" i="15"/>
  <c r="O67" i="15"/>
  <c r="O65" i="15"/>
  <c r="O63" i="15"/>
  <c r="O61" i="15"/>
  <c r="O59" i="15"/>
  <c r="O57" i="15"/>
  <c r="O55" i="15"/>
  <c r="O279" i="15"/>
  <c r="O257" i="15"/>
  <c r="O241" i="15"/>
  <c r="O188" i="15"/>
  <c r="O184" i="15"/>
  <c r="O180" i="15"/>
  <c r="O176" i="15"/>
  <c r="O172" i="15"/>
  <c r="O168" i="15"/>
  <c r="O164" i="15"/>
  <c r="O160" i="15"/>
  <c r="O156" i="15"/>
  <c r="O182" i="15"/>
  <c r="O174" i="15"/>
  <c r="O166" i="15"/>
  <c r="O158" i="15"/>
  <c r="O154" i="15"/>
  <c r="O150" i="15"/>
  <c r="O146" i="15"/>
  <c r="O142" i="15"/>
  <c r="O138" i="15"/>
  <c r="O134" i="15"/>
  <c r="O130" i="15"/>
  <c r="O126" i="15"/>
  <c r="O122" i="15"/>
  <c r="O118" i="15"/>
  <c r="O114" i="15"/>
  <c r="O110" i="15"/>
  <c r="O106" i="15"/>
  <c r="O186" i="15"/>
  <c r="O178" i="15"/>
  <c r="O170" i="15"/>
  <c r="O162" i="15"/>
  <c r="O152" i="15"/>
  <c r="O148" i="15"/>
  <c r="O144" i="15"/>
  <c r="O140" i="15"/>
  <c r="O136" i="15"/>
  <c r="O132" i="15"/>
  <c r="O128" i="15"/>
  <c r="O124" i="15"/>
  <c r="O120" i="15"/>
  <c r="O116" i="15"/>
  <c r="O112" i="15"/>
  <c r="O108" i="15"/>
  <c r="O104" i="15"/>
  <c r="O100" i="15"/>
  <c r="O96" i="15"/>
  <c r="O92" i="15"/>
  <c r="O88" i="15"/>
  <c r="O84" i="15"/>
  <c r="O80" i="15"/>
  <c r="O76" i="15"/>
  <c r="O72" i="15"/>
  <c r="O68" i="15"/>
  <c r="O64" i="15"/>
  <c r="O60" i="15"/>
  <c r="O56" i="15"/>
  <c r="O53" i="15"/>
  <c r="O51" i="15"/>
  <c r="O49" i="15"/>
  <c r="O47" i="15"/>
  <c r="O45" i="15"/>
  <c r="O43" i="15"/>
  <c r="O41" i="15"/>
  <c r="O39" i="15"/>
  <c r="O37" i="15"/>
  <c r="O35" i="15"/>
  <c r="O33" i="15"/>
  <c r="O31" i="15"/>
  <c r="O29" i="15"/>
  <c r="O27" i="15"/>
  <c r="O25" i="15"/>
  <c r="O23" i="15"/>
  <c r="O21" i="15"/>
  <c r="O19" i="15"/>
  <c r="O17" i="15"/>
  <c r="O15" i="15"/>
  <c r="O13" i="15"/>
  <c r="O11" i="15"/>
  <c r="O9" i="15"/>
  <c r="O7" i="15"/>
  <c r="O5" i="15"/>
  <c r="O98" i="15"/>
  <c r="O90" i="15"/>
  <c r="O82" i="15"/>
  <c r="O74" i="15"/>
  <c r="O66" i="15"/>
  <c r="O58" i="15"/>
  <c r="O50" i="15"/>
  <c r="O46" i="15"/>
  <c r="O42" i="15"/>
  <c r="O38" i="15"/>
  <c r="O34" i="15"/>
  <c r="O30" i="15"/>
  <c r="O26" i="15"/>
  <c r="O22" i="15"/>
  <c r="O18" i="15"/>
  <c r="O102" i="15"/>
  <c r="O94" i="15"/>
  <c r="O86" i="15"/>
  <c r="O78" i="15"/>
  <c r="O70" i="15"/>
  <c r="O62" i="15"/>
  <c r="O54" i="15"/>
  <c r="O52" i="15"/>
  <c r="O48" i="15"/>
  <c r="O44" i="15"/>
  <c r="O40" i="15"/>
  <c r="O36" i="15"/>
  <c r="O32" i="15"/>
  <c r="O28" i="15"/>
  <c r="O24" i="15"/>
  <c r="O20" i="15"/>
  <c r="O14" i="15"/>
  <c r="O12" i="15"/>
  <c r="O8" i="15"/>
  <c r="O16" i="15"/>
  <c r="O10" i="15"/>
  <c r="O6" i="15"/>
  <c r="T299" i="15"/>
  <c r="T297" i="15"/>
  <c r="T295" i="15"/>
  <c r="T293" i="15"/>
  <c r="T291" i="15"/>
  <c r="T289" i="15"/>
  <c r="T287" i="15"/>
  <c r="T285" i="15"/>
  <c r="T283" i="15"/>
  <c r="T300" i="15"/>
  <c r="T298" i="15"/>
  <c r="T296" i="15"/>
  <c r="T294" i="15"/>
  <c r="T292" i="15"/>
  <c r="T290" i="15"/>
  <c r="T288" i="15"/>
  <c r="T286" i="15"/>
  <c r="T284" i="15"/>
  <c r="T282" i="15"/>
  <c r="T280" i="15"/>
  <c r="T278" i="15"/>
  <c r="T276" i="15"/>
  <c r="T274" i="15"/>
  <c r="T272" i="15"/>
  <c r="T270" i="15"/>
  <c r="T268" i="15"/>
  <c r="T279" i="15"/>
  <c r="T275" i="15"/>
  <c r="T271" i="15"/>
  <c r="T267" i="15"/>
  <c r="T266" i="15"/>
  <c r="T264" i="15"/>
  <c r="T262" i="15"/>
  <c r="T260" i="15"/>
  <c r="T258" i="15"/>
  <c r="T256" i="15"/>
  <c r="T254" i="15"/>
  <c r="T252" i="15"/>
  <c r="T250" i="15"/>
  <c r="T248" i="15"/>
  <c r="T246" i="15"/>
  <c r="T244" i="15"/>
  <c r="T242" i="15"/>
  <c r="T239" i="15"/>
  <c r="T237" i="15"/>
  <c r="T235" i="15"/>
  <c r="T233" i="15"/>
  <c r="T231" i="15"/>
  <c r="T229" i="15"/>
  <c r="T227" i="15"/>
  <c r="T225" i="15"/>
  <c r="T223" i="15"/>
  <c r="T221" i="15"/>
  <c r="T219" i="15"/>
  <c r="T217" i="15"/>
  <c r="T215" i="15"/>
  <c r="T213" i="15"/>
  <c r="T211" i="15"/>
  <c r="T209" i="15"/>
  <c r="T207" i="15"/>
  <c r="T205" i="15"/>
  <c r="T203" i="15"/>
  <c r="T201" i="15"/>
  <c r="T199" i="15"/>
  <c r="T197" i="15"/>
  <c r="T195" i="15"/>
  <c r="T193" i="15"/>
  <c r="T191" i="15"/>
  <c r="T281" i="15"/>
  <c r="T273" i="15"/>
  <c r="T265" i="15"/>
  <c r="T261" i="15"/>
  <c r="T257" i="15"/>
  <c r="T253" i="15"/>
  <c r="T249" i="15"/>
  <c r="T245" i="15"/>
  <c r="T241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277" i="15"/>
  <c r="T259" i="15"/>
  <c r="T251" i="15"/>
  <c r="T243" i="15"/>
  <c r="T189" i="15"/>
  <c r="T187" i="15"/>
  <c r="T185" i="15"/>
  <c r="T183" i="15"/>
  <c r="T181" i="15"/>
  <c r="T179" i="15"/>
  <c r="T177" i="15"/>
  <c r="T175" i="15"/>
  <c r="T173" i="15"/>
  <c r="T171" i="15"/>
  <c r="T169" i="15"/>
  <c r="T167" i="15"/>
  <c r="T165" i="15"/>
  <c r="T163" i="15"/>
  <c r="T161" i="15"/>
  <c r="T159" i="15"/>
  <c r="T157" i="15"/>
  <c r="T238" i="15"/>
  <c r="T230" i="15"/>
  <c r="T222" i="15"/>
  <c r="T214" i="15"/>
  <c r="T206" i="15"/>
  <c r="T198" i="15"/>
  <c r="T190" i="15"/>
  <c r="T269" i="15"/>
  <c r="T255" i="15"/>
  <c r="T234" i="15"/>
  <c r="T226" i="15"/>
  <c r="T218" i="15"/>
  <c r="T210" i="15"/>
  <c r="T202" i="15"/>
  <c r="T194" i="15"/>
  <c r="T155" i="15"/>
  <c r="T153" i="15"/>
  <c r="T151" i="15"/>
  <c r="T149" i="15"/>
  <c r="T147" i="15"/>
  <c r="T145" i="15"/>
  <c r="T143" i="15"/>
  <c r="T141" i="15"/>
  <c r="T139" i="15"/>
  <c r="T137" i="15"/>
  <c r="T135" i="15"/>
  <c r="T133" i="15"/>
  <c r="T131" i="15"/>
  <c r="T129" i="15"/>
  <c r="T127" i="15"/>
  <c r="T125" i="15"/>
  <c r="T123" i="15"/>
  <c r="T121" i="15"/>
  <c r="T119" i="15"/>
  <c r="T117" i="15"/>
  <c r="T115" i="15"/>
  <c r="T113" i="15"/>
  <c r="T111" i="15"/>
  <c r="T109" i="15"/>
  <c r="T107" i="15"/>
  <c r="T105" i="15"/>
  <c r="T103" i="15"/>
  <c r="T101" i="15"/>
  <c r="T99" i="15"/>
  <c r="T97" i="15"/>
  <c r="T95" i="15"/>
  <c r="T93" i="15"/>
  <c r="T91" i="15"/>
  <c r="T89" i="15"/>
  <c r="T87" i="15"/>
  <c r="T85" i="15"/>
  <c r="T83" i="15"/>
  <c r="T81" i="15"/>
  <c r="T79" i="15"/>
  <c r="T77" i="15"/>
  <c r="T75" i="15"/>
  <c r="T73" i="15"/>
  <c r="T71" i="15"/>
  <c r="T69" i="15"/>
  <c r="T67" i="15"/>
  <c r="T65" i="15"/>
  <c r="T63" i="15"/>
  <c r="T61" i="15"/>
  <c r="T59" i="15"/>
  <c r="T57" i="15"/>
  <c r="T55" i="15"/>
  <c r="T53" i="15"/>
  <c r="T263" i="15"/>
  <c r="T247" i="15"/>
  <c r="T186" i="15"/>
  <c r="T182" i="15"/>
  <c r="T178" i="15"/>
  <c r="T174" i="15"/>
  <c r="T170" i="15"/>
  <c r="T166" i="15"/>
  <c r="T162" i="15"/>
  <c r="T158" i="15"/>
  <c r="T188" i="15"/>
  <c r="T180" i="15"/>
  <c r="T172" i="15"/>
  <c r="T164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84" i="15"/>
  <c r="T176" i="15"/>
  <c r="T168" i="15"/>
  <c r="T160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1" i="15"/>
  <c r="T49" i="15"/>
  <c r="T47" i="15"/>
  <c r="T45" i="15"/>
  <c r="T43" i="15"/>
  <c r="T41" i="15"/>
  <c r="T39" i="15"/>
  <c r="T37" i="15"/>
  <c r="T35" i="15"/>
  <c r="T33" i="15"/>
  <c r="T31" i="15"/>
  <c r="T29" i="15"/>
  <c r="T27" i="15"/>
  <c r="T25" i="15"/>
  <c r="T23" i="15"/>
  <c r="T21" i="15"/>
  <c r="T19" i="15"/>
  <c r="T17" i="15"/>
  <c r="T15" i="15"/>
  <c r="T13" i="15"/>
  <c r="T11" i="15"/>
  <c r="T9" i="15"/>
  <c r="T7" i="15"/>
  <c r="T5" i="15"/>
  <c r="T104" i="15"/>
  <c r="T96" i="15"/>
  <c r="T88" i="15"/>
  <c r="T80" i="15"/>
  <c r="T72" i="15"/>
  <c r="T64" i="15"/>
  <c r="T56" i="15"/>
  <c r="T52" i="15"/>
  <c r="T48" i="15"/>
  <c r="T44" i="15"/>
  <c r="T40" i="15"/>
  <c r="T36" i="15"/>
  <c r="T32" i="15"/>
  <c r="T28" i="15"/>
  <c r="T24" i="15"/>
  <c r="T20" i="15"/>
  <c r="T100" i="15"/>
  <c r="T92" i="15"/>
  <c r="T84" i="15"/>
  <c r="T76" i="15"/>
  <c r="T68" i="15"/>
  <c r="T60" i="15"/>
  <c r="T50" i="15"/>
  <c r="T46" i="15"/>
  <c r="T42" i="15"/>
  <c r="T38" i="15"/>
  <c r="T34" i="15"/>
  <c r="T30" i="15"/>
  <c r="T26" i="15"/>
  <c r="T22" i="15"/>
  <c r="T18" i="15"/>
  <c r="T12" i="15"/>
  <c r="T10" i="15"/>
  <c r="T6" i="15"/>
  <c r="T16" i="15"/>
  <c r="T14" i="15"/>
  <c r="T8" i="15"/>
  <c r="X299" i="15"/>
  <c r="X297" i="15"/>
  <c r="X295" i="15"/>
  <c r="X293" i="15"/>
  <c r="X291" i="15"/>
  <c r="X289" i="15"/>
  <c r="X287" i="15"/>
  <c r="X285" i="15"/>
  <c r="X283" i="15"/>
  <c r="X300" i="15"/>
  <c r="X298" i="15"/>
  <c r="X296" i="15"/>
  <c r="X294" i="15"/>
  <c r="X292" i="15"/>
  <c r="X290" i="15"/>
  <c r="X288" i="15"/>
  <c r="X286" i="15"/>
  <c r="X284" i="15"/>
  <c r="X282" i="15"/>
  <c r="X280" i="15"/>
  <c r="X278" i="15"/>
  <c r="X276" i="15"/>
  <c r="X274" i="15"/>
  <c r="X272" i="15"/>
  <c r="X270" i="15"/>
  <c r="X268" i="15"/>
  <c r="X281" i="15"/>
  <c r="X277" i="15"/>
  <c r="X273" i="15"/>
  <c r="X269" i="15"/>
  <c r="X266" i="15"/>
  <c r="X264" i="15"/>
  <c r="X262" i="15"/>
  <c r="X260" i="15"/>
  <c r="X258" i="15"/>
  <c r="X256" i="15"/>
  <c r="X254" i="15"/>
  <c r="X252" i="15"/>
  <c r="X250" i="15"/>
  <c r="X248" i="15"/>
  <c r="X246" i="15"/>
  <c r="X244" i="15"/>
  <c r="X242" i="15"/>
  <c r="X240" i="15"/>
  <c r="X239" i="15"/>
  <c r="X237" i="15"/>
  <c r="X235" i="15"/>
  <c r="X233" i="15"/>
  <c r="X231" i="15"/>
  <c r="X229" i="15"/>
  <c r="X227" i="15"/>
  <c r="X225" i="15"/>
  <c r="X223" i="15"/>
  <c r="X221" i="15"/>
  <c r="X219" i="15"/>
  <c r="X217" i="15"/>
  <c r="X215" i="15"/>
  <c r="X213" i="15"/>
  <c r="X211" i="15"/>
  <c r="X209" i="15"/>
  <c r="X207" i="15"/>
  <c r="X205" i="15"/>
  <c r="X203" i="15"/>
  <c r="X201" i="15"/>
  <c r="X199" i="15"/>
  <c r="X197" i="15"/>
  <c r="X195" i="15"/>
  <c r="X193" i="15"/>
  <c r="X191" i="15"/>
  <c r="X189" i="15"/>
  <c r="X279" i="15"/>
  <c r="X271" i="15"/>
  <c r="X263" i="15"/>
  <c r="X259" i="15"/>
  <c r="X255" i="15"/>
  <c r="X251" i="15"/>
  <c r="X247" i="15"/>
  <c r="X243" i="15"/>
  <c r="X238" i="15"/>
  <c r="X234" i="15"/>
  <c r="X230" i="15"/>
  <c r="X226" i="15"/>
  <c r="X222" i="15"/>
  <c r="X218" i="15"/>
  <c r="X214" i="15"/>
  <c r="X210" i="15"/>
  <c r="X206" i="15"/>
  <c r="X202" i="15"/>
  <c r="X198" i="15"/>
  <c r="X194" i="15"/>
  <c r="X190" i="15"/>
  <c r="X267" i="15"/>
  <c r="X265" i="15"/>
  <c r="X257" i="15"/>
  <c r="X249" i="15"/>
  <c r="X241" i="15"/>
  <c r="X187" i="15"/>
  <c r="X185" i="15"/>
  <c r="X183" i="15"/>
  <c r="X181" i="15"/>
  <c r="X179" i="15"/>
  <c r="X177" i="15"/>
  <c r="X175" i="15"/>
  <c r="X173" i="15"/>
  <c r="X171" i="15"/>
  <c r="X169" i="15"/>
  <c r="X167" i="15"/>
  <c r="X165" i="15"/>
  <c r="X163" i="15"/>
  <c r="X161" i="15"/>
  <c r="X159" i="15"/>
  <c r="X157" i="15"/>
  <c r="X155" i="15"/>
  <c r="X236" i="15"/>
  <c r="X228" i="15"/>
  <c r="X220" i="15"/>
  <c r="X212" i="15"/>
  <c r="X204" i="15"/>
  <c r="X196" i="15"/>
  <c r="X275" i="15"/>
  <c r="X261" i="15"/>
  <c r="X245" i="15"/>
  <c r="X232" i="15"/>
  <c r="X224" i="15"/>
  <c r="X216" i="15"/>
  <c r="X208" i="15"/>
  <c r="X200" i="15"/>
  <c r="X192" i="15"/>
  <c r="X153" i="15"/>
  <c r="X151" i="15"/>
  <c r="X149" i="15"/>
  <c r="X147" i="15"/>
  <c r="X145" i="15"/>
  <c r="X143" i="15"/>
  <c r="X141" i="15"/>
  <c r="X139" i="15"/>
  <c r="X137" i="15"/>
  <c r="X135" i="15"/>
  <c r="X133" i="15"/>
  <c r="X131" i="15"/>
  <c r="X129" i="15"/>
  <c r="X127" i="15"/>
  <c r="X125" i="15"/>
  <c r="X123" i="15"/>
  <c r="X121" i="15"/>
  <c r="X119" i="15"/>
  <c r="X117" i="15"/>
  <c r="X115" i="15"/>
  <c r="X113" i="15"/>
  <c r="X111" i="15"/>
  <c r="X109" i="15"/>
  <c r="X107" i="15"/>
  <c r="X105" i="15"/>
  <c r="X103" i="15"/>
  <c r="X101" i="15"/>
  <c r="X99" i="15"/>
  <c r="X97" i="15"/>
  <c r="X95" i="15"/>
  <c r="X93" i="15"/>
  <c r="X91" i="15"/>
  <c r="X89" i="15"/>
  <c r="X87" i="15"/>
  <c r="X85" i="15"/>
  <c r="X83" i="15"/>
  <c r="X81" i="15"/>
  <c r="X79" i="15"/>
  <c r="X77" i="15"/>
  <c r="X75" i="15"/>
  <c r="X73" i="15"/>
  <c r="X71" i="15"/>
  <c r="X69" i="15"/>
  <c r="X67" i="15"/>
  <c r="X65" i="15"/>
  <c r="X63" i="15"/>
  <c r="X61" i="15"/>
  <c r="X59" i="15"/>
  <c r="X57" i="15"/>
  <c r="X55" i="15"/>
  <c r="X53" i="15"/>
  <c r="X253" i="15"/>
  <c r="X188" i="15"/>
  <c r="X184" i="15"/>
  <c r="X180" i="15"/>
  <c r="X176" i="15"/>
  <c r="X172" i="15"/>
  <c r="X168" i="15"/>
  <c r="X164" i="15"/>
  <c r="X160" i="15"/>
  <c r="X156" i="15"/>
  <c r="X186" i="15"/>
  <c r="X178" i="15"/>
  <c r="X170" i="15"/>
  <c r="X162" i="15"/>
  <c r="X154" i="15"/>
  <c r="X150" i="15"/>
  <c r="X146" i="15"/>
  <c r="X142" i="15"/>
  <c r="X138" i="15"/>
  <c r="X134" i="15"/>
  <c r="X130" i="15"/>
  <c r="X126" i="15"/>
  <c r="X122" i="15"/>
  <c r="X118" i="15"/>
  <c r="X114" i="15"/>
  <c r="X110" i="15"/>
  <c r="X106" i="15"/>
  <c r="X182" i="15"/>
  <c r="X174" i="15"/>
  <c r="X166" i="15"/>
  <c r="X158" i="15"/>
  <c r="X152" i="15"/>
  <c r="X148" i="15"/>
  <c r="X144" i="15"/>
  <c r="X140" i="15"/>
  <c r="X136" i="15"/>
  <c r="X132" i="15"/>
  <c r="X128" i="15"/>
  <c r="X124" i="15"/>
  <c r="X120" i="15"/>
  <c r="X116" i="15"/>
  <c r="X112" i="15"/>
  <c r="X108" i="15"/>
  <c r="X104" i="15"/>
  <c r="X100" i="15"/>
  <c r="X96" i="15"/>
  <c r="X92" i="15"/>
  <c r="X88" i="15"/>
  <c r="X84" i="15"/>
  <c r="X80" i="15"/>
  <c r="X76" i="15"/>
  <c r="X72" i="15"/>
  <c r="X68" i="15"/>
  <c r="X64" i="15"/>
  <c r="X60" i="15"/>
  <c r="X56" i="15"/>
  <c r="X51" i="15"/>
  <c r="X49" i="15"/>
  <c r="X47" i="15"/>
  <c r="X45" i="15"/>
  <c r="X43" i="15"/>
  <c r="X41" i="15"/>
  <c r="X39" i="15"/>
  <c r="X37" i="15"/>
  <c r="X35" i="15"/>
  <c r="X33" i="15"/>
  <c r="X31" i="15"/>
  <c r="X29" i="15"/>
  <c r="X27" i="15"/>
  <c r="X25" i="15"/>
  <c r="X23" i="15"/>
  <c r="X21" i="15"/>
  <c r="X19" i="15"/>
  <c r="X17" i="15"/>
  <c r="X15" i="15"/>
  <c r="X13" i="15"/>
  <c r="X11" i="15"/>
  <c r="X9" i="15"/>
  <c r="X7" i="15"/>
  <c r="X5" i="15"/>
  <c r="X102" i="15"/>
  <c r="X94" i="15"/>
  <c r="X86" i="15"/>
  <c r="X78" i="15"/>
  <c r="X70" i="15"/>
  <c r="X62" i="15"/>
  <c r="X54" i="15"/>
  <c r="X50" i="15"/>
  <c r="X46" i="15"/>
  <c r="X42" i="15"/>
  <c r="X38" i="15"/>
  <c r="X34" i="15"/>
  <c r="X30" i="15"/>
  <c r="X26" i="15"/>
  <c r="X22" i="15"/>
  <c r="X18" i="15"/>
  <c r="X98" i="15"/>
  <c r="X90" i="15"/>
  <c r="X82" i="15"/>
  <c r="X74" i="15"/>
  <c r="X66" i="15"/>
  <c r="X58" i="15"/>
  <c r="X52" i="15"/>
  <c r="X48" i="15"/>
  <c r="X44" i="15"/>
  <c r="X40" i="15"/>
  <c r="X36" i="15"/>
  <c r="X32" i="15"/>
  <c r="X28" i="15"/>
  <c r="X24" i="15"/>
  <c r="X20" i="15"/>
  <c r="X10" i="15"/>
  <c r="X16" i="15"/>
  <c r="X8" i="15"/>
  <c r="X14" i="15"/>
  <c r="X12" i="15"/>
  <c r="X6" i="15"/>
  <c r="P300" i="15"/>
  <c r="P298" i="15"/>
  <c r="P296" i="15"/>
  <c r="P294" i="15"/>
  <c r="P292" i="15"/>
  <c r="P290" i="15"/>
  <c r="P288" i="15"/>
  <c r="P286" i="15"/>
  <c r="P284" i="15"/>
  <c r="P299" i="15"/>
  <c r="P297" i="15"/>
  <c r="P295" i="15"/>
  <c r="P293" i="15"/>
  <c r="P291" i="15"/>
  <c r="P289" i="15"/>
  <c r="P287" i="15"/>
  <c r="P285" i="15"/>
  <c r="P283" i="15"/>
  <c r="P281" i="15"/>
  <c r="P279" i="15"/>
  <c r="P277" i="15"/>
  <c r="P275" i="15"/>
  <c r="P273" i="15"/>
  <c r="P271" i="15"/>
  <c r="P269" i="15"/>
  <c r="P267" i="15"/>
  <c r="P282" i="15"/>
  <c r="P278" i="15"/>
  <c r="P274" i="15"/>
  <c r="P270" i="15"/>
  <c r="P266" i="15"/>
  <c r="P264" i="15"/>
  <c r="P262" i="15"/>
  <c r="P260" i="15"/>
  <c r="P258" i="15"/>
  <c r="P256" i="15"/>
  <c r="P254" i="15"/>
  <c r="P252" i="15"/>
  <c r="P250" i="15"/>
  <c r="P248" i="15"/>
  <c r="P246" i="15"/>
  <c r="P244" i="15"/>
  <c r="P242" i="15"/>
  <c r="P280" i="15"/>
  <c r="P272" i="15"/>
  <c r="P263" i="15"/>
  <c r="P259" i="15"/>
  <c r="P255" i="15"/>
  <c r="P251" i="15"/>
  <c r="P247" i="15"/>
  <c r="P243" i="15"/>
  <c r="P240" i="15"/>
  <c r="P238" i="15"/>
  <c r="P236" i="15"/>
  <c r="P234" i="15"/>
  <c r="P232" i="15"/>
  <c r="P230" i="15"/>
  <c r="P228" i="15"/>
  <c r="P226" i="15"/>
  <c r="P224" i="15"/>
  <c r="P222" i="15"/>
  <c r="P220" i="15"/>
  <c r="P218" i="15"/>
  <c r="P216" i="15"/>
  <c r="P214" i="15"/>
  <c r="P212" i="15"/>
  <c r="P210" i="15"/>
  <c r="P208" i="15"/>
  <c r="P206" i="15"/>
  <c r="P204" i="15"/>
  <c r="P202" i="15"/>
  <c r="P200" i="15"/>
  <c r="P198" i="15"/>
  <c r="P196" i="15"/>
  <c r="P194" i="15"/>
  <c r="P192" i="15"/>
  <c r="P190" i="15"/>
  <c r="P268" i="15"/>
  <c r="P261" i="15"/>
  <c r="P253" i="15"/>
  <c r="P245" i="15"/>
  <c r="P189" i="15"/>
  <c r="P187" i="15"/>
  <c r="P185" i="15"/>
  <c r="P183" i="15"/>
  <c r="P181" i="15"/>
  <c r="P179" i="15"/>
  <c r="P177" i="15"/>
  <c r="P175" i="15"/>
  <c r="P173" i="15"/>
  <c r="P171" i="15"/>
  <c r="P169" i="15"/>
  <c r="P167" i="15"/>
  <c r="P165" i="15"/>
  <c r="P163" i="15"/>
  <c r="P161" i="15"/>
  <c r="P159" i="15"/>
  <c r="P157" i="15"/>
  <c r="P237" i="15"/>
  <c r="P233" i="15"/>
  <c r="P229" i="15"/>
  <c r="P225" i="15"/>
  <c r="P221" i="15"/>
  <c r="P217" i="15"/>
  <c r="P213" i="15"/>
  <c r="P209" i="15"/>
  <c r="P205" i="15"/>
  <c r="P201" i="15"/>
  <c r="P197" i="15"/>
  <c r="P193" i="15"/>
  <c r="P276" i="15"/>
  <c r="P265" i="15"/>
  <c r="P249" i="15"/>
  <c r="P235" i="15"/>
  <c r="P227" i="15"/>
  <c r="P219" i="15"/>
  <c r="P211" i="15"/>
  <c r="P203" i="15"/>
  <c r="P195" i="15"/>
  <c r="P257" i="15"/>
  <c r="P241" i="15"/>
  <c r="P188" i="15"/>
  <c r="P184" i="15"/>
  <c r="P180" i="15"/>
  <c r="P176" i="15"/>
  <c r="P172" i="15"/>
  <c r="P168" i="15"/>
  <c r="P164" i="15"/>
  <c r="P160" i="15"/>
  <c r="P156" i="15"/>
  <c r="P239" i="15"/>
  <c r="P231" i="15"/>
  <c r="P223" i="15"/>
  <c r="P215" i="15"/>
  <c r="P207" i="15"/>
  <c r="P199" i="15"/>
  <c r="P191" i="15"/>
  <c r="P154" i="15"/>
  <c r="P152" i="15"/>
  <c r="P150" i="15"/>
  <c r="P148" i="15"/>
  <c r="P146" i="15"/>
  <c r="P144" i="15"/>
  <c r="P142" i="15"/>
  <c r="P140" i="15"/>
  <c r="P138" i="15"/>
  <c r="P136" i="15"/>
  <c r="P134" i="15"/>
  <c r="P132" i="15"/>
  <c r="P130" i="15"/>
  <c r="P128" i="15"/>
  <c r="P126" i="15"/>
  <c r="P124" i="15"/>
  <c r="P122" i="15"/>
  <c r="P120" i="15"/>
  <c r="P118" i="15"/>
  <c r="P116" i="15"/>
  <c r="P114" i="15"/>
  <c r="P112" i="15"/>
  <c r="P110" i="15"/>
  <c r="P108" i="15"/>
  <c r="P106" i="15"/>
  <c r="P104" i="15"/>
  <c r="P102" i="15"/>
  <c r="P100" i="15"/>
  <c r="P98" i="15"/>
  <c r="P96" i="15"/>
  <c r="P94" i="15"/>
  <c r="P92" i="15"/>
  <c r="P90" i="15"/>
  <c r="P88" i="15"/>
  <c r="P86" i="15"/>
  <c r="P84" i="15"/>
  <c r="P82" i="15"/>
  <c r="P80" i="15"/>
  <c r="P78" i="15"/>
  <c r="P76" i="15"/>
  <c r="P74" i="15"/>
  <c r="P72" i="15"/>
  <c r="P70" i="15"/>
  <c r="P68" i="15"/>
  <c r="P66" i="15"/>
  <c r="P64" i="15"/>
  <c r="P62" i="15"/>
  <c r="P60" i="15"/>
  <c r="P58" i="15"/>
  <c r="P56" i="15"/>
  <c r="P54" i="15"/>
  <c r="P155" i="15"/>
  <c r="P151" i="15"/>
  <c r="P147" i="15"/>
  <c r="P143" i="15"/>
  <c r="P139" i="15"/>
  <c r="P135" i="15"/>
  <c r="P131" i="15"/>
  <c r="P127" i="15"/>
  <c r="P123" i="15"/>
  <c r="P119" i="15"/>
  <c r="P115" i="15"/>
  <c r="P111" i="15"/>
  <c r="P107" i="15"/>
  <c r="P186" i="15"/>
  <c r="P178" i="15"/>
  <c r="P170" i="15"/>
  <c r="P162" i="15"/>
  <c r="P153" i="15"/>
  <c r="P149" i="15"/>
  <c r="P145" i="15"/>
  <c r="P141" i="15"/>
  <c r="P137" i="15"/>
  <c r="P133" i="15"/>
  <c r="P129" i="15"/>
  <c r="P125" i="15"/>
  <c r="P121" i="15"/>
  <c r="P117" i="15"/>
  <c r="P113" i="15"/>
  <c r="P109" i="15"/>
  <c r="P105" i="15"/>
  <c r="P101" i="15"/>
  <c r="P97" i="15"/>
  <c r="P93" i="15"/>
  <c r="P89" i="15"/>
  <c r="P85" i="15"/>
  <c r="P81" i="15"/>
  <c r="P77" i="15"/>
  <c r="P73" i="15"/>
  <c r="P69" i="15"/>
  <c r="P65" i="15"/>
  <c r="P61" i="15"/>
  <c r="P57" i="15"/>
  <c r="P53" i="15"/>
  <c r="P51" i="15"/>
  <c r="P49" i="15"/>
  <c r="P47" i="15"/>
  <c r="P45" i="15"/>
  <c r="P43" i="15"/>
  <c r="P41" i="15"/>
  <c r="P39" i="15"/>
  <c r="P37" i="15"/>
  <c r="P35" i="15"/>
  <c r="P33" i="15"/>
  <c r="P31" i="15"/>
  <c r="P29" i="15"/>
  <c r="P27" i="15"/>
  <c r="P25" i="15"/>
  <c r="P23" i="15"/>
  <c r="P21" i="15"/>
  <c r="P19" i="15"/>
  <c r="P17" i="15"/>
  <c r="P15" i="15"/>
  <c r="P13" i="15"/>
  <c r="P11" i="15"/>
  <c r="P9" i="15"/>
  <c r="P7" i="15"/>
  <c r="P5" i="15"/>
  <c r="P182" i="15"/>
  <c r="P174" i="15"/>
  <c r="P166" i="15"/>
  <c r="P158" i="15"/>
  <c r="P103" i="15"/>
  <c r="P95" i="15"/>
  <c r="P87" i="15"/>
  <c r="P79" i="15"/>
  <c r="P71" i="15"/>
  <c r="P63" i="15"/>
  <c r="P55" i="15"/>
  <c r="P50" i="15"/>
  <c r="P46" i="15"/>
  <c r="P42" i="15"/>
  <c r="P38" i="15"/>
  <c r="P34" i="15"/>
  <c r="P30" i="15"/>
  <c r="P26" i="15"/>
  <c r="P22" i="15"/>
  <c r="P18" i="15"/>
  <c r="P14" i="15"/>
  <c r="P99" i="15"/>
  <c r="P91" i="15"/>
  <c r="P83" i="15"/>
  <c r="P75" i="15"/>
  <c r="P67" i="15"/>
  <c r="P59" i="15"/>
  <c r="P52" i="15"/>
  <c r="P48" i="15"/>
  <c r="P44" i="15"/>
  <c r="P40" i="15"/>
  <c r="P36" i="15"/>
  <c r="P32" i="15"/>
  <c r="P28" i="15"/>
  <c r="P24" i="15"/>
  <c r="P20" i="15"/>
  <c r="P16" i="15"/>
  <c r="P12" i="15"/>
  <c r="P8" i="15"/>
  <c r="P10" i="15"/>
  <c r="U300" i="15"/>
  <c r="U298" i="15"/>
  <c r="U296" i="15"/>
  <c r="U294" i="15"/>
  <c r="U292" i="15"/>
  <c r="U290" i="15"/>
  <c r="U288" i="15"/>
  <c r="U286" i="15"/>
  <c r="U284" i="15"/>
  <c r="U282" i="15"/>
  <c r="U299" i="15"/>
  <c r="U297" i="15"/>
  <c r="U295" i="15"/>
  <c r="U293" i="15"/>
  <c r="U291" i="15"/>
  <c r="U289" i="15"/>
  <c r="U287" i="15"/>
  <c r="U285" i="15"/>
  <c r="U283" i="15"/>
  <c r="U281" i="15"/>
  <c r="U279" i="15"/>
  <c r="U277" i="15"/>
  <c r="U275" i="15"/>
  <c r="U273" i="15"/>
  <c r="U271" i="15"/>
  <c r="U269" i="15"/>
  <c r="U267" i="15"/>
  <c r="U280" i="15"/>
  <c r="U276" i="15"/>
  <c r="U272" i="15"/>
  <c r="U268" i="15"/>
  <c r="U266" i="15"/>
  <c r="U264" i="15"/>
  <c r="U262" i="15"/>
  <c r="U260" i="15"/>
  <c r="U258" i="15"/>
  <c r="U256" i="15"/>
  <c r="U254" i="15"/>
  <c r="U252" i="15"/>
  <c r="U250" i="15"/>
  <c r="U248" i="15"/>
  <c r="U246" i="15"/>
  <c r="U244" i="15"/>
  <c r="U242" i="15"/>
  <c r="U240" i="15"/>
  <c r="U278" i="15"/>
  <c r="U270" i="15"/>
  <c r="U265" i="15"/>
  <c r="U261" i="15"/>
  <c r="U257" i="15"/>
  <c r="U253" i="15"/>
  <c r="U249" i="15"/>
  <c r="U245" i="15"/>
  <c r="U241" i="15"/>
  <c r="U238" i="15"/>
  <c r="U236" i="15"/>
  <c r="U234" i="15"/>
  <c r="U232" i="15"/>
  <c r="U230" i="15"/>
  <c r="U228" i="15"/>
  <c r="U226" i="15"/>
  <c r="U224" i="15"/>
  <c r="U222" i="15"/>
  <c r="U220" i="15"/>
  <c r="U218" i="15"/>
  <c r="U216" i="15"/>
  <c r="U214" i="15"/>
  <c r="U212" i="15"/>
  <c r="U210" i="15"/>
  <c r="U208" i="15"/>
  <c r="U206" i="15"/>
  <c r="U204" i="15"/>
  <c r="U202" i="15"/>
  <c r="U200" i="15"/>
  <c r="U198" i="15"/>
  <c r="U196" i="15"/>
  <c r="U194" i="15"/>
  <c r="U192" i="15"/>
  <c r="U190" i="15"/>
  <c r="U274" i="15"/>
  <c r="U259" i="15"/>
  <c r="U251" i="15"/>
  <c r="U243" i="15"/>
  <c r="U189" i="15"/>
  <c r="U187" i="15"/>
  <c r="U185" i="15"/>
  <c r="U183" i="15"/>
  <c r="U181" i="15"/>
  <c r="U179" i="15"/>
  <c r="U177" i="15"/>
  <c r="U175" i="15"/>
  <c r="U173" i="15"/>
  <c r="U171" i="15"/>
  <c r="U169" i="15"/>
  <c r="U167" i="15"/>
  <c r="U165" i="15"/>
  <c r="U163" i="15"/>
  <c r="U161" i="15"/>
  <c r="U159" i="15"/>
  <c r="U157" i="15"/>
  <c r="U155" i="15"/>
  <c r="U239" i="15"/>
  <c r="U235" i="15"/>
  <c r="U231" i="15"/>
  <c r="U227" i="15"/>
  <c r="U223" i="15"/>
  <c r="U219" i="15"/>
  <c r="U215" i="15"/>
  <c r="U211" i="15"/>
  <c r="U207" i="15"/>
  <c r="U203" i="15"/>
  <c r="U199" i="15"/>
  <c r="U195" i="15"/>
  <c r="U191" i="15"/>
  <c r="U255" i="15"/>
  <c r="U233" i="15"/>
  <c r="U225" i="15"/>
  <c r="U217" i="15"/>
  <c r="U209" i="15"/>
  <c r="U201" i="15"/>
  <c r="U193" i="15"/>
  <c r="U263" i="15"/>
  <c r="U247" i="15"/>
  <c r="U186" i="15"/>
  <c r="U182" i="15"/>
  <c r="U178" i="15"/>
  <c r="U174" i="15"/>
  <c r="U170" i="15"/>
  <c r="U166" i="15"/>
  <c r="U162" i="15"/>
  <c r="U158" i="15"/>
  <c r="U237" i="15"/>
  <c r="U229" i="15"/>
  <c r="U221" i="15"/>
  <c r="U213" i="15"/>
  <c r="U205" i="15"/>
  <c r="U197" i="15"/>
  <c r="U154" i="15"/>
  <c r="U152" i="15"/>
  <c r="U150" i="15"/>
  <c r="U148" i="15"/>
  <c r="U146" i="15"/>
  <c r="U144" i="15"/>
  <c r="U142" i="15"/>
  <c r="U140" i="15"/>
  <c r="U138" i="15"/>
  <c r="U136" i="15"/>
  <c r="U134" i="15"/>
  <c r="U132" i="15"/>
  <c r="U130" i="15"/>
  <c r="U128" i="15"/>
  <c r="U126" i="15"/>
  <c r="U124" i="15"/>
  <c r="U122" i="15"/>
  <c r="U120" i="15"/>
  <c r="U118" i="15"/>
  <c r="U116" i="15"/>
  <c r="U114" i="15"/>
  <c r="U112" i="15"/>
  <c r="U110" i="15"/>
  <c r="U108" i="15"/>
  <c r="U106" i="15"/>
  <c r="U104" i="15"/>
  <c r="U102" i="15"/>
  <c r="U100" i="15"/>
  <c r="U98" i="15"/>
  <c r="U96" i="15"/>
  <c r="U94" i="15"/>
  <c r="U92" i="15"/>
  <c r="U90" i="15"/>
  <c r="U88" i="15"/>
  <c r="U86" i="15"/>
  <c r="U84" i="15"/>
  <c r="U82" i="15"/>
  <c r="U80" i="15"/>
  <c r="U78" i="15"/>
  <c r="U76" i="15"/>
  <c r="U74" i="15"/>
  <c r="U72" i="15"/>
  <c r="U70" i="15"/>
  <c r="U68" i="15"/>
  <c r="U66" i="15"/>
  <c r="U64" i="15"/>
  <c r="U62" i="15"/>
  <c r="U60" i="15"/>
  <c r="U58" i="15"/>
  <c r="U56" i="15"/>
  <c r="U54" i="15"/>
  <c r="U153" i="15"/>
  <c r="U149" i="15"/>
  <c r="U145" i="15"/>
  <c r="U141" i="15"/>
  <c r="U137" i="15"/>
  <c r="U133" i="15"/>
  <c r="U129" i="15"/>
  <c r="U125" i="15"/>
  <c r="U121" i="15"/>
  <c r="U117" i="15"/>
  <c r="U113" i="15"/>
  <c r="U109" i="15"/>
  <c r="U105" i="15"/>
  <c r="U184" i="15"/>
  <c r="U176" i="15"/>
  <c r="U168" i="15"/>
  <c r="U160" i="15"/>
  <c r="U151" i="15"/>
  <c r="U147" i="15"/>
  <c r="U143" i="15"/>
  <c r="U139" i="15"/>
  <c r="U135" i="15"/>
  <c r="U131" i="15"/>
  <c r="U127" i="15"/>
  <c r="U123" i="15"/>
  <c r="U119" i="15"/>
  <c r="U115" i="15"/>
  <c r="U111" i="15"/>
  <c r="U107" i="15"/>
  <c r="U103" i="15"/>
  <c r="U99" i="15"/>
  <c r="U95" i="15"/>
  <c r="U91" i="15"/>
  <c r="U87" i="15"/>
  <c r="U83" i="15"/>
  <c r="U79" i="15"/>
  <c r="U75" i="15"/>
  <c r="U71" i="15"/>
  <c r="U67" i="15"/>
  <c r="U63" i="15"/>
  <c r="U59" i="15"/>
  <c r="U55" i="15"/>
  <c r="U51" i="15"/>
  <c r="U49" i="15"/>
  <c r="U47" i="15"/>
  <c r="U45" i="15"/>
  <c r="U43" i="15"/>
  <c r="U41" i="15"/>
  <c r="U39" i="15"/>
  <c r="U37" i="15"/>
  <c r="U35" i="15"/>
  <c r="U33" i="15"/>
  <c r="U31" i="15"/>
  <c r="U29" i="15"/>
  <c r="U27" i="15"/>
  <c r="U25" i="15"/>
  <c r="U23" i="15"/>
  <c r="U21" i="15"/>
  <c r="U19" i="15"/>
  <c r="U17" i="15"/>
  <c r="U15" i="15"/>
  <c r="U13" i="15"/>
  <c r="U11" i="15"/>
  <c r="U9" i="15"/>
  <c r="U7" i="15"/>
  <c r="U5" i="15"/>
  <c r="U188" i="15"/>
  <c r="U180" i="15"/>
  <c r="U172" i="15"/>
  <c r="U164" i="15"/>
  <c r="U156" i="15"/>
  <c r="U101" i="15"/>
  <c r="U93" i="15"/>
  <c r="U85" i="15"/>
  <c r="U77" i="15"/>
  <c r="U69" i="15"/>
  <c r="U61" i="15"/>
  <c r="U53" i="15"/>
  <c r="U52" i="15"/>
  <c r="U48" i="15"/>
  <c r="U44" i="15"/>
  <c r="U40" i="15"/>
  <c r="U36" i="15"/>
  <c r="U32" i="15"/>
  <c r="U28" i="15"/>
  <c r="U24" i="15"/>
  <c r="U20" i="15"/>
  <c r="U16" i="15"/>
  <c r="U12" i="15"/>
  <c r="U97" i="15"/>
  <c r="U89" i="15"/>
  <c r="U81" i="15"/>
  <c r="U73" i="15"/>
  <c r="U65" i="15"/>
  <c r="U57" i="15"/>
  <c r="U50" i="15"/>
  <c r="U46" i="15"/>
  <c r="U42" i="15"/>
  <c r="U38" i="15"/>
  <c r="U34" i="15"/>
  <c r="U30" i="15"/>
  <c r="U26" i="15"/>
  <c r="U22" i="15"/>
  <c r="U18" i="15"/>
  <c r="U14" i="15"/>
  <c r="U10" i="15"/>
  <c r="U6" i="15"/>
  <c r="U8" i="15"/>
  <c r="Y300" i="15"/>
  <c r="Y298" i="15"/>
  <c r="Y296" i="15"/>
  <c r="Y294" i="15"/>
  <c r="Y292" i="15"/>
  <c r="Y290" i="15"/>
  <c r="Y288" i="15"/>
  <c r="Y286" i="15"/>
  <c r="Y284" i="15"/>
  <c r="Y282" i="15"/>
  <c r="Y299" i="15"/>
  <c r="Y297" i="15"/>
  <c r="Y295" i="15"/>
  <c r="Y293" i="15"/>
  <c r="Y291" i="15"/>
  <c r="Y289" i="15"/>
  <c r="Y287" i="15"/>
  <c r="Y285" i="15"/>
  <c r="Y283" i="15"/>
  <c r="Y281" i="15"/>
  <c r="Y279" i="15"/>
  <c r="Y277" i="15"/>
  <c r="Y275" i="15"/>
  <c r="Y273" i="15"/>
  <c r="Y271" i="15"/>
  <c r="Y269" i="15"/>
  <c r="Y267" i="15"/>
  <c r="Y278" i="15"/>
  <c r="Y274" i="15"/>
  <c r="Y270" i="15"/>
  <c r="Y266" i="15"/>
  <c r="Y264" i="15"/>
  <c r="Y262" i="15"/>
  <c r="Y260" i="15"/>
  <c r="Y258" i="15"/>
  <c r="Y256" i="15"/>
  <c r="Y254" i="15"/>
  <c r="Y252" i="15"/>
  <c r="Y250" i="15"/>
  <c r="Y248" i="15"/>
  <c r="Y246" i="15"/>
  <c r="Y244" i="15"/>
  <c r="Y242" i="15"/>
  <c r="Y240" i="15"/>
  <c r="Y276" i="15"/>
  <c r="Y268" i="15"/>
  <c r="Y263" i="15"/>
  <c r="Y259" i="15"/>
  <c r="Y255" i="15"/>
  <c r="Y251" i="15"/>
  <c r="Y247" i="15"/>
  <c r="Y243" i="15"/>
  <c r="Y238" i="15"/>
  <c r="Y236" i="15"/>
  <c r="Y234" i="15"/>
  <c r="Y232" i="15"/>
  <c r="Y230" i="15"/>
  <c r="Y228" i="15"/>
  <c r="Y226" i="15"/>
  <c r="Y224" i="15"/>
  <c r="Y222" i="15"/>
  <c r="Y220" i="15"/>
  <c r="Y218" i="15"/>
  <c r="Y216" i="15"/>
  <c r="Y214" i="15"/>
  <c r="Y212" i="15"/>
  <c r="Y210" i="15"/>
  <c r="Y208" i="15"/>
  <c r="Y206" i="15"/>
  <c r="Y204" i="15"/>
  <c r="Y202" i="15"/>
  <c r="Y200" i="15"/>
  <c r="Y198" i="15"/>
  <c r="Y196" i="15"/>
  <c r="Y194" i="15"/>
  <c r="Y192" i="15"/>
  <c r="Y190" i="15"/>
  <c r="Y280" i="15"/>
  <c r="Y265" i="15"/>
  <c r="Y257" i="15"/>
  <c r="Y249" i="15"/>
  <c r="Y241" i="15"/>
  <c r="Y187" i="15"/>
  <c r="Y185" i="15"/>
  <c r="Y183" i="15"/>
  <c r="Y181" i="15"/>
  <c r="Y179" i="15"/>
  <c r="Y177" i="15"/>
  <c r="Y175" i="15"/>
  <c r="Y173" i="15"/>
  <c r="Y171" i="15"/>
  <c r="Y169" i="15"/>
  <c r="Y167" i="15"/>
  <c r="Y165" i="15"/>
  <c r="Y163" i="15"/>
  <c r="Y161" i="15"/>
  <c r="Y159" i="15"/>
  <c r="Y157" i="15"/>
  <c r="Y155" i="15"/>
  <c r="Y237" i="15"/>
  <c r="Y233" i="15"/>
  <c r="Y229" i="15"/>
  <c r="Y225" i="15"/>
  <c r="Y221" i="15"/>
  <c r="Y217" i="15"/>
  <c r="Y213" i="15"/>
  <c r="Y209" i="15"/>
  <c r="Y205" i="15"/>
  <c r="Y201" i="15"/>
  <c r="Y197" i="15"/>
  <c r="Y193" i="15"/>
  <c r="Y189" i="15"/>
  <c r="Y261" i="15"/>
  <c r="Y245" i="15"/>
  <c r="Y239" i="15"/>
  <c r="Y231" i="15"/>
  <c r="Y223" i="15"/>
  <c r="Y215" i="15"/>
  <c r="Y207" i="15"/>
  <c r="Y199" i="15"/>
  <c r="Y191" i="15"/>
  <c r="Y272" i="15"/>
  <c r="Y253" i="15"/>
  <c r="Y188" i="15"/>
  <c r="Y184" i="15"/>
  <c r="Y180" i="15"/>
  <c r="Y176" i="15"/>
  <c r="Y172" i="15"/>
  <c r="Y168" i="15"/>
  <c r="Y164" i="15"/>
  <c r="Y160" i="15"/>
  <c r="Y156" i="15"/>
  <c r="Y235" i="15"/>
  <c r="Y227" i="15"/>
  <c r="Y219" i="15"/>
  <c r="Y211" i="15"/>
  <c r="Y203" i="15"/>
  <c r="Y195" i="15"/>
  <c r="Y154" i="15"/>
  <c r="Y152" i="15"/>
  <c r="Y150" i="15"/>
  <c r="Y148" i="15"/>
  <c r="Y146" i="15"/>
  <c r="Y144" i="15"/>
  <c r="Y142" i="15"/>
  <c r="Y140" i="15"/>
  <c r="Y138" i="15"/>
  <c r="Y136" i="15"/>
  <c r="Y134" i="15"/>
  <c r="Y132" i="15"/>
  <c r="Y130" i="15"/>
  <c r="Y128" i="15"/>
  <c r="Y126" i="15"/>
  <c r="Y124" i="15"/>
  <c r="Y122" i="15"/>
  <c r="Y120" i="15"/>
  <c r="Y118" i="15"/>
  <c r="Y116" i="15"/>
  <c r="Y114" i="15"/>
  <c r="Y112" i="15"/>
  <c r="Y110" i="15"/>
  <c r="Y108" i="15"/>
  <c r="Y106" i="15"/>
  <c r="Y104" i="15"/>
  <c r="Y102" i="15"/>
  <c r="Y100" i="15"/>
  <c r="Y98" i="15"/>
  <c r="Y96" i="15"/>
  <c r="Y94" i="15"/>
  <c r="Y92" i="15"/>
  <c r="Y90" i="15"/>
  <c r="Y88" i="15"/>
  <c r="Y86" i="15"/>
  <c r="Y84" i="15"/>
  <c r="Y82" i="15"/>
  <c r="Y80" i="15"/>
  <c r="Y78" i="15"/>
  <c r="Y76" i="15"/>
  <c r="Y74" i="15"/>
  <c r="Y72" i="15"/>
  <c r="Y70" i="15"/>
  <c r="Y68" i="15"/>
  <c r="Y66" i="15"/>
  <c r="Y64" i="15"/>
  <c r="Y62" i="15"/>
  <c r="Y60" i="15"/>
  <c r="Y58" i="15"/>
  <c r="Y56" i="15"/>
  <c r="Y54" i="15"/>
  <c r="Y151" i="15"/>
  <c r="Y147" i="15"/>
  <c r="Y143" i="15"/>
  <c r="Y139" i="15"/>
  <c r="Y135" i="15"/>
  <c r="Y131" i="15"/>
  <c r="Y127" i="15"/>
  <c r="Y123" i="15"/>
  <c r="Y119" i="15"/>
  <c r="Y115" i="15"/>
  <c r="Y111" i="15"/>
  <c r="Y107" i="15"/>
  <c r="Y182" i="15"/>
  <c r="Y174" i="15"/>
  <c r="Y166" i="15"/>
  <c r="Y158" i="15"/>
  <c r="Y153" i="15"/>
  <c r="Y149" i="15"/>
  <c r="Y145" i="15"/>
  <c r="Y141" i="15"/>
  <c r="Y137" i="15"/>
  <c r="Y133" i="15"/>
  <c r="Y129" i="15"/>
  <c r="Y125" i="15"/>
  <c r="Y121" i="15"/>
  <c r="Y117" i="15"/>
  <c r="Y113" i="15"/>
  <c r="Y109" i="15"/>
  <c r="Y105" i="15"/>
  <c r="Y101" i="15"/>
  <c r="Y97" i="15"/>
  <c r="Y93" i="15"/>
  <c r="Y89" i="15"/>
  <c r="Y85" i="15"/>
  <c r="Y81" i="15"/>
  <c r="Y77" i="15"/>
  <c r="Y73" i="15"/>
  <c r="Y69" i="15"/>
  <c r="Y65" i="15"/>
  <c r="Y61" i="15"/>
  <c r="Y57" i="15"/>
  <c r="Y53" i="15"/>
  <c r="Y51" i="15"/>
  <c r="Y49" i="15"/>
  <c r="Y47" i="15"/>
  <c r="Y45" i="15"/>
  <c r="Y43" i="15"/>
  <c r="Y41" i="15"/>
  <c r="Y39" i="15"/>
  <c r="Y37" i="15"/>
  <c r="Y35" i="15"/>
  <c r="Y33" i="15"/>
  <c r="Y31" i="15"/>
  <c r="Y29" i="15"/>
  <c r="Y27" i="15"/>
  <c r="Y25" i="15"/>
  <c r="Y23" i="15"/>
  <c r="Y21" i="15"/>
  <c r="Y19" i="15"/>
  <c r="Y17" i="15"/>
  <c r="Y15" i="15"/>
  <c r="Y13" i="15"/>
  <c r="Y11" i="15"/>
  <c r="Y9" i="15"/>
  <c r="Y7" i="15"/>
  <c r="Y5" i="15"/>
  <c r="Y186" i="15"/>
  <c r="Y178" i="15"/>
  <c r="Y170" i="15"/>
  <c r="Y162" i="15"/>
  <c r="Y99" i="15"/>
  <c r="Y91" i="15"/>
  <c r="Y83" i="15"/>
  <c r="Y75" i="15"/>
  <c r="Y67" i="15"/>
  <c r="Y59" i="15"/>
  <c r="Y50" i="15"/>
  <c r="Y46" i="15"/>
  <c r="Y42" i="15"/>
  <c r="Y38" i="15"/>
  <c r="Y34" i="15"/>
  <c r="Y30" i="15"/>
  <c r="Y26" i="15"/>
  <c r="Y22" i="15"/>
  <c r="Y18" i="15"/>
  <c r="Y14" i="15"/>
  <c r="Y10" i="15"/>
  <c r="Y103" i="15"/>
  <c r="Y95" i="15"/>
  <c r="Y87" i="15"/>
  <c r="Y79" i="15"/>
  <c r="Y71" i="15"/>
  <c r="Y63" i="15"/>
  <c r="Y55" i="15"/>
  <c r="Y52" i="15"/>
  <c r="Y48" i="15"/>
  <c r="Y44" i="15"/>
  <c r="Y40" i="15"/>
  <c r="Y36" i="15"/>
  <c r="Y32" i="15"/>
  <c r="Y28" i="15"/>
  <c r="Y24" i="15"/>
  <c r="Y20" i="15"/>
  <c r="Y16" i="15"/>
  <c r="Y12" i="15"/>
  <c r="Y8" i="15"/>
  <c r="Y6" i="15"/>
  <c r="R300" i="15"/>
  <c r="R298" i="15"/>
  <c r="R296" i="15"/>
  <c r="R294" i="15"/>
  <c r="R292" i="15"/>
  <c r="R290" i="15"/>
  <c r="R288" i="15"/>
  <c r="R286" i="15"/>
  <c r="R284" i="15"/>
  <c r="R299" i="15"/>
  <c r="R297" i="15"/>
  <c r="R295" i="15"/>
  <c r="R293" i="15"/>
  <c r="R291" i="15"/>
  <c r="R289" i="15"/>
  <c r="R287" i="15"/>
  <c r="R285" i="15"/>
  <c r="R283" i="15"/>
  <c r="R281" i="15"/>
  <c r="R279" i="15"/>
  <c r="R277" i="15"/>
  <c r="R275" i="15"/>
  <c r="R273" i="15"/>
  <c r="R271" i="15"/>
  <c r="R269" i="15"/>
  <c r="R267" i="15"/>
  <c r="R280" i="15"/>
  <c r="R276" i="15"/>
  <c r="R272" i="15"/>
  <c r="R268" i="15"/>
  <c r="R265" i="15"/>
  <c r="R263" i="15"/>
  <c r="R261" i="15"/>
  <c r="R259" i="15"/>
  <c r="R257" i="15"/>
  <c r="R255" i="15"/>
  <c r="R253" i="15"/>
  <c r="R251" i="15"/>
  <c r="R249" i="15"/>
  <c r="R247" i="15"/>
  <c r="R245" i="15"/>
  <c r="R243" i="15"/>
  <c r="R241" i="15"/>
  <c r="R240" i="15"/>
  <c r="R238" i="15"/>
  <c r="R236" i="15"/>
  <c r="R234" i="15"/>
  <c r="R232" i="15"/>
  <c r="R230" i="15"/>
  <c r="R228" i="15"/>
  <c r="R226" i="15"/>
  <c r="R224" i="15"/>
  <c r="R222" i="15"/>
  <c r="R220" i="15"/>
  <c r="R218" i="15"/>
  <c r="R216" i="15"/>
  <c r="R214" i="15"/>
  <c r="R212" i="15"/>
  <c r="R210" i="15"/>
  <c r="R208" i="15"/>
  <c r="R206" i="15"/>
  <c r="R204" i="15"/>
  <c r="R202" i="15"/>
  <c r="R200" i="15"/>
  <c r="R198" i="15"/>
  <c r="R196" i="15"/>
  <c r="R194" i="15"/>
  <c r="R192" i="15"/>
  <c r="R190" i="15"/>
  <c r="R278" i="15"/>
  <c r="R270" i="15"/>
  <c r="R266" i="15"/>
  <c r="R262" i="15"/>
  <c r="R258" i="15"/>
  <c r="R254" i="15"/>
  <c r="R250" i="15"/>
  <c r="R246" i="15"/>
  <c r="R242" i="15"/>
  <c r="R237" i="15"/>
  <c r="R233" i="15"/>
  <c r="R229" i="15"/>
  <c r="R225" i="15"/>
  <c r="R221" i="15"/>
  <c r="R217" i="15"/>
  <c r="R213" i="15"/>
  <c r="R209" i="15"/>
  <c r="R205" i="15"/>
  <c r="R201" i="15"/>
  <c r="R197" i="15"/>
  <c r="R193" i="15"/>
  <c r="R274" i="15"/>
  <c r="R264" i="15"/>
  <c r="R256" i="15"/>
  <c r="R248" i="15"/>
  <c r="R188" i="15"/>
  <c r="R186" i="15"/>
  <c r="R184" i="15"/>
  <c r="R182" i="15"/>
  <c r="R180" i="15"/>
  <c r="R178" i="15"/>
  <c r="R176" i="15"/>
  <c r="R174" i="15"/>
  <c r="R172" i="15"/>
  <c r="R170" i="15"/>
  <c r="R168" i="15"/>
  <c r="R166" i="15"/>
  <c r="R164" i="15"/>
  <c r="R162" i="15"/>
  <c r="R160" i="15"/>
  <c r="R158" i="15"/>
  <c r="R156" i="15"/>
  <c r="R235" i="15"/>
  <c r="R227" i="15"/>
  <c r="R219" i="15"/>
  <c r="R211" i="15"/>
  <c r="R203" i="15"/>
  <c r="R195" i="15"/>
  <c r="R282" i="15"/>
  <c r="R252" i="15"/>
  <c r="R239" i="15"/>
  <c r="R231" i="15"/>
  <c r="R223" i="15"/>
  <c r="R215" i="15"/>
  <c r="R207" i="15"/>
  <c r="R199" i="15"/>
  <c r="R191" i="15"/>
  <c r="R154" i="15"/>
  <c r="R152" i="15"/>
  <c r="R150" i="15"/>
  <c r="R148" i="15"/>
  <c r="R146" i="15"/>
  <c r="R144" i="15"/>
  <c r="R142" i="15"/>
  <c r="R140" i="15"/>
  <c r="R138" i="15"/>
  <c r="R136" i="15"/>
  <c r="R134" i="15"/>
  <c r="R132" i="15"/>
  <c r="R130" i="15"/>
  <c r="R128" i="15"/>
  <c r="R126" i="15"/>
  <c r="R124" i="15"/>
  <c r="R122" i="15"/>
  <c r="R120" i="15"/>
  <c r="R118" i="15"/>
  <c r="R116" i="15"/>
  <c r="R114" i="15"/>
  <c r="R112" i="15"/>
  <c r="R110" i="15"/>
  <c r="R108" i="15"/>
  <c r="R106" i="15"/>
  <c r="R104" i="15"/>
  <c r="R102" i="15"/>
  <c r="R100" i="15"/>
  <c r="R98" i="15"/>
  <c r="R96" i="15"/>
  <c r="R94" i="15"/>
  <c r="R92" i="15"/>
  <c r="R90" i="15"/>
  <c r="R88" i="15"/>
  <c r="R86" i="15"/>
  <c r="R84" i="15"/>
  <c r="R82" i="15"/>
  <c r="R80" i="15"/>
  <c r="R78" i="15"/>
  <c r="R76" i="15"/>
  <c r="R74" i="15"/>
  <c r="R72" i="15"/>
  <c r="R70" i="15"/>
  <c r="R68" i="15"/>
  <c r="R66" i="15"/>
  <c r="R64" i="15"/>
  <c r="R62" i="15"/>
  <c r="R60" i="15"/>
  <c r="R58" i="15"/>
  <c r="R56" i="15"/>
  <c r="R54" i="15"/>
  <c r="R260" i="15"/>
  <c r="R244" i="15"/>
  <c r="R187" i="15"/>
  <c r="R183" i="15"/>
  <c r="R179" i="15"/>
  <c r="R175" i="15"/>
  <c r="R171" i="15"/>
  <c r="R167" i="15"/>
  <c r="R163" i="15"/>
  <c r="R159" i="15"/>
  <c r="R185" i="15"/>
  <c r="R177" i="15"/>
  <c r="R169" i="15"/>
  <c r="R161" i="15"/>
  <c r="R153" i="15"/>
  <c r="R149" i="15"/>
  <c r="R145" i="15"/>
  <c r="R141" i="15"/>
  <c r="R137" i="15"/>
  <c r="R133" i="15"/>
  <c r="R129" i="15"/>
  <c r="R125" i="15"/>
  <c r="R121" i="15"/>
  <c r="R117" i="15"/>
  <c r="R113" i="15"/>
  <c r="R109" i="15"/>
  <c r="R105" i="15"/>
  <c r="R189" i="15"/>
  <c r="R181" i="15"/>
  <c r="R173" i="15"/>
  <c r="R165" i="15"/>
  <c r="R157" i="15"/>
  <c r="R155" i="15"/>
  <c r="R151" i="15"/>
  <c r="R147" i="15"/>
  <c r="R143" i="15"/>
  <c r="R139" i="15"/>
  <c r="R135" i="15"/>
  <c r="R131" i="15"/>
  <c r="R127" i="15"/>
  <c r="R123" i="15"/>
  <c r="R119" i="15"/>
  <c r="R115" i="15"/>
  <c r="R111" i="15"/>
  <c r="R107" i="15"/>
  <c r="R103" i="15"/>
  <c r="R99" i="15"/>
  <c r="R95" i="15"/>
  <c r="R91" i="15"/>
  <c r="R87" i="15"/>
  <c r="R83" i="15"/>
  <c r="R79" i="15"/>
  <c r="R75" i="15"/>
  <c r="R71" i="15"/>
  <c r="R67" i="15"/>
  <c r="R63" i="15"/>
  <c r="R59" i="15"/>
  <c r="R55" i="15"/>
  <c r="R52" i="15"/>
  <c r="R50" i="15"/>
  <c r="R48" i="15"/>
  <c r="R46" i="15"/>
  <c r="R44" i="15"/>
  <c r="R42" i="15"/>
  <c r="R40" i="15"/>
  <c r="R38" i="15"/>
  <c r="R36" i="15"/>
  <c r="R34" i="15"/>
  <c r="R32" i="15"/>
  <c r="R30" i="15"/>
  <c r="R28" i="15"/>
  <c r="R26" i="15"/>
  <c r="R24" i="15"/>
  <c r="R22" i="15"/>
  <c r="R20" i="15"/>
  <c r="R18" i="15"/>
  <c r="R16" i="15"/>
  <c r="R14" i="15"/>
  <c r="R12" i="15"/>
  <c r="R10" i="15"/>
  <c r="R8" i="15"/>
  <c r="R6" i="15"/>
  <c r="R101" i="15"/>
  <c r="R93" i="15"/>
  <c r="R85" i="15"/>
  <c r="R77" i="15"/>
  <c r="R69" i="15"/>
  <c r="R61" i="15"/>
  <c r="R53" i="15"/>
  <c r="R49" i="15"/>
  <c r="R45" i="15"/>
  <c r="R41" i="15"/>
  <c r="R37" i="15"/>
  <c r="R33" i="15"/>
  <c r="R29" i="15"/>
  <c r="R25" i="15"/>
  <c r="R21" i="15"/>
  <c r="R17" i="15"/>
  <c r="R97" i="15"/>
  <c r="R89" i="15"/>
  <c r="R81" i="15"/>
  <c r="R73" i="15"/>
  <c r="R65" i="15"/>
  <c r="R57" i="15"/>
  <c r="R51" i="15"/>
  <c r="R47" i="15"/>
  <c r="R43" i="15"/>
  <c r="R39" i="15"/>
  <c r="R35" i="15"/>
  <c r="R31" i="15"/>
  <c r="R27" i="15"/>
  <c r="R23" i="15"/>
  <c r="R19" i="15"/>
  <c r="R15" i="15"/>
  <c r="R7" i="15"/>
  <c r="R13" i="15"/>
  <c r="R11" i="15"/>
  <c r="R9" i="15"/>
  <c r="R5" i="15"/>
  <c r="S299" i="15"/>
  <c r="S297" i="15"/>
  <c r="S295" i="15"/>
  <c r="S293" i="15"/>
  <c r="S291" i="15"/>
  <c r="S289" i="15"/>
  <c r="S287" i="15"/>
  <c r="S285" i="15"/>
  <c r="S283" i="15"/>
  <c r="S300" i="15"/>
  <c r="S298" i="15"/>
  <c r="S296" i="15"/>
  <c r="S294" i="15"/>
  <c r="S292" i="15"/>
  <c r="S290" i="15"/>
  <c r="S288" i="15"/>
  <c r="S286" i="15"/>
  <c r="S284" i="15"/>
  <c r="S282" i="15"/>
  <c r="S280" i="15"/>
  <c r="S278" i="15"/>
  <c r="S276" i="15"/>
  <c r="S274" i="15"/>
  <c r="S272" i="15"/>
  <c r="S270" i="15"/>
  <c r="S268" i="15"/>
  <c r="S281" i="15"/>
  <c r="S277" i="15"/>
  <c r="S273" i="15"/>
  <c r="S269" i="15"/>
  <c r="S265" i="15"/>
  <c r="S263" i="15"/>
  <c r="S261" i="15"/>
  <c r="S259" i="15"/>
  <c r="S257" i="15"/>
  <c r="S255" i="15"/>
  <c r="S253" i="15"/>
  <c r="S251" i="15"/>
  <c r="S249" i="15"/>
  <c r="S247" i="15"/>
  <c r="S245" i="15"/>
  <c r="S243" i="15"/>
  <c r="S241" i="15"/>
  <c r="S275" i="15"/>
  <c r="S267" i="15"/>
  <c r="S266" i="15"/>
  <c r="S262" i="15"/>
  <c r="S258" i="15"/>
  <c r="S254" i="15"/>
  <c r="S250" i="15"/>
  <c r="S246" i="15"/>
  <c r="S242" i="15"/>
  <c r="S239" i="15"/>
  <c r="S237" i="15"/>
  <c r="S235" i="15"/>
  <c r="S233" i="15"/>
  <c r="S231" i="15"/>
  <c r="S229" i="15"/>
  <c r="S227" i="15"/>
  <c r="S225" i="15"/>
  <c r="S223" i="15"/>
  <c r="S221" i="15"/>
  <c r="S219" i="15"/>
  <c r="S217" i="15"/>
  <c r="S215" i="15"/>
  <c r="S213" i="15"/>
  <c r="S211" i="15"/>
  <c r="S209" i="15"/>
  <c r="S207" i="15"/>
  <c r="S205" i="15"/>
  <c r="S203" i="15"/>
  <c r="S201" i="15"/>
  <c r="S199" i="15"/>
  <c r="S197" i="15"/>
  <c r="S195" i="15"/>
  <c r="S193" i="15"/>
  <c r="S191" i="15"/>
  <c r="S271" i="15"/>
  <c r="S264" i="15"/>
  <c r="S256" i="15"/>
  <c r="S248" i="15"/>
  <c r="S188" i="15"/>
  <c r="S186" i="15"/>
  <c r="S184" i="15"/>
  <c r="S182" i="15"/>
  <c r="S180" i="15"/>
  <c r="S178" i="15"/>
  <c r="S176" i="15"/>
  <c r="S174" i="15"/>
  <c r="S172" i="15"/>
  <c r="S170" i="15"/>
  <c r="S168" i="15"/>
  <c r="S166" i="15"/>
  <c r="S164" i="15"/>
  <c r="S162" i="15"/>
  <c r="S160" i="15"/>
  <c r="S158" i="15"/>
  <c r="S156" i="15"/>
  <c r="S240" i="15"/>
  <c r="S236" i="15"/>
  <c r="S232" i="15"/>
  <c r="S228" i="15"/>
  <c r="S224" i="15"/>
  <c r="S220" i="15"/>
  <c r="S216" i="15"/>
  <c r="S212" i="15"/>
  <c r="S208" i="15"/>
  <c r="S204" i="15"/>
  <c r="S200" i="15"/>
  <c r="S196" i="15"/>
  <c r="S192" i="15"/>
  <c r="S252" i="15"/>
  <c r="S238" i="15"/>
  <c r="S230" i="15"/>
  <c r="S222" i="15"/>
  <c r="S214" i="15"/>
  <c r="S206" i="15"/>
  <c r="S198" i="15"/>
  <c r="S190" i="15"/>
  <c r="S279" i="15"/>
  <c r="S260" i="15"/>
  <c r="S244" i="15"/>
  <c r="S187" i="15"/>
  <c r="S183" i="15"/>
  <c r="S179" i="15"/>
  <c r="S175" i="15"/>
  <c r="S171" i="15"/>
  <c r="S167" i="15"/>
  <c r="S163" i="15"/>
  <c r="S159" i="15"/>
  <c r="S234" i="15"/>
  <c r="S226" i="15"/>
  <c r="S218" i="15"/>
  <c r="S210" i="15"/>
  <c r="S202" i="15"/>
  <c r="S194" i="15"/>
  <c r="S155" i="15"/>
  <c r="S153" i="15"/>
  <c r="S151" i="15"/>
  <c r="S149" i="15"/>
  <c r="S147" i="15"/>
  <c r="S145" i="15"/>
  <c r="S143" i="15"/>
  <c r="S141" i="15"/>
  <c r="S139" i="15"/>
  <c r="S137" i="15"/>
  <c r="S135" i="15"/>
  <c r="S133" i="15"/>
  <c r="S131" i="15"/>
  <c r="S129" i="15"/>
  <c r="S127" i="15"/>
  <c r="S125" i="15"/>
  <c r="S123" i="15"/>
  <c r="S121" i="15"/>
  <c r="S119" i="15"/>
  <c r="S117" i="15"/>
  <c r="S115" i="15"/>
  <c r="S113" i="15"/>
  <c r="S111" i="15"/>
  <c r="S109" i="15"/>
  <c r="S107" i="15"/>
  <c r="S105" i="15"/>
  <c r="S103" i="15"/>
  <c r="S101" i="15"/>
  <c r="S99" i="15"/>
  <c r="S97" i="15"/>
  <c r="S95" i="15"/>
  <c r="S93" i="15"/>
  <c r="S91" i="15"/>
  <c r="S89" i="15"/>
  <c r="S87" i="15"/>
  <c r="S85" i="15"/>
  <c r="S83" i="15"/>
  <c r="S81" i="15"/>
  <c r="S79" i="15"/>
  <c r="S77" i="15"/>
  <c r="S75" i="15"/>
  <c r="S73" i="15"/>
  <c r="S71" i="15"/>
  <c r="S69" i="15"/>
  <c r="S67" i="15"/>
  <c r="S65" i="15"/>
  <c r="S63" i="15"/>
  <c r="S61" i="15"/>
  <c r="S59" i="15"/>
  <c r="S57" i="15"/>
  <c r="S55" i="15"/>
  <c r="S53" i="15"/>
  <c r="S154" i="15"/>
  <c r="S150" i="15"/>
  <c r="S146" i="15"/>
  <c r="S142" i="15"/>
  <c r="S138" i="15"/>
  <c r="S134" i="15"/>
  <c r="S130" i="15"/>
  <c r="S126" i="15"/>
  <c r="S122" i="15"/>
  <c r="S118" i="15"/>
  <c r="S114" i="15"/>
  <c r="S110" i="15"/>
  <c r="S106" i="15"/>
  <c r="S189" i="15"/>
  <c r="S181" i="15"/>
  <c r="S173" i="15"/>
  <c r="S165" i="15"/>
  <c r="S157" i="15"/>
  <c r="S152" i="15"/>
  <c r="S148" i="15"/>
  <c r="S144" i="15"/>
  <c r="S140" i="15"/>
  <c r="S136" i="15"/>
  <c r="S132" i="15"/>
  <c r="S128" i="15"/>
  <c r="S124" i="15"/>
  <c r="S120" i="15"/>
  <c r="S116" i="15"/>
  <c r="S112" i="15"/>
  <c r="S108" i="15"/>
  <c r="S104" i="15"/>
  <c r="S100" i="15"/>
  <c r="S96" i="15"/>
  <c r="S92" i="15"/>
  <c r="S88" i="15"/>
  <c r="S84" i="15"/>
  <c r="S80" i="15"/>
  <c r="S76" i="15"/>
  <c r="S72" i="15"/>
  <c r="S68" i="15"/>
  <c r="S64" i="15"/>
  <c r="S60" i="15"/>
  <c r="S56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S12" i="15"/>
  <c r="S10" i="15"/>
  <c r="S8" i="15"/>
  <c r="S6" i="15"/>
  <c r="S185" i="15"/>
  <c r="S177" i="15"/>
  <c r="S169" i="15"/>
  <c r="S161" i="15"/>
  <c r="S98" i="15"/>
  <c r="S90" i="15"/>
  <c r="S82" i="15"/>
  <c r="S74" i="15"/>
  <c r="S66" i="15"/>
  <c r="S58" i="15"/>
  <c r="S49" i="15"/>
  <c r="S45" i="15"/>
  <c r="S41" i="15"/>
  <c r="S37" i="15"/>
  <c r="S33" i="15"/>
  <c r="S29" i="15"/>
  <c r="S25" i="15"/>
  <c r="S21" i="15"/>
  <c r="S17" i="15"/>
  <c r="S13" i="15"/>
  <c r="S102" i="15"/>
  <c r="S94" i="15"/>
  <c r="S86" i="15"/>
  <c r="S78" i="15"/>
  <c r="S70" i="15"/>
  <c r="S62" i="15"/>
  <c r="S54" i="15"/>
  <c r="S51" i="15"/>
  <c r="S47" i="15"/>
  <c r="S43" i="15"/>
  <c r="S39" i="15"/>
  <c r="S35" i="15"/>
  <c r="S31" i="15"/>
  <c r="S27" i="15"/>
  <c r="S23" i="15"/>
  <c r="S19" i="15"/>
  <c r="S15" i="15"/>
  <c r="S11" i="15"/>
  <c r="S7" i="15"/>
  <c r="S9" i="15"/>
  <c r="S5" i="15"/>
  <c r="W299" i="15"/>
  <c r="W297" i="15"/>
  <c r="W295" i="15"/>
  <c r="W293" i="15"/>
  <c r="W291" i="15"/>
  <c r="W289" i="15"/>
  <c r="W287" i="15"/>
  <c r="W285" i="15"/>
  <c r="W283" i="15"/>
  <c r="W300" i="15"/>
  <c r="W298" i="15"/>
  <c r="W296" i="15"/>
  <c r="W294" i="15"/>
  <c r="W292" i="15"/>
  <c r="W290" i="15"/>
  <c r="W288" i="15"/>
  <c r="W286" i="15"/>
  <c r="W284" i="15"/>
  <c r="W282" i="15"/>
  <c r="W280" i="15"/>
  <c r="W278" i="15"/>
  <c r="W276" i="15"/>
  <c r="W274" i="15"/>
  <c r="W272" i="15"/>
  <c r="W270" i="15"/>
  <c r="W268" i="15"/>
  <c r="W279" i="15"/>
  <c r="W275" i="15"/>
  <c r="W271" i="15"/>
  <c r="W267" i="15"/>
  <c r="W265" i="15"/>
  <c r="W263" i="15"/>
  <c r="W261" i="15"/>
  <c r="W259" i="15"/>
  <c r="W257" i="15"/>
  <c r="W255" i="15"/>
  <c r="W253" i="15"/>
  <c r="W251" i="15"/>
  <c r="W249" i="15"/>
  <c r="W247" i="15"/>
  <c r="W245" i="15"/>
  <c r="W243" i="15"/>
  <c r="W241" i="15"/>
  <c r="W281" i="15"/>
  <c r="W273" i="15"/>
  <c r="W264" i="15"/>
  <c r="W260" i="15"/>
  <c r="W256" i="15"/>
  <c r="W252" i="15"/>
  <c r="W248" i="15"/>
  <c r="W244" i="15"/>
  <c r="W240" i="15"/>
  <c r="W239" i="15"/>
  <c r="W237" i="15"/>
  <c r="W235" i="15"/>
  <c r="W233" i="15"/>
  <c r="W231" i="15"/>
  <c r="W229" i="15"/>
  <c r="W227" i="15"/>
  <c r="W225" i="15"/>
  <c r="W223" i="15"/>
  <c r="W221" i="15"/>
  <c r="W219" i="15"/>
  <c r="W217" i="15"/>
  <c r="W215" i="15"/>
  <c r="W213" i="15"/>
  <c r="W211" i="15"/>
  <c r="W209" i="15"/>
  <c r="W207" i="15"/>
  <c r="W205" i="15"/>
  <c r="W203" i="15"/>
  <c r="W201" i="15"/>
  <c r="W199" i="15"/>
  <c r="W197" i="15"/>
  <c r="W195" i="15"/>
  <c r="W193" i="15"/>
  <c r="W191" i="15"/>
  <c r="W277" i="15"/>
  <c r="W262" i="15"/>
  <c r="W254" i="15"/>
  <c r="W246" i="15"/>
  <c r="W188" i="15"/>
  <c r="W186" i="15"/>
  <c r="W184" i="15"/>
  <c r="W182" i="15"/>
  <c r="W180" i="15"/>
  <c r="W178" i="15"/>
  <c r="W176" i="15"/>
  <c r="W174" i="15"/>
  <c r="W172" i="15"/>
  <c r="W170" i="15"/>
  <c r="W168" i="15"/>
  <c r="W166" i="15"/>
  <c r="W164" i="15"/>
  <c r="W162" i="15"/>
  <c r="W160" i="15"/>
  <c r="W158" i="15"/>
  <c r="W156" i="15"/>
  <c r="W238" i="15"/>
  <c r="W234" i="15"/>
  <c r="W230" i="15"/>
  <c r="W226" i="15"/>
  <c r="W222" i="15"/>
  <c r="W218" i="15"/>
  <c r="W214" i="15"/>
  <c r="W210" i="15"/>
  <c r="W206" i="15"/>
  <c r="W202" i="15"/>
  <c r="W198" i="15"/>
  <c r="W194" i="15"/>
  <c r="W190" i="15"/>
  <c r="W269" i="15"/>
  <c r="W258" i="15"/>
  <c r="W242" i="15"/>
  <c r="W236" i="15"/>
  <c r="W228" i="15"/>
  <c r="W220" i="15"/>
  <c r="W212" i="15"/>
  <c r="W204" i="15"/>
  <c r="W196" i="15"/>
  <c r="W266" i="15"/>
  <c r="W250" i="15"/>
  <c r="W189" i="15"/>
  <c r="W185" i="15"/>
  <c r="W181" i="15"/>
  <c r="W177" i="15"/>
  <c r="W173" i="15"/>
  <c r="W169" i="15"/>
  <c r="W165" i="15"/>
  <c r="W161" i="15"/>
  <c r="W157" i="15"/>
  <c r="W232" i="15"/>
  <c r="W224" i="15"/>
  <c r="W216" i="15"/>
  <c r="W208" i="15"/>
  <c r="W200" i="15"/>
  <c r="W192" i="15"/>
  <c r="W153" i="15"/>
  <c r="W151" i="15"/>
  <c r="W149" i="15"/>
  <c r="W147" i="15"/>
  <c r="W145" i="15"/>
  <c r="W143" i="15"/>
  <c r="W141" i="15"/>
  <c r="W139" i="15"/>
  <c r="W137" i="15"/>
  <c r="W135" i="15"/>
  <c r="W133" i="15"/>
  <c r="W131" i="15"/>
  <c r="W129" i="15"/>
  <c r="W127" i="15"/>
  <c r="W125" i="15"/>
  <c r="W123" i="15"/>
  <c r="W121" i="15"/>
  <c r="W119" i="15"/>
  <c r="W117" i="15"/>
  <c r="W115" i="15"/>
  <c r="W113" i="15"/>
  <c r="W111" i="15"/>
  <c r="W109" i="15"/>
  <c r="W107" i="15"/>
  <c r="W105" i="15"/>
  <c r="W103" i="15"/>
  <c r="W101" i="15"/>
  <c r="W99" i="15"/>
  <c r="W97" i="15"/>
  <c r="W95" i="15"/>
  <c r="W93" i="15"/>
  <c r="W91" i="15"/>
  <c r="W89" i="15"/>
  <c r="W87" i="15"/>
  <c r="W85" i="15"/>
  <c r="W83" i="15"/>
  <c r="W81" i="15"/>
  <c r="W79" i="15"/>
  <c r="W77" i="15"/>
  <c r="W75" i="15"/>
  <c r="W73" i="15"/>
  <c r="W71" i="15"/>
  <c r="W69" i="15"/>
  <c r="W67" i="15"/>
  <c r="W65" i="15"/>
  <c r="W63" i="15"/>
  <c r="W61" i="15"/>
  <c r="W59" i="15"/>
  <c r="W57" i="15"/>
  <c r="W55" i="15"/>
  <c r="W53" i="15"/>
  <c r="W152" i="15"/>
  <c r="W148" i="15"/>
  <c r="W144" i="15"/>
  <c r="W140" i="15"/>
  <c r="W136" i="15"/>
  <c r="W132" i="15"/>
  <c r="W128" i="15"/>
  <c r="W124" i="15"/>
  <c r="W120" i="15"/>
  <c r="W116" i="15"/>
  <c r="W112" i="15"/>
  <c r="W108" i="15"/>
  <c r="W104" i="15"/>
  <c r="W187" i="15"/>
  <c r="W179" i="15"/>
  <c r="W171" i="15"/>
  <c r="W163" i="15"/>
  <c r="W155" i="15"/>
  <c r="W154" i="15"/>
  <c r="W150" i="15"/>
  <c r="W146" i="15"/>
  <c r="W142" i="15"/>
  <c r="W138" i="15"/>
  <c r="W134" i="15"/>
  <c r="W130" i="15"/>
  <c r="W126" i="15"/>
  <c r="W122" i="15"/>
  <c r="W118" i="15"/>
  <c r="W114" i="15"/>
  <c r="W110" i="15"/>
  <c r="W106" i="15"/>
  <c r="W102" i="15"/>
  <c r="W98" i="15"/>
  <c r="W94" i="15"/>
  <c r="W90" i="15"/>
  <c r="W86" i="15"/>
  <c r="W82" i="15"/>
  <c r="W78" i="15"/>
  <c r="W74" i="15"/>
  <c r="W70" i="15"/>
  <c r="W66" i="15"/>
  <c r="W62" i="15"/>
  <c r="W58" i="15"/>
  <c r="W54" i="15"/>
  <c r="W52" i="15"/>
  <c r="W50" i="15"/>
  <c r="W48" i="15"/>
  <c r="W46" i="15"/>
  <c r="W44" i="15"/>
  <c r="W42" i="15"/>
  <c r="W40" i="15"/>
  <c r="W38" i="15"/>
  <c r="W36" i="15"/>
  <c r="W34" i="15"/>
  <c r="W32" i="15"/>
  <c r="W30" i="15"/>
  <c r="W28" i="15"/>
  <c r="W26" i="15"/>
  <c r="W24" i="15"/>
  <c r="W22" i="15"/>
  <c r="W20" i="15"/>
  <c r="W18" i="15"/>
  <c r="W16" i="15"/>
  <c r="W14" i="15"/>
  <c r="W12" i="15"/>
  <c r="W10" i="15"/>
  <c r="W8" i="15"/>
  <c r="W6" i="15"/>
  <c r="W183" i="15"/>
  <c r="W175" i="15"/>
  <c r="W167" i="15"/>
  <c r="W159" i="15"/>
  <c r="W96" i="15"/>
  <c r="W88" i="15"/>
  <c r="W80" i="15"/>
  <c r="W72" i="15"/>
  <c r="W64" i="15"/>
  <c r="W56" i="15"/>
  <c r="W51" i="15"/>
  <c r="W47" i="15"/>
  <c r="W43" i="15"/>
  <c r="W39" i="15"/>
  <c r="W35" i="15"/>
  <c r="W31" i="15"/>
  <c r="W27" i="15"/>
  <c r="W23" i="15"/>
  <c r="W19" i="15"/>
  <c r="W15" i="15"/>
  <c r="W11" i="15"/>
  <c r="W100" i="15"/>
  <c r="W92" i="15"/>
  <c r="W84" i="15"/>
  <c r="W76" i="15"/>
  <c r="W68" i="15"/>
  <c r="W60" i="15"/>
  <c r="W49" i="15"/>
  <c r="W45" i="15"/>
  <c r="W41" i="15"/>
  <c r="W37" i="15"/>
  <c r="W33" i="15"/>
  <c r="W29" i="15"/>
  <c r="W25" i="15"/>
  <c r="W21" i="15"/>
  <c r="W17" i="15"/>
  <c r="W13" i="15"/>
  <c r="W9" i="15"/>
  <c r="W5" i="15"/>
  <c r="W7" i="15"/>
  <c r="C6" i="30"/>
  <c r="V172" i="15" l="1"/>
  <c r="V32" i="15"/>
  <c r="V265" i="15"/>
  <c r="V105" i="15"/>
  <c r="V56" i="15"/>
  <c r="V235" i="15"/>
  <c r="V5" i="15"/>
  <c r="V288" i="15"/>
  <c r="V45" i="15"/>
  <c r="V149" i="15"/>
  <c r="V106" i="15"/>
  <c r="V239" i="15"/>
  <c r="V290" i="15"/>
  <c r="V49" i="15"/>
  <c r="V128" i="15"/>
  <c r="V192" i="15"/>
  <c r="V104" i="15"/>
  <c r="V153" i="15"/>
  <c r="V31" i="15"/>
  <c r="V127" i="15"/>
  <c r="V130" i="15"/>
  <c r="V194" i="15"/>
  <c r="V216" i="15"/>
  <c r="V35" i="15"/>
  <c r="V131" i="15"/>
  <c r="V152" i="15"/>
  <c r="V6" i="15"/>
  <c r="V161" i="15"/>
  <c r="V154" i="15"/>
  <c r="V218" i="15"/>
  <c r="V209" i="15"/>
  <c r="V8" i="15"/>
  <c r="V165" i="15"/>
  <c r="V241" i="15"/>
  <c r="V30" i="15"/>
  <c r="V169" i="15"/>
  <c r="V217" i="15"/>
  <c r="V243" i="15"/>
  <c r="V53" i="15"/>
  <c r="V58" i="15"/>
  <c r="V174" i="15"/>
  <c r="V270" i="15"/>
  <c r="V57" i="15"/>
  <c r="V280" i="15"/>
  <c r="V283" i="15"/>
  <c r="V80" i="15"/>
  <c r="V11" i="15"/>
  <c r="V101" i="15"/>
  <c r="V82" i="15"/>
  <c r="V191" i="15"/>
  <c r="V285" i="15"/>
  <c r="V225" i="15"/>
  <c r="V274" i="15"/>
  <c r="V39" i="15"/>
  <c r="V155" i="15"/>
  <c r="V84" i="15"/>
  <c r="V197" i="15"/>
  <c r="V240" i="15"/>
  <c r="V245" i="15"/>
  <c r="V13" i="15"/>
  <c r="V63" i="15"/>
  <c r="V43" i="15"/>
  <c r="V12" i="15"/>
  <c r="V36" i="15"/>
  <c r="V65" i="15"/>
  <c r="V113" i="15"/>
  <c r="V163" i="15"/>
  <c r="V139" i="15"/>
  <c r="V173" i="15"/>
  <c r="V62" i="15"/>
  <c r="V86" i="15"/>
  <c r="V110" i="15"/>
  <c r="V134" i="15"/>
  <c r="V205" i="15"/>
  <c r="V233" i="15"/>
  <c r="V178" i="15"/>
  <c r="V199" i="15"/>
  <c r="V244" i="15"/>
  <c r="V198" i="15"/>
  <c r="V222" i="15"/>
  <c r="V247" i="15"/>
  <c r="V278" i="15"/>
  <c r="V289" i="15"/>
  <c r="V294" i="15"/>
  <c r="V34" i="15"/>
  <c r="V135" i="15"/>
  <c r="V108" i="15"/>
  <c r="V195" i="15"/>
  <c r="V220" i="15"/>
  <c r="V287" i="15"/>
  <c r="V15" i="15"/>
  <c r="V71" i="15"/>
  <c r="V47" i="15"/>
  <c r="V14" i="15"/>
  <c r="V38" i="15"/>
  <c r="V69" i="15"/>
  <c r="V117" i="15"/>
  <c r="V171" i="15"/>
  <c r="V143" i="15"/>
  <c r="V177" i="15"/>
  <c r="V64" i="15"/>
  <c r="V88" i="15"/>
  <c r="V112" i="15"/>
  <c r="V136" i="15"/>
  <c r="V213" i="15"/>
  <c r="V156" i="15"/>
  <c r="V180" i="15"/>
  <c r="V203" i="15"/>
  <c r="V248" i="15"/>
  <c r="V200" i="15"/>
  <c r="V224" i="15"/>
  <c r="V249" i="15"/>
  <c r="V267" i="15"/>
  <c r="V291" i="15"/>
  <c r="V296" i="15"/>
  <c r="V176" i="15"/>
  <c r="V17" i="15"/>
  <c r="V79" i="15"/>
  <c r="V51" i="15"/>
  <c r="V16" i="15"/>
  <c r="V40" i="15"/>
  <c r="V73" i="15"/>
  <c r="V121" i="15"/>
  <c r="V179" i="15"/>
  <c r="V147" i="15"/>
  <c r="V181" i="15"/>
  <c r="V66" i="15"/>
  <c r="V90" i="15"/>
  <c r="V114" i="15"/>
  <c r="V138" i="15"/>
  <c r="V221" i="15"/>
  <c r="V158" i="15"/>
  <c r="V182" i="15"/>
  <c r="V207" i="15"/>
  <c r="V252" i="15"/>
  <c r="V202" i="15"/>
  <c r="V226" i="15"/>
  <c r="V251" i="15"/>
  <c r="V269" i="15"/>
  <c r="V293" i="15"/>
  <c r="V298" i="15"/>
  <c r="V21" i="15"/>
  <c r="V87" i="15"/>
  <c r="V59" i="15"/>
  <c r="V18" i="15"/>
  <c r="V42" i="15"/>
  <c r="V77" i="15"/>
  <c r="V125" i="15"/>
  <c r="V187" i="15"/>
  <c r="V151" i="15"/>
  <c r="V185" i="15"/>
  <c r="V68" i="15"/>
  <c r="V92" i="15"/>
  <c r="V116" i="15"/>
  <c r="V140" i="15"/>
  <c r="V229" i="15"/>
  <c r="V160" i="15"/>
  <c r="V184" i="15"/>
  <c r="V211" i="15"/>
  <c r="V256" i="15"/>
  <c r="V204" i="15"/>
  <c r="V228" i="15"/>
  <c r="V253" i="15"/>
  <c r="V271" i="15"/>
  <c r="V295" i="15"/>
  <c r="V300" i="15"/>
  <c r="V55" i="15"/>
  <c r="V109" i="15"/>
  <c r="V60" i="15"/>
  <c r="V132" i="15"/>
  <c r="V196" i="15"/>
  <c r="V292" i="15"/>
  <c r="V25" i="15"/>
  <c r="V95" i="15"/>
  <c r="V67" i="15"/>
  <c r="V20" i="15"/>
  <c r="V44" i="15"/>
  <c r="V81" i="15"/>
  <c r="V129" i="15"/>
  <c r="V107" i="15"/>
  <c r="V159" i="15"/>
  <c r="V189" i="15"/>
  <c r="V70" i="15"/>
  <c r="V94" i="15"/>
  <c r="V118" i="15"/>
  <c r="V142" i="15"/>
  <c r="V237" i="15"/>
  <c r="V162" i="15"/>
  <c r="V186" i="15"/>
  <c r="V215" i="15"/>
  <c r="V260" i="15"/>
  <c r="V206" i="15"/>
  <c r="V230" i="15"/>
  <c r="V255" i="15"/>
  <c r="V273" i="15"/>
  <c r="V297" i="15"/>
  <c r="V29" i="15"/>
  <c r="V103" i="15"/>
  <c r="V75" i="15"/>
  <c r="V22" i="15"/>
  <c r="V46" i="15"/>
  <c r="V85" i="15"/>
  <c r="V133" i="15"/>
  <c r="V111" i="15"/>
  <c r="V167" i="15"/>
  <c r="V250" i="15"/>
  <c r="V72" i="15"/>
  <c r="V96" i="15"/>
  <c r="V120" i="15"/>
  <c r="V144" i="15"/>
  <c r="V242" i="15"/>
  <c r="V164" i="15"/>
  <c r="V188" i="15"/>
  <c r="V219" i="15"/>
  <c r="V264" i="15"/>
  <c r="V208" i="15"/>
  <c r="V232" i="15"/>
  <c r="V257" i="15"/>
  <c r="V275" i="15"/>
  <c r="V299" i="15"/>
  <c r="V61" i="15"/>
  <c r="V33" i="15"/>
  <c r="V48" i="15"/>
  <c r="V175" i="15"/>
  <c r="V122" i="15"/>
  <c r="V166" i="15"/>
  <c r="V268" i="15"/>
  <c r="V277" i="15"/>
  <c r="V10" i="15"/>
  <c r="V19" i="15"/>
  <c r="V24" i="15"/>
  <c r="V89" i="15"/>
  <c r="V115" i="15"/>
  <c r="V266" i="15"/>
  <c r="V74" i="15"/>
  <c r="V146" i="15"/>
  <c r="V258" i="15"/>
  <c r="V246" i="15"/>
  <c r="V223" i="15"/>
  <c r="V234" i="15"/>
  <c r="V259" i="15"/>
  <c r="V282" i="15"/>
  <c r="V37" i="15"/>
  <c r="V23" i="15"/>
  <c r="V91" i="15"/>
  <c r="V26" i="15"/>
  <c r="V50" i="15"/>
  <c r="V93" i="15"/>
  <c r="V141" i="15"/>
  <c r="V119" i="15"/>
  <c r="V183" i="15"/>
  <c r="V272" i="15"/>
  <c r="V76" i="15"/>
  <c r="V100" i="15"/>
  <c r="V124" i="15"/>
  <c r="V148" i="15"/>
  <c r="V193" i="15"/>
  <c r="V168" i="15"/>
  <c r="V254" i="15"/>
  <c r="V227" i="15"/>
  <c r="V276" i="15"/>
  <c r="V212" i="15"/>
  <c r="V236" i="15"/>
  <c r="V261" i="15"/>
  <c r="V279" i="15"/>
  <c r="V284" i="15"/>
  <c r="V9" i="15"/>
  <c r="V83" i="15"/>
  <c r="V137" i="15"/>
  <c r="V98" i="15"/>
  <c r="V210" i="15"/>
  <c r="V7" i="15"/>
  <c r="V41" i="15"/>
  <c r="V27" i="15"/>
  <c r="V99" i="15"/>
  <c r="V28" i="15"/>
  <c r="V52" i="15"/>
  <c r="V97" i="15"/>
  <c r="V145" i="15"/>
  <c r="V123" i="15"/>
  <c r="V157" i="15"/>
  <c r="V54" i="15"/>
  <c r="V78" i="15"/>
  <c r="V102" i="15"/>
  <c r="V126" i="15"/>
  <c r="V150" i="15"/>
  <c r="V201" i="15"/>
  <c r="V170" i="15"/>
  <c r="V262" i="15"/>
  <c r="V231" i="15"/>
  <c r="V190" i="15"/>
  <c r="V214" i="15"/>
  <c r="V238" i="15"/>
  <c r="V263" i="15"/>
  <c r="V281" i="15"/>
  <c r="A5" i="16"/>
  <c r="C4" i="16"/>
  <c r="D4" i="16"/>
  <c r="B4" i="16"/>
  <c r="A6" i="16" l="1"/>
  <c r="D5" i="16"/>
  <c r="B5" i="16"/>
  <c r="C5" i="16"/>
  <c r="A7" i="16" l="1"/>
  <c r="B6" i="16"/>
  <c r="C6" i="16"/>
  <c r="D6" i="16"/>
  <c r="A8" i="16" l="1"/>
  <c r="B7" i="16"/>
  <c r="C7" i="16"/>
  <c r="D7" i="16"/>
  <c r="A9" i="16" l="1"/>
  <c r="C8" i="16"/>
  <c r="D8" i="16"/>
  <c r="B8" i="16"/>
  <c r="A10" i="16" l="1"/>
  <c r="D9" i="16"/>
  <c r="B9" i="16"/>
  <c r="C9" i="16"/>
  <c r="A11" i="16" l="1"/>
  <c r="B10" i="16"/>
  <c r="C10" i="16"/>
  <c r="D10" i="16"/>
  <c r="B11" i="16" l="1"/>
  <c r="A12" i="16"/>
  <c r="C11" i="16"/>
  <c r="D11" i="16"/>
  <c r="C12" i="16" l="1"/>
  <c r="D12" i="16"/>
  <c r="A13" i="16"/>
  <c r="B12" i="16"/>
  <c r="A14" i="16" l="1"/>
  <c r="D13" i="16"/>
  <c r="B13" i="16"/>
  <c r="C13" i="16"/>
  <c r="A15" i="16" l="1"/>
  <c r="B14" i="16"/>
  <c r="C14" i="16"/>
  <c r="D14" i="16"/>
  <c r="A16" i="16" l="1"/>
  <c r="B15" i="16"/>
  <c r="C15" i="16"/>
  <c r="D15" i="16"/>
  <c r="A17" i="16" l="1"/>
  <c r="C16" i="16"/>
  <c r="D16" i="16"/>
  <c r="B16" i="16"/>
  <c r="A18" i="16" l="1"/>
  <c r="D17" i="16"/>
  <c r="B17" i="16"/>
  <c r="C17" i="16"/>
  <c r="A19" i="16" l="1"/>
  <c r="B18" i="16"/>
  <c r="C18" i="16"/>
  <c r="D18" i="16"/>
  <c r="B19" i="16" l="1"/>
  <c r="C19" i="16"/>
  <c r="D19" i="16"/>
  <c r="A20" i="16"/>
  <c r="A21" i="16" l="1"/>
  <c r="C20" i="16"/>
  <c r="D20" i="16"/>
  <c r="B20" i="16"/>
  <c r="A22" i="16" l="1"/>
  <c r="D21" i="16"/>
  <c r="B21" i="16"/>
  <c r="C21" i="16"/>
  <c r="A23" i="16" l="1"/>
  <c r="B22" i="16"/>
  <c r="C22" i="16"/>
  <c r="D22" i="16"/>
  <c r="A24" i="16" l="1"/>
  <c r="B23" i="16"/>
  <c r="C23" i="16"/>
  <c r="D23" i="16"/>
  <c r="A25" i="16" l="1"/>
  <c r="C24" i="16"/>
  <c r="D24" i="16"/>
  <c r="B24" i="16"/>
  <c r="A26" i="16" l="1"/>
  <c r="D25" i="16"/>
  <c r="B25" i="16"/>
  <c r="C25" i="16"/>
  <c r="A27" i="16" l="1"/>
  <c r="B26" i="16"/>
  <c r="C26" i="16"/>
  <c r="D26" i="16"/>
  <c r="A28" i="16" l="1"/>
  <c r="B27" i="16"/>
  <c r="C27" i="16"/>
  <c r="D27" i="16"/>
  <c r="A29" i="16" l="1"/>
  <c r="C28" i="16"/>
  <c r="D28" i="16"/>
  <c r="B28" i="16"/>
  <c r="A30" i="16" l="1"/>
  <c r="D29" i="16"/>
  <c r="B29" i="16"/>
  <c r="C29" i="16"/>
  <c r="A31" i="16" l="1"/>
  <c r="B30" i="16"/>
  <c r="C30" i="16"/>
  <c r="D30" i="16"/>
  <c r="A32" i="16" l="1"/>
  <c r="B31" i="16"/>
  <c r="C31" i="16"/>
  <c r="D31" i="16"/>
  <c r="C32" i="16" l="1"/>
  <c r="D32" i="16"/>
  <c r="A33" i="16"/>
  <c r="B32" i="16"/>
  <c r="A34" i="16" l="1"/>
  <c r="D33" i="16"/>
  <c r="B33" i="16"/>
  <c r="C33" i="16"/>
  <c r="A35" i="16" l="1"/>
  <c r="B34" i="16"/>
  <c r="C34" i="16"/>
  <c r="D34" i="16"/>
  <c r="A36" i="16" l="1"/>
  <c r="B35" i="16"/>
  <c r="C35" i="16"/>
  <c r="D35" i="16"/>
  <c r="A37" i="16" l="1"/>
  <c r="C36" i="16"/>
  <c r="D36" i="16"/>
  <c r="B36" i="16"/>
  <c r="A38" i="16" l="1"/>
  <c r="D37" i="16"/>
  <c r="B37" i="16"/>
  <c r="C37" i="16"/>
  <c r="A39" i="16" l="1"/>
  <c r="B38" i="16"/>
  <c r="C38" i="16"/>
  <c r="D38" i="16"/>
  <c r="B39" i="16" l="1"/>
  <c r="C39" i="16"/>
  <c r="D39" i="16"/>
  <c r="A40" i="16"/>
  <c r="A41" i="16" l="1"/>
  <c r="C40" i="16"/>
  <c r="D40" i="16"/>
  <c r="B40" i="16"/>
  <c r="A42" i="16" l="1"/>
  <c r="D41" i="16"/>
  <c r="B41" i="16"/>
  <c r="C41" i="16"/>
  <c r="A43" i="16" l="1"/>
  <c r="B42" i="16"/>
  <c r="C42" i="16"/>
  <c r="D42" i="16"/>
  <c r="A44" i="16" l="1"/>
  <c r="B43" i="16"/>
  <c r="C43" i="16"/>
  <c r="D43" i="16"/>
  <c r="A45" i="16" l="1"/>
  <c r="C44" i="16"/>
  <c r="D44" i="16"/>
  <c r="B44" i="16"/>
  <c r="A46" i="16" l="1"/>
  <c r="D45" i="16"/>
  <c r="B45" i="16"/>
  <c r="C45" i="16"/>
  <c r="A47" i="16" l="1"/>
  <c r="B46" i="16"/>
  <c r="C46" i="16"/>
  <c r="D46" i="16"/>
  <c r="A48" i="16" l="1"/>
  <c r="B47" i="16"/>
  <c r="C47" i="16"/>
  <c r="D47" i="16"/>
  <c r="C48" i="16" l="1"/>
  <c r="A49" i="16"/>
  <c r="D48" i="16"/>
  <c r="B48" i="16"/>
  <c r="A50" i="16" l="1"/>
  <c r="D49" i="16"/>
  <c r="B49" i="16"/>
  <c r="C49" i="16"/>
  <c r="A51" i="16" l="1"/>
  <c r="B50" i="16"/>
  <c r="C50" i="16"/>
  <c r="D50" i="16"/>
  <c r="B51" i="16" l="1"/>
  <c r="C51" i="16"/>
  <c r="A52" i="16"/>
  <c r="D51" i="16"/>
  <c r="A53" i="16" l="1"/>
  <c r="C52" i="16"/>
  <c r="D52" i="16"/>
  <c r="B52" i="16"/>
  <c r="A54" i="16" l="1"/>
  <c r="D53" i="16"/>
  <c r="B53" i="16"/>
  <c r="C53" i="16"/>
  <c r="A55" i="16" l="1"/>
  <c r="B54" i="16"/>
  <c r="C54" i="16"/>
  <c r="D54" i="16"/>
  <c r="A56" i="16" l="1"/>
  <c r="B55" i="16"/>
  <c r="C55" i="16"/>
  <c r="D55" i="16"/>
  <c r="A57" i="16" l="1"/>
  <c r="C56" i="16"/>
  <c r="D56" i="16"/>
  <c r="B56" i="16"/>
  <c r="A58" i="16" l="1"/>
  <c r="D57" i="16"/>
  <c r="B57" i="16"/>
  <c r="C57" i="16"/>
  <c r="A59" i="16" l="1"/>
  <c r="B58" i="16"/>
  <c r="C58" i="16"/>
  <c r="D58" i="16"/>
  <c r="B59" i="16" l="1"/>
  <c r="C59" i="16"/>
  <c r="D59" i="16"/>
  <c r="A60" i="16"/>
  <c r="A61" i="16" l="1"/>
  <c r="C60" i="16"/>
  <c r="D60" i="16"/>
  <c r="B60" i="16"/>
  <c r="A62" i="16" l="1"/>
  <c r="D61" i="16"/>
  <c r="B61" i="16"/>
  <c r="C61" i="16"/>
  <c r="A63" i="16" l="1"/>
  <c r="B62" i="16"/>
  <c r="C62" i="16"/>
  <c r="D62" i="16"/>
  <c r="A64" i="16" l="1"/>
  <c r="B63" i="16"/>
  <c r="C63" i="16"/>
  <c r="D63" i="16"/>
  <c r="A65" i="16" l="1"/>
  <c r="C64" i="16"/>
  <c r="D64" i="16"/>
  <c r="B64" i="16"/>
  <c r="A66" i="16" l="1"/>
  <c r="D65" i="16"/>
  <c r="B65" i="16"/>
  <c r="C65" i="16"/>
  <c r="A67" i="16" l="1"/>
  <c r="B66" i="16"/>
  <c r="C66" i="16"/>
  <c r="D66" i="16"/>
  <c r="B67" i="16" l="1"/>
  <c r="A68" i="16"/>
  <c r="C67" i="16"/>
  <c r="D67" i="16"/>
  <c r="A69" i="16" l="1"/>
  <c r="C68" i="16"/>
  <c r="D68" i="16"/>
  <c r="B68" i="16"/>
  <c r="A70" i="16" l="1"/>
  <c r="D69" i="16"/>
  <c r="B69" i="16"/>
  <c r="C69" i="16"/>
  <c r="B70" i="16" l="1"/>
  <c r="A71" i="16"/>
  <c r="C70" i="16"/>
  <c r="D70" i="16"/>
  <c r="A72" i="16" l="1"/>
  <c r="B71" i="16"/>
  <c r="C71" i="16"/>
  <c r="D71" i="16"/>
  <c r="A73" i="16" l="1"/>
  <c r="C72" i="16"/>
  <c r="D72" i="16"/>
  <c r="B72" i="16"/>
  <c r="A74" i="16" l="1"/>
  <c r="D73" i="16"/>
  <c r="B73" i="16"/>
  <c r="C73" i="16"/>
  <c r="A75" i="16" l="1"/>
  <c r="B74" i="16"/>
  <c r="C74" i="16"/>
  <c r="D74" i="16"/>
  <c r="A76" i="16" l="1"/>
  <c r="B75" i="16"/>
  <c r="C75" i="16"/>
  <c r="D75" i="16"/>
  <c r="C76" i="16" l="1"/>
  <c r="D76" i="16"/>
  <c r="A77" i="16"/>
  <c r="B76" i="16"/>
  <c r="A78" i="16" l="1"/>
  <c r="D77" i="16"/>
  <c r="B77" i="16"/>
  <c r="C77" i="16"/>
  <c r="A79" i="16" l="1"/>
  <c r="B78" i="16"/>
  <c r="C78" i="16"/>
  <c r="D78" i="16"/>
  <c r="A80" i="16" l="1"/>
  <c r="B79" i="16"/>
  <c r="C79" i="16"/>
  <c r="D79" i="16"/>
  <c r="A81" i="16" l="1"/>
  <c r="C80" i="16"/>
  <c r="D80" i="16"/>
  <c r="B80" i="16"/>
  <c r="A82" i="16" l="1"/>
  <c r="D81" i="16"/>
  <c r="B81" i="16"/>
  <c r="C81" i="16"/>
  <c r="A83" i="16" l="1"/>
  <c r="B82" i="16"/>
  <c r="C82" i="16"/>
  <c r="D82" i="16"/>
  <c r="A84" i="16" l="1"/>
  <c r="B83" i="16"/>
  <c r="C83" i="16"/>
  <c r="D83" i="16"/>
  <c r="A85" i="16" l="1"/>
  <c r="C84" i="16"/>
  <c r="D84" i="16"/>
  <c r="B84" i="16"/>
  <c r="A86" i="16" l="1"/>
  <c r="D85" i="16"/>
  <c r="B85" i="16"/>
  <c r="C85" i="16"/>
  <c r="A87" i="16" l="1"/>
  <c r="B86" i="16"/>
  <c r="C86" i="16"/>
  <c r="D86" i="16"/>
  <c r="B87" i="16" l="1"/>
  <c r="A88" i="16"/>
  <c r="C87" i="16"/>
  <c r="D87" i="16"/>
  <c r="C88" i="16" l="1"/>
  <c r="D88" i="16"/>
  <c r="A89" i="16"/>
  <c r="B88" i="16"/>
  <c r="A90" i="16" l="1"/>
  <c r="D89" i="16"/>
  <c r="B89" i="16"/>
  <c r="C89" i="16"/>
  <c r="A91" i="16" l="1"/>
  <c r="B90" i="16"/>
  <c r="C90" i="16"/>
  <c r="D90" i="16"/>
  <c r="A92" i="16" l="1"/>
  <c r="B91" i="16"/>
  <c r="C91" i="16"/>
  <c r="D91" i="16"/>
  <c r="A93" i="16" l="1"/>
  <c r="C92" i="16"/>
  <c r="D92" i="16"/>
  <c r="B92" i="16"/>
  <c r="A94" i="16" l="1"/>
  <c r="D93" i="16"/>
  <c r="B93" i="16"/>
  <c r="C93" i="16"/>
  <c r="A95" i="16" l="1"/>
  <c r="B94" i="16"/>
  <c r="C94" i="16"/>
  <c r="D94" i="16"/>
  <c r="A96" i="16" l="1"/>
  <c r="B95" i="16"/>
  <c r="C95" i="16"/>
  <c r="D95" i="16"/>
  <c r="C96" i="16" l="1"/>
  <c r="D96" i="16"/>
  <c r="A97" i="16"/>
  <c r="B96" i="16"/>
  <c r="A98" i="16" l="1"/>
  <c r="D97" i="16"/>
  <c r="B97" i="16"/>
  <c r="C97" i="16"/>
  <c r="A99" i="16" l="1"/>
  <c r="B98" i="16"/>
  <c r="C98" i="16"/>
  <c r="D98" i="16"/>
  <c r="A100" i="16" l="1"/>
  <c r="B99" i="16"/>
  <c r="C99" i="16"/>
  <c r="D99" i="16"/>
  <c r="A101" i="16" l="1"/>
  <c r="C100" i="16"/>
  <c r="D100" i="16"/>
  <c r="B100" i="16"/>
  <c r="A102" i="16" l="1"/>
  <c r="D101" i="16"/>
  <c r="B101" i="16"/>
  <c r="C101" i="16"/>
  <c r="A103" i="16" l="1"/>
  <c r="B102" i="16"/>
  <c r="C102" i="16"/>
  <c r="D102" i="16"/>
  <c r="A104" i="16" l="1"/>
  <c r="B103" i="16"/>
  <c r="C103" i="16"/>
  <c r="D103" i="16"/>
  <c r="C104" i="16" l="1"/>
  <c r="A105" i="16"/>
  <c r="D104" i="16"/>
  <c r="B104" i="16"/>
  <c r="A106" i="16" l="1"/>
  <c r="D105" i="16"/>
  <c r="B105" i="16"/>
  <c r="C105" i="16"/>
  <c r="A107" i="16" l="1"/>
  <c r="B106" i="16"/>
  <c r="C106" i="16"/>
  <c r="D106" i="16"/>
  <c r="A108" i="16" l="1"/>
  <c r="B107" i="16"/>
  <c r="C107" i="16"/>
  <c r="D107" i="16"/>
  <c r="C108" i="16" l="1"/>
  <c r="D108" i="16"/>
  <c r="A109" i="16"/>
  <c r="B108" i="16"/>
  <c r="A110" i="16" l="1"/>
  <c r="D109" i="16"/>
  <c r="B109" i="16"/>
  <c r="C109" i="16"/>
  <c r="A111" i="16" l="1"/>
  <c r="B110" i="16"/>
  <c r="C110" i="16"/>
  <c r="D110" i="16"/>
  <c r="A112" i="16" l="1"/>
  <c r="B111" i="16"/>
  <c r="C111" i="16"/>
  <c r="D111" i="16"/>
  <c r="A113" i="16" l="1"/>
  <c r="C112" i="16"/>
  <c r="D112" i="16"/>
  <c r="B112" i="16"/>
  <c r="A114" i="16" l="1"/>
  <c r="D113" i="16"/>
  <c r="B113" i="16"/>
  <c r="C113" i="16"/>
  <c r="A115" i="16" l="1"/>
  <c r="B114" i="16"/>
  <c r="C114" i="16"/>
  <c r="D114" i="16"/>
  <c r="B115" i="16" l="1"/>
  <c r="C115" i="16"/>
  <c r="D115" i="16"/>
  <c r="A116" i="16"/>
  <c r="A117" i="16" l="1"/>
  <c r="C116" i="16"/>
  <c r="D116" i="16"/>
  <c r="B116" i="16"/>
  <c r="A118" i="16" l="1"/>
  <c r="D117" i="16"/>
  <c r="B117" i="16"/>
  <c r="C117" i="16"/>
  <c r="A119" i="16" l="1"/>
  <c r="B118" i="16"/>
  <c r="C118" i="16"/>
  <c r="D118" i="16"/>
  <c r="A120" i="16" l="1"/>
  <c r="B119" i="16"/>
  <c r="C119" i="16"/>
  <c r="D119" i="16"/>
  <c r="A121" i="16" l="1"/>
  <c r="C120" i="16"/>
  <c r="D120" i="16"/>
  <c r="B120" i="16"/>
  <c r="A122" i="16" l="1"/>
  <c r="D121" i="16"/>
  <c r="B121" i="16"/>
  <c r="C121" i="16"/>
  <c r="A123" i="16" l="1"/>
  <c r="B122" i="16"/>
  <c r="C122" i="16"/>
  <c r="D122" i="16"/>
  <c r="A124" i="16" l="1"/>
  <c r="B123" i="16"/>
  <c r="C123" i="16"/>
  <c r="D123" i="16"/>
  <c r="C124" i="16" l="1"/>
  <c r="A125" i="16"/>
  <c r="D124" i="16"/>
  <c r="B124" i="16"/>
  <c r="A126" i="16" l="1"/>
  <c r="D125" i="16"/>
  <c r="B125" i="16"/>
  <c r="C125" i="16"/>
  <c r="B126" i="16" l="1"/>
  <c r="A127" i="16"/>
  <c r="C126" i="16"/>
  <c r="D126" i="16"/>
  <c r="A128" i="16" l="1"/>
  <c r="B127" i="16"/>
  <c r="C127" i="16"/>
  <c r="D127" i="16"/>
  <c r="A129" i="16" l="1"/>
  <c r="C128" i="16"/>
  <c r="D128" i="16"/>
  <c r="B128" i="16"/>
  <c r="A130" i="16" l="1"/>
  <c r="D129" i="16"/>
  <c r="B129" i="16"/>
  <c r="C129" i="16"/>
  <c r="A131" i="16" l="1"/>
  <c r="B130" i="16"/>
  <c r="C130" i="16"/>
  <c r="D130" i="16"/>
  <c r="A132" i="16" l="1"/>
  <c r="B131" i="16"/>
  <c r="C131" i="16"/>
  <c r="D131" i="16"/>
  <c r="A133" i="16" l="1"/>
  <c r="C132" i="16"/>
  <c r="D132" i="16"/>
  <c r="B132" i="16"/>
  <c r="A134" i="16" l="1"/>
  <c r="D133" i="16"/>
  <c r="B133" i="16"/>
  <c r="C133" i="16"/>
  <c r="B134" i="16" l="1"/>
  <c r="C134" i="16"/>
  <c r="A135" i="16"/>
  <c r="D134" i="16"/>
  <c r="A136" i="16" l="1"/>
  <c r="B135" i="16"/>
  <c r="C135" i="16"/>
  <c r="D135" i="16"/>
  <c r="A137" i="16" l="1"/>
  <c r="C136" i="16"/>
  <c r="D136" i="16"/>
  <c r="B136" i="16"/>
  <c r="A138" i="16" l="1"/>
  <c r="D137" i="16"/>
  <c r="B137" i="16"/>
  <c r="C137" i="16"/>
  <c r="A139" i="16" l="1"/>
  <c r="B138" i="16"/>
  <c r="C138" i="16"/>
  <c r="D138" i="16"/>
  <c r="A140" i="16" l="1"/>
  <c r="B139" i="16"/>
  <c r="C139" i="16"/>
  <c r="D139" i="16"/>
  <c r="A141" i="16" l="1"/>
  <c r="C140" i="16"/>
  <c r="D140" i="16"/>
  <c r="B140" i="16"/>
  <c r="A142" i="16" l="1"/>
  <c r="D141" i="16"/>
  <c r="B141" i="16"/>
  <c r="C141" i="16"/>
  <c r="A143" i="16" l="1"/>
  <c r="B142" i="16"/>
  <c r="C142" i="16"/>
  <c r="D142" i="16"/>
  <c r="A144" i="16" l="1"/>
  <c r="B143" i="16"/>
  <c r="C143" i="16"/>
  <c r="D143" i="16"/>
  <c r="C144" i="16" l="1"/>
  <c r="A145" i="16"/>
  <c r="D144" i="16"/>
  <c r="B144" i="16"/>
  <c r="A146" i="16" l="1"/>
  <c r="D145" i="16"/>
  <c r="B145" i="16"/>
  <c r="C145" i="16"/>
  <c r="B146" i="16" l="1"/>
  <c r="A147" i="16"/>
  <c r="C146" i="16"/>
  <c r="D146" i="16"/>
  <c r="A148" i="16" l="1"/>
  <c r="B147" i="16"/>
  <c r="C147" i="16"/>
  <c r="D147" i="16"/>
  <c r="A149" i="16" l="1"/>
  <c r="C148" i="16"/>
  <c r="D148" i="16"/>
  <c r="B148" i="16"/>
  <c r="A150" i="16" l="1"/>
  <c r="D149" i="16"/>
  <c r="B149" i="16"/>
  <c r="C149" i="16"/>
  <c r="A151" i="16" l="1"/>
  <c r="B150" i="16"/>
  <c r="C150" i="16"/>
  <c r="D150" i="16"/>
  <c r="A152" i="16" l="1"/>
  <c r="B151" i="16"/>
  <c r="C151" i="16"/>
  <c r="D151" i="16"/>
  <c r="C152" i="16" l="1"/>
  <c r="D152" i="16"/>
  <c r="A153" i="16"/>
  <c r="B152" i="16"/>
  <c r="A154" i="16" l="1"/>
  <c r="D153" i="16"/>
  <c r="B153" i="16"/>
  <c r="C153" i="16"/>
  <c r="A155" i="16" l="1"/>
  <c r="B154" i="16"/>
  <c r="C154" i="16"/>
  <c r="D154" i="16"/>
  <c r="A156" i="16" l="1"/>
  <c r="B155" i="16"/>
  <c r="C155" i="16"/>
  <c r="D155" i="16"/>
  <c r="A157" i="16" l="1"/>
  <c r="C156" i="16"/>
  <c r="D156" i="16"/>
  <c r="B156" i="16"/>
  <c r="A158" i="16" l="1"/>
  <c r="D157" i="16"/>
  <c r="B157" i="16"/>
  <c r="C157" i="16"/>
  <c r="A159" i="16" l="1"/>
  <c r="C158" i="16"/>
  <c r="B158" i="16"/>
  <c r="D158" i="16"/>
  <c r="A160" i="16" l="1"/>
  <c r="B159" i="16"/>
  <c r="D159" i="16"/>
  <c r="C159" i="16"/>
  <c r="A161" i="16" l="1"/>
  <c r="C160" i="16"/>
  <c r="B160" i="16"/>
  <c r="D160" i="16"/>
  <c r="A162" i="16" l="1"/>
  <c r="D161" i="16"/>
  <c r="B161" i="16"/>
  <c r="C161" i="16"/>
  <c r="A163" i="16" l="1"/>
  <c r="C162" i="16"/>
  <c r="B162" i="16"/>
  <c r="D162" i="16"/>
  <c r="A164" i="16" l="1"/>
  <c r="B163" i="16"/>
  <c r="D163" i="16"/>
  <c r="C163" i="16"/>
  <c r="A165" i="16" l="1"/>
  <c r="C164" i="16"/>
  <c r="D164" i="16"/>
  <c r="B164" i="16"/>
  <c r="A166" i="16" l="1"/>
  <c r="D165" i="16"/>
  <c r="B165" i="16"/>
  <c r="C165" i="16"/>
  <c r="A167" i="16" l="1"/>
  <c r="C166" i="16"/>
  <c r="B166" i="16"/>
  <c r="D166" i="16"/>
  <c r="A168" i="16" l="1"/>
  <c r="B167" i="16"/>
  <c r="D167" i="16"/>
  <c r="C167" i="16"/>
  <c r="A169" i="16" l="1"/>
  <c r="C168" i="16"/>
  <c r="B168" i="16"/>
  <c r="D168" i="16"/>
  <c r="A170" i="16" l="1"/>
  <c r="D169" i="16"/>
  <c r="B169" i="16"/>
  <c r="C169" i="16"/>
  <c r="A171" i="16" l="1"/>
  <c r="C170" i="16"/>
  <c r="B170" i="16"/>
  <c r="D170" i="16"/>
  <c r="A172" i="16" l="1"/>
  <c r="B171" i="16"/>
  <c r="D171" i="16"/>
  <c r="C171" i="16"/>
  <c r="C172" i="16" l="1"/>
  <c r="D172" i="16"/>
  <c r="A173" i="16"/>
  <c r="B172" i="16"/>
  <c r="A174" i="16" l="1"/>
  <c r="B173" i="16"/>
  <c r="C173" i="16"/>
  <c r="D173" i="16"/>
  <c r="A175" i="16" l="1"/>
  <c r="B174" i="16"/>
  <c r="C174" i="16"/>
  <c r="D174" i="16"/>
  <c r="A176" i="16" l="1"/>
  <c r="C175" i="16"/>
  <c r="D175" i="16"/>
  <c r="B175" i="16"/>
  <c r="A177" i="16" l="1"/>
  <c r="D176" i="16"/>
  <c r="B176" i="16"/>
  <c r="C176" i="16"/>
  <c r="A178" i="16" l="1"/>
  <c r="B177" i="16"/>
  <c r="C177" i="16"/>
  <c r="D177" i="16"/>
  <c r="A179" i="16" l="1"/>
  <c r="B178" i="16"/>
  <c r="C178" i="16"/>
  <c r="D178" i="16"/>
  <c r="A180" i="16" l="1"/>
  <c r="C179" i="16"/>
  <c r="D179" i="16"/>
  <c r="B179" i="16"/>
  <c r="A181" i="16" l="1"/>
  <c r="D180" i="16"/>
  <c r="B180" i="16"/>
  <c r="C180" i="16"/>
  <c r="A182" i="16" l="1"/>
  <c r="B181" i="16"/>
  <c r="C181" i="16"/>
  <c r="D181" i="16"/>
  <c r="A183" i="16" l="1"/>
  <c r="B182" i="16"/>
  <c r="C182" i="16"/>
  <c r="D182" i="16"/>
  <c r="A184" i="16" l="1"/>
  <c r="C183" i="16"/>
  <c r="D183" i="16"/>
  <c r="B183" i="16"/>
  <c r="A185" i="16" l="1"/>
  <c r="D184" i="16"/>
  <c r="B184" i="16"/>
  <c r="C184" i="16"/>
  <c r="A186" i="16" l="1"/>
  <c r="B185" i="16"/>
  <c r="C185" i="16"/>
  <c r="D185" i="16"/>
  <c r="A187" i="16" l="1"/>
  <c r="B186" i="16"/>
  <c r="C186" i="16"/>
  <c r="D186" i="16"/>
  <c r="A188" i="16" l="1"/>
  <c r="C187" i="16"/>
  <c r="D187" i="16"/>
  <c r="B187" i="16"/>
  <c r="A189" i="16" l="1"/>
  <c r="D188" i="16"/>
  <c r="B188" i="16"/>
  <c r="C188" i="16"/>
  <c r="A190" i="16" l="1"/>
  <c r="B189" i="16"/>
  <c r="C189" i="16"/>
  <c r="D189" i="16"/>
  <c r="B190" i="16" l="1"/>
  <c r="C190" i="16"/>
  <c r="A191" i="16"/>
  <c r="D190" i="16"/>
  <c r="A192" i="16" l="1"/>
  <c r="C191" i="16"/>
  <c r="D191" i="16"/>
  <c r="B191" i="16"/>
  <c r="A193" i="16" l="1"/>
  <c r="D192" i="16"/>
  <c r="B192" i="16"/>
  <c r="C192" i="16"/>
  <c r="A194" i="16" l="1"/>
  <c r="B193" i="16"/>
  <c r="C193" i="16"/>
  <c r="D193" i="16"/>
  <c r="A195" i="16" l="1"/>
  <c r="B194" i="16"/>
  <c r="C194" i="16"/>
  <c r="D194" i="16"/>
  <c r="A196" i="16" l="1"/>
  <c r="C195" i="16"/>
  <c r="D195" i="16"/>
  <c r="B195" i="16"/>
  <c r="A197" i="16" l="1"/>
  <c r="D196" i="16"/>
  <c r="B196" i="16"/>
  <c r="C196" i="16"/>
  <c r="A198" i="16" l="1"/>
  <c r="B197" i="16"/>
  <c r="C197" i="16"/>
  <c r="D197" i="16"/>
  <c r="A199" i="16" l="1"/>
  <c r="B198" i="16"/>
  <c r="C198" i="16"/>
  <c r="D198" i="16"/>
  <c r="A200" i="16" l="1"/>
  <c r="C199" i="16"/>
  <c r="D199" i="16"/>
  <c r="B199" i="16"/>
  <c r="A201" i="16" l="1"/>
  <c r="D200" i="16"/>
  <c r="B200" i="16"/>
  <c r="C200" i="16"/>
  <c r="A202" i="16" l="1"/>
  <c r="B201" i="16"/>
  <c r="C201" i="16"/>
  <c r="D201" i="16"/>
  <c r="A203" i="16" l="1"/>
  <c r="B202" i="16"/>
  <c r="C202" i="16"/>
  <c r="D202" i="16"/>
  <c r="A204" i="16" l="1"/>
  <c r="C203" i="16"/>
  <c r="D203" i="16"/>
  <c r="B203" i="16"/>
  <c r="A205" i="16" l="1"/>
  <c r="D204" i="16"/>
  <c r="B204" i="16"/>
  <c r="C204" i="16"/>
  <c r="A206" i="16" l="1"/>
  <c r="B205" i="16"/>
  <c r="C205" i="16"/>
  <c r="D205" i="16"/>
  <c r="A207" i="16" l="1"/>
  <c r="B206" i="16"/>
  <c r="C206" i="16"/>
  <c r="D206" i="16"/>
  <c r="C207" i="16" l="1"/>
  <c r="D207" i="16"/>
  <c r="A208" i="16"/>
  <c r="B207" i="16"/>
  <c r="A209" i="16" l="1"/>
  <c r="D208" i="16"/>
  <c r="B208" i="16"/>
  <c r="C208" i="16"/>
  <c r="A210" i="16" l="1"/>
  <c r="B209" i="16"/>
  <c r="C209" i="16"/>
  <c r="D209" i="16"/>
  <c r="A211" i="16" l="1"/>
  <c r="B210" i="16"/>
  <c r="C210" i="16"/>
  <c r="D210" i="16"/>
  <c r="A212" i="16" l="1"/>
  <c r="C211" i="16"/>
  <c r="D211" i="16"/>
  <c r="B211" i="16"/>
  <c r="A213" i="16" l="1"/>
  <c r="D212" i="16"/>
  <c r="B212" i="16"/>
  <c r="C212" i="16"/>
  <c r="A214" i="16" l="1"/>
  <c r="B213" i="16"/>
  <c r="C213" i="16"/>
  <c r="D213" i="16"/>
  <c r="A215" i="16" l="1"/>
  <c r="B214" i="16"/>
  <c r="C214" i="16"/>
  <c r="D214" i="16"/>
  <c r="A216" i="16" l="1"/>
  <c r="C215" i="16"/>
  <c r="D215" i="16"/>
  <c r="B215" i="16"/>
  <c r="A217" i="16" l="1"/>
  <c r="D216" i="16"/>
  <c r="B216" i="16"/>
  <c r="C216" i="16"/>
  <c r="A218" i="16" l="1"/>
  <c r="B217" i="16"/>
  <c r="C217" i="16"/>
  <c r="D217" i="16"/>
  <c r="A219" i="16" l="1"/>
  <c r="B218" i="16"/>
  <c r="C218" i="16"/>
  <c r="D218" i="16"/>
  <c r="A220" i="16" l="1"/>
  <c r="C219" i="16"/>
  <c r="D219" i="16"/>
  <c r="B219" i="16"/>
  <c r="A221" i="16" l="1"/>
  <c r="D220" i="16"/>
  <c r="B220" i="16"/>
  <c r="C220" i="16"/>
  <c r="A222" i="16" l="1"/>
  <c r="B221" i="16"/>
  <c r="C221" i="16"/>
  <c r="D221" i="16"/>
  <c r="A223" i="16" l="1"/>
  <c r="B222" i="16"/>
  <c r="C222" i="16"/>
  <c r="D222" i="16"/>
  <c r="A224" i="16" l="1"/>
  <c r="C223" i="16"/>
  <c r="D223" i="16"/>
  <c r="B223" i="16"/>
  <c r="A225" i="16" l="1"/>
  <c r="D224" i="16"/>
  <c r="B224" i="16"/>
  <c r="C224" i="16"/>
  <c r="A226" i="16" l="1"/>
  <c r="B225" i="16"/>
  <c r="C225" i="16"/>
  <c r="D225" i="16"/>
  <c r="A227" i="16" l="1"/>
  <c r="B226" i="16"/>
  <c r="C226" i="16"/>
  <c r="D226" i="16"/>
  <c r="A228" i="16" l="1"/>
  <c r="C227" i="16"/>
  <c r="D227" i="16"/>
  <c r="B227" i="16"/>
  <c r="A229" i="16" l="1"/>
  <c r="D228" i="16"/>
  <c r="B228" i="16"/>
  <c r="C228" i="16"/>
  <c r="A230" i="16" l="1"/>
  <c r="B229" i="16"/>
  <c r="C229" i="16"/>
  <c r="D229" i="16"/>
  <c r="A231" i="16" l="1"/>
  <c r="B230" i="16"/>
  <c r="C230" i="16"/>
  <c r="D230" i="16"/>
  <c r="A232" i="16" l="1"/>
  <c r="C231" i="16"/>
  <c r="D231" i="16"/>
  <c r="B231" i="16"/>
  <c r="A233" i="16" l="1"/>
  <c r="D232" i="16"/>
  <c r="B232" i="16"/>
  <c r="C232" i="16"/>
  <c r="A234" i="16" l="1"/>
  <c r="B233" i="16"/>
  <c r="C233" i="16"/>
  <c r="D233" i="16"/>
  <c r="A235" i="16" l="1"/>
  <c r="B234" i="16"/>
  <c r="C234" i="16"/>
  <c r="D234" i="16"/>
  <c r="C235" i="16" l="1"/>
  <c r="A236" i="16"/>
  <c r="D235" i="16"/>
  <c r="B235" i="16"/>
  <c r="A237" i="16" l="1"/>
  <c r="D236" i="16"/>
  <c r="B236" i="16"/>
  <c r="C236" i="16"/>
  <c r="A238" i="16" l="1"/>
  <c r="B237" i="16"/>
  <c r="C237" i="16"/>
  <c r="D237" i="16"/>
  <c r="A239" i="16" l="1"/>
  <c r="B238" i="16"/>
  <c r="C238" i="16"/>
  <c r="D238" i="16"/>
  <c r="A240" i="16" l="1"/>
  <c r="C239" i="16"/>
  <c r="D239" i="16"/>
  <c r="B239" i="16"/>
  <c r="A241" i="16" l="1"/>
  <c r="D240" i="16"/>
  <c r="B240" i="16"/>
  <c r="C240" i="16"/>
  <c r="A242" i="16" l="1"/>
  <c r="B241" i="16"/>
  <c r="C241" i="16"/>
  <c r="D241" i="16"/>
  <c r="A243" i="16" l="1"/>
  <c r="B242" i="16"/>
  <c r="C242" i="16"/>
  <c r="D242" i="16"/>
  <c r="A244" i="16" l="1"/>
  <c r="C243" i="16"/>
  <c r="D243" i="16"/>
  <c r="B243" i="16"/>
  <c r="A245" i="16" l="1"/>
  <c r="D244" i="16"/>
  <c r="B244" i="16"/>
  <c r="C244" i="16"/>
  <c r="A246" i="16" l="1"/>
  <c r="B245" i="16"/>
  <c r="C245" i="16"/>
  <c r="D245" i="16"/>
  <c r="A247" i="16" l="1"/>
  <c r="B246" i="16"/>
  <c r="C246" i="16"/>
  <c r="D246" i="16"/>
  <c r="A248" i="16" l="1"/>
  <c r="C247" i="16"/>
  <c r="D247" i="16"/>
  <c r="B247" i="16"/>
  <c r="A249" i="16" l="1"/>
  <c r="D248" i="16"/>
  <c r="B248" i="16"/>
  <c r="C248" i="16"/>
  <c r="A250" i="16" l="1"/>
  <c r="B249" i="16"/>
  <c r="C249" i="16"/>
  <c r="D249" i="16"/>
  <c r="B250" i="16" l="1"/>
  <c r="C250" i="16"/>
  <c r="A251" i="16"/>
  <c r="D250" i="16"/>
  <c r="A252" i="16" l="1"/>
  <c r="C251" i="16"/>
  <c r="D251" i="16"/>
  <c r="B251" i="16"/>
  <c r="A253" i="16" l="1"/>
  <c r="D252" i="16"/>
  <c r="B252" i="16"/>
  <c r="C252" i="16"/>
  <c r="A254" i="16" l="1"/>
  <c r="B253" i="16"/>
  <c r="C253" i="16"/>
  <c r="D253" i="16"/>
  <c r="A255" i="16" l="1"/>
  <c r="B254" i="16"/>
  <c r="C254" i="16"/>
  <c r="D254" i="16"/>
  <c r="A256" i="16" l="1"/>
  <c r="C255" i="16"/>
  <c r="D255" i="16"/>
  <c r="B255" i="16"/>
  <c r="A257" i="16" l="1"/>
  <c r="D256" i="16"/>
  <c r="B256" i="16"/>
  <c r="C256" i="16"/>
  <c r="A258" i="16" l="1"/>
  <c r="B257" i="16"/>
  <c r="C257" i="16"/>
  <c r="D257" i="16"/>
  <c r="A259" i="16" l="1"/>
  <c r="B258" i="16"/>
  <c r="C258" i="16"/>
  <c r="D258" i="16"/>
  <c r="A260" i="16" l="1"/>
  <c r="C259" i="16"/>
  <c r="D259" i="16"/>
  <c r="B259" i="16"/>
  <c r="A261" i="16" l="1"/>
  <c r="D260" i="16"/>
  <c r="B260" i="16"/>
  <c r="C260" i="16"/>
  <c r="A262" i="16" l="1"/>
  <c r="B261" i="16"/>
  <c r="C261" i="16"/>
  <c r="D261" i="16"/>
  <c r="A263" i="16" l="1"/>
  <c r="B262" i="16"/>
  <c r="C262" i="16"/>
  <c r="D262" i="16"/>
  <c r="A264" i="16" l="1"/>
  <c r="C263" i="16"/>
  <c r="D263" i="16"/>
  <c r="B263" i="16"/>
  <c r="D264" i="16" l="1"/>
  <c r="B264" i="16"/>
  <c r="A265" i="16"/>
  <c r="C264" i="16"/>
  <c r="A266" i="16" l="1"/>
  <c r="B265" i="16"/>
  <c r="C265" i="16"/>
  <c r="D265" i="16"/>
  <c r="A267" i="16" l="1"/>
  <c r="B266" i="16"/>
  <c r="C266" i="16"/>
  <c r="D266" i="16"/>
  <c r="A268" i="16" l="1"/>
  <c r="C267" i="16"/>
  <c r="D267" i="16"/>
  <c r="B267" i="16"/>
  <c r="A269" i="16" l="1"/>
  <c r="D268" i="16"/>
  <c r="B268" i="16"/>
  <c r="C268" i="16"/>
  <c r="A270" i="16" l="1"/>
  <c r="B269" i="16"/>
  <c r="C269" i="16"/>
  <c r="D269" i="16"/>
  <c r="A271" i="16" l="1"/>
  <c r="B270" i="16"/>
  <c r="C270" i="16"/>
  <c r="D270" i="16"/>
  <c r="A272" i="16" l="1"/>
  <c r="C271" i="16"/>
  <c r="D271" i="16"/>
  <c r="B271" i="16"/>
  <c r="A273" i="16" l="1"/>
  <c r="D272" i="16"/>
  <c r="B272" i="16"/>
  <c r="C272" i="16"/>
  <c r="A274" i="16" l="1"/>
  <c r="B273" i="16"/>
  <c r="C273" i="16"/>
  <c r="D273" i="16"/>
  <c r="A275" i="16" l="1"/>
  <c r="B274" i="16"/>
  <c r="C274" i="16"/>
  <c r="D274" i="16"/>
  <c r="A276" i="16" l="1"/>
  <c r="C275" i="16"/>
  <c r="D275" i="16"/>
  <c r="B275" i="16"/>
  <c r="A277" i="16" l="1"/>
  <c r="D276" i="16"/>
  <c r="B276" i="16"/>
  <c r="C276" i="16"/>
  <c r="A278" i="16" l="1"/>
  <c r="B277" i="16"/>
  <c r="C277" i="16"/>
  <c r="D277" i="16"/>
  <c r="A279" i="16" l="1"/>
  <c r="B278" i="16"/>
  <c r="C278" i="16"/>
  <c r="D278" i="16"/>
  <c r="A280" i="16" l="1"/>
  <c r="C279" i="16"/>
  <c r="D279" i="16"/>
  <c r="B279" i="16"/>
  <c r="A281" i="16" l="1"/>
  <c r="D280" i="16"/>
  <c r="B280" i="16"/>
  <c r="C280" i="16"/>
  <c r="A282" i="16" l="1"/>
  <c r="B281" i="16"/>
  <c r="C281" i="16"/>
  <c r="D281" i="16"/>
  <c r="A283" i="16" l="1"/>
  <c r="B282" i="16"/>
  <c r="C282" i="16"/>
  <c r="D282" i="16"/>
  <c r="A284" i="16" l="1"/>
  <c r="C283" i="16"/>
  <c r="D283" i="16"/>
  <c r="B283" i="16"/>
  <c r="A285" i="16" l="1"/>
  <c r="D284" i="16"/>
  <c r="B284" i="16"/>
  <c r="C284" i="16"/>
  <c r="A286" i="16" l="1"/>
  <c r="B285" i="16"/>
  <c r="C285" i="16"/>
  <c r="D285" i="16"/>
  <c r="A287" i="16" l="1"/>
  <c r="B286" i="16"/>
  <c r="C286" i="16"/>
  <c r="D286" i="16"/>
  <c r="A288" i="16" l="1"/>
  <c r="C287" i="16"/>
  <c r="D287" i="16"/>
  <c r="B287" i="16"/>
  <c r="A289" i="16" l="1"/>
  <c r="D288" i="16"/>
  <c r="B288" i="16"/>
  <c r="C288" i="16"/>
  <c r="A290" i="16" l="1"/>
  <c r="B289" i="16"/>
  <c r="C289" i="16"/>
  <c r="D289" i="16"/>
  <c r="A291" i="16" l="1"/>
  <c r="B290" i="16"/>
  <c r="C290" i="16"/>
  <c r="D290" i="16"/>
  <c r="A292" i="16" l="1"/>
  <c r="C291" i="16"/>
  <c r="D291" i="16"/>
  <c r="B291" i="16"/>
  <c r="D292" i="16" l="1"/>
  <c r="A293" i="16"/>
  <c r="B292" i="16"/>
  <c r="C292" i="16"/>
  <c r="A294" i="16" l="1"/>
  <c r="B293" i="16"/>
  <c r="C293" i="16"/>
  <c r="D293" i="16"/>
  <c r="A295" i="16" l="1"/>
  <c r="B294" i="16"/>
  <c r="C294" i="16"/>
  <c r="D294" i="16"/>
  <c r="A296" i="16" l="1"/>
  <c r="C295" i="16"/>
  <c r="D295" i="16"/>
  <c r="B295" i="16"/>
  <c r="A297" i="16" l="1"/>
  <c r="D296" i="16"/>
  <c r="B296" i="16"/>
  <c r="C296" i="16"/>
  <c r="A298" i="16" l="1"/>
  <c r="B297" i="16"/>
  <c r="C297" i="16"/>
  <c r="D297" i="16"/>
  <c r="A299" i="16" l="1"/>
  <c r="B298" i="16"/>
  <c r="C298" i="16"/>
  <c r="D298" i="16"/>
  <c r="A300" i="16" l="1"/>
  <c r="C299" i="16"/>
  <c r="D299" i="16"/>
  <c r="B299" i="16"/>
  <c r="A301" i="16" l="1"/>
  <c r="D300" i="16"/>
  <c r="B300" i="16"/>
  <c r="C300" i="16"/>
  <c r="A302" i="16" l="1"/>
  <c r="B301" i="16"/>
  <c r="C301" i="16"/>
  <c r="D301" i="16"/>
  <c r="A303" i="16" l="1"/>
  <c r="B302" i="16"/>
  <c r="C302" i="16"/>
  <c r="D302" i="16"/>
  <c r="A304" i="16" l="1"/>
  <c r="C303" i="16"/>
  <c r="D303" i="16"/>
  <c r="B303" i="16"/>
  <c r="A305" i="16" l="1"/>
  <c r="D304" i="16"/>
  <c r="B304" i="16"/>
  <c r="C304" i="16"/>
  <c r="A306" i="16" l="1"/>
  <c r="B305" i="16"/>
  <c r="C305" i="16"/>
  <c r="D305" i="16"/>
  <c r="A307" i="16" l="1"/>
  <c r="B306" i="16"/>
  <c r="C306" i="16"/>
  <c r="D306" i="16"/>
  <c r="C307" i="16" l="1"/>
  <c r="D307" i="16"/>
  <c r="A308" i="16"/>
  <c r="B307" i="16"/>
  <c r="A309" i="16" l="1"/>
  <c r="D308" i="16"/>
  <c r="B308" i="16"/>
  <c r="C308" i="16"/>
  <c r="A310" i="16" l="1"/>
  <c r="B309" i="16"/>
  <c r="C309" i="16"/>
  <c r="D309" i="16"/>
  <c r="A311" i="16" l="1"/>
  <c r="B310" i="16"/>
  <c r="C310" i="16"/>
  <c r="D310" i="16"/>
  <c r="A312" i="16" l="1"/>
  <c r="C311" i="16"/>
  <c r="D311" i="16"/>
  <c r="B311" i="16"/>
  <c r="A313" i="16" l="1"/>
  <c r="B312" i="16"/>
  <c r="C312" i="16"/>
  <c r="D312" i="16"/>
  <c r="A314" i="16" l="1"/>
  <c r="C313" i="16"/>
  <c r="D313" i="16"/>
  <c r="B313" i="16"/>
  <c r="A315" i="16" l="1"/>
  <c r="D314" i="16"/>
  <c r="B314" i="16"/>
  <c r="C314" i="16"/>
  <c r="A316" i="16" l="1"/>
  <c r="B315" i="16"/>
  <c r="C315" i="16"/>
  <c r="D315" i="16"/>
  <c r="A317" i="16" l="1"/>
  <c r="B316" i="16"/>
  <c r="C316" i="16"/>
  <c r="D316" i="16"/>
  <c r="A318" i="16" l="1"/>
  <c r="C317" i="16"/>
  <c r="D317" i="16"/>
  <c r="B317" i="16"/>
  <c r="A319" i="16" l="1"/>
  <c r="D318" i="16"/>
  <c r="B318" i="16"/>
  <c r="C318" i="16"/>
  <c r="A320" i="16" l="1"/>
  <c r="B319" i="16"/>
  <c r="C319" i="16"/>
  <c r="D319" i="16"/>
  <c r="B320" i="16" l="1"/>
  <c r="A321" i="16"/>
  <c r="C320" i="16"/>
  <c r="D320" i="16"/>
  <c r="A322" i="16" l="1"/>
  <c r="C321" i="16"/>
  <c r="D321" i="16"/>
  <c r="B321" i="16"/>
  <c r="A323" i="16" l="1"/>
  <c r="D322" i="16"/>
  <c r="B322" i="16"/>
  <c r="C322" i="16"/>
  <c r="A324" i="16" l="1"/>
  <c r="B323" i="16"/>
  <c r="C323" i="16"/>
  <c r="D323" i="16"/>
  <c r="A325" i="16" l="1"/>
  <c r="B324" i="16"/>
  <c r="C324" i="16"/>
  <c r="D324" i="16"/>
  <c r="A326" i="16" l="1"/>
  <c r="C325" i="16"/>
  <c r="D325" i="16"/>
  <c r="B325" i="16"/>
  <c r="A327" i="16" l="1"/>
  <c r="D326" i="16"/>
  <c r="B326" i="16"/>
  <c r="C326" i="16"/>
  <c r="A328" i="16" l="1"/>
  <c r="B327" i="16"/>
  <c r="C327" i="16"/>
  <c r="D327" i="16"/>
  <c r="A329" i="16" l="1"/>
  <c r="B328" i="16"/>
  <c r="C328" i="16"/>
  <c r="D328" i="16"/>
  <c r="A330" i="16" l="1"/>
  <c r="C329" i="16"/>
  <c r="D329" i="16"/>
  <c r="B329" i="16"/>
  <c r="A331" i="16" l="1"/>
  <c r="D330" i="16"/>
  <c r="B330" i="16"/>
  <c r="C330" i="16"/>
  <c r="A332" i="16" l="1"/>
  <c r="B331" i="16"/>
  <c r="C331" i="16"/>
  <c r="D331" i="16"/>
  <c r="A333" i="16" l="1"/>
  <c r="B332" i="16"/>
  <c r="C332" i="16"/>
  <c r="D332" i="16"/>
  <c r="A334" i="16" l="1"/>
  <c r="C333" i="16"/>
  <c r="D333" i="16"/>
  <c r="B333" i="16"/>
  <c r="A335" i="16" l="1"/>
  <c r="D334" i="16"/>
  <c r="B334" i="16"/>
  <c r="C334" i="16"/>
  <c r="A336" i="16" l="1"/>
  <c r="B335" i="16"/>
  <c r="C335" i="16"/>
  <c r="D335" i="16"/>
  <c r="A337" i="16" l="1"/>
  <c r="B336" i="16"/>
  <c r="C336" i="16"/>
  <c r="D336" i="16"/>
  <c r="A338" i="16" l="1"/>
  <c r="C337" i="16"/>
  <c r="D337" i="16"/>
  <c r="B337" i="16"/>
  <c r="A339" i="16" l="1"/>
  <c r="D338" i="16"/>
  <c r="B338" i="16"/>
  <c r="C338" i="16"/>
  <c r="A340" i="16" l="1"/>
  <c r="B339" i="16"/>
  <c r="C339" i="16"/>
  <c r="D339" i="16"/>
  <c r="A341" i="16" l="1"/>
  <c r="B340" i="16"/>
  <c r="C340" i="16"/>
  <c r="D340" i="16"/>
  <c r="A342" i="16" l="1"/>
  <c r="C341" i="16"/>
  <c r="D341" i="16"/>
  <c r="B341" i="16"/>
  <c r="A343" i="16" l="1"/>
  <c r="D342" i="16"/>
  <c r="B342" i="16"/>
  <c r="C342" i="16"/>
  <c r="A344" i="16" l="1"/>
  <c r="B343" i="16"/>
  <c r="C343" i="16"/>
  <c r="D343" i="16"/>
  <c r="A345" i="16" l="1"/>
  <c r="B344" i="16"/>
  <c r="C344" i="16"/>
  <c r="D344" i="16"/>
  <c r="A346" i="16" l="1"/>
  <c r="C345" i="16"/>
  <c r="D345" i="16"/>
  <c r="B345" i="16"/>
  <c r="A347" i="16" l="1"/>
  <c r="D346" i="16"/>
  <c r="B346" i="16"/>
  <c r="C346" i="16"/>
  <c r="A348" i="16" l="1"/>
  <c r="B347" i="16"/>
  <c r="C347" i="16"/>
  <c r="D347" i="16"/>
  <c r="A349" i="16" l="1"/>
  <c r="B348" i="16"/>
  <c r="C348" i="16"/>
  <c r="D348" i="16"/>
  <c r="A350" i="16" l="1"/>
  <c r="C349" i="16"/>
  <c r="D349" i="16"/>
  <c r="B349" i="16"/>
  <c r="A351" i="16" l="1"/>
  <c r="D350" i="16"/>
  <c r="B350" i="16"/>
  <c r="C350" i="16"/>
  <c r="A352" i="16" l="1"/>
  <c r="B351" i="16"/>
  <c r="C351" i="16"/>
  <c r="D351" i="16"/>
  <c r="A353" i="16" l="1"/>
  <c r="B352" i="16"/>
  <c r="C352" i="16"/>
  <c r="D352" i="16"/>
  <c r="A354" i="16" l="1"/>
  <c r="C353" i="16"/>
  <c r="D353" i="16"/>
  <c r="B353" i="16"/>
  <c r="A355" i="16" l="1"/>
  <c r="D354" i="16"/>
  <c r="B354" i="16"/>
  <c r="C354" i="16"/>
  <c r="A356" i="16" l="1"/>
  <c r="B355" i="16"/>
  <c r="C355" i="16"/>
  <c r="D355" i="16"/>
  <c r="A357" i="16" l="1"/>
  <c r="B356" i="16"/>
  <c r="C356" i="16"/>
  <c r="D356" i="16"/>
  <c r="A358" i="16" l="1"/>
  <c r="C357" i="16"/>
  <c r="D357" i="16"/>
  <c r="B357" i="16"/>
  <c r="A359" i="16" l="1"/>
  <c r="D358" i="16"/>
  <c r="B358" i="16"/>
  <c r="C358" i="16"/>
  <c r="A360" i="16" l="1"/>
  <c r="B359" i="16"/>
  <c r="C359" i="16"/>
  <c r="D359" i="16"/>
  <c r="A361" i="16" l="1"/>
  <c r="B360" i="16"/>
  <c r="C360" i="16"/>
  <c r="D360" i="16"/>
  <c r="A362" i="16" l="1"/>
  <c r="C361" i="16"/>
  <c r="D361" i="16"/>
  <c r="B361" i="16"/>
  <c r="A363" i="16" l="1"/>
  <c r="D362" i="16"/>
  <c r="B362" i="16"/>
  <c r="C362" i="16"/>
  <c r="A364" i="16" l="1"/>
  <c r="B363" i="16"/>
  <c r="C363" i="16"/>
  <c r="D363" i="16"/>
  <c r="A365" i="16" l="1"/>
  <c r="B364" i="16"/>
  <c r="C364" i="16"/>
  <c r="D364" i="16"/>
  <c r="A366" i="16" l="1"/>
  <c r="C365" i="16"/>
  <c r="D365" i="16"/>
  <c r="B365" i="16"/>
  <c r="A367" i="16" l="1"/>
  <c r="D366" i="16"/>
  <c r="B366" i="16"/>
  <c r="C366" i="16"/>
  <c r="A368" i="16" l="1"/>
  <c r="B367" i="16"/>
  <c r="C367" i="16"/>
  <c r="D367" i="16"/>
  <c r="A369" i="16" l="1"/>
  <c r="B368" i="16"/>
  <c r="C368" i="16"/>
  <c r="D368" i="16"/>
  <c r="A370" i="16" l="1"/>
  <c r="C369" i="16"/>
  <c r="D369" i="16"/>
  <c r="B369" i="16"/>
  <c r="A371" i="16" l="1"/>
  <c r="D370" i="16"/>
  <c r="B370" i="16"/>
  <c r="C370" i="16"/>
  <c r="A372" i="16" l="1"/>
  <c r="B371" i="16"/>
  <c r="C371" i="16"/>
  <c r="D371" i="16"/>
  <c r="A373" i="16" l="1"/>
  <c r="B372" i="16"/>
  <c r="C372" i="16"/>
  <c r="D372" i="16"/>
  <c r="A374" i="16" l="1"/>
  <c r="C373" i="16"/>
  <c r="D373" i="16"/>
  <c r="B373" i="16"/>
  <c r="A375" i="16" l="1"/>
  <c r="D374" i="16"/>
  <c r="B374" i="16"/>
  <c r="C374" i="16"/>
  <c r="A376" i="16" l="1"/>
  <c r="B375" i="16"/>
  <c r="C375" i="16"/>
  <c r="D375" i="16"/>
  <c r="A377" i="16" l="1"/>
  <c r="B376" i="16"/>
  <c r="C376" i="16"/>
  <c r="D376" i="16"/>
  <c r="A378" i="16" l="1"/>
  <c r="C377" i="16"/>
  <c r="D377" i="16"/>
  <c r="B377" i="16"/>
  <c r="A379" i="16" l="1"/>
  <c r="D378" i="16"/>
  <c r="B378" i="16"/>
  <c r="C378" i="16"/>
  <c r="A380" i="16" l="1"/>
  <c r="B379" i="16"/>
  <c r="C379" i="16"/>
  <c r="D379" i="16"/>
  <c r="A381" i="16" l="1"/>
  <c r="B380" i="16"/>
  <c r="C380" i="16"/>
  <c r="D380" i="16"/>
  <c r="A382" i="16" l="1"/>
  <c r="C381" i="16"/>
  <c r="D381" i="16"/>
  <c r="B381" i="16"/>
  <c r="A383" i="16" l="1"/>
  <c r="D382" i="16"/>
  <c r="B382" i="16"/>
  <c r="C382" i="16"/>
  <c r="A384" i="16" l="1"/>
  <c r="B383" i="16"/>
  <c r="C383" i="16"/>
  <c r="D383" i="16"/>
  <c r="A385" i="16" l="1"/>
  <c r="B384" i="16"/>
  <c r="C384" i="16"/>
  <c r="D384" i="16"/>
  <c r="A386" i="16" l="1"/>
  <c r="C385" i="16"/>
  <c r="D385" i="16"/>
  <c r="B385" i="16"/>
  <c r="A387" i="16" l="1"/>
  <c r="D386" i="16"/>
  <c r="B386" i="16"/>
  <c r="C386" i="16"/>
  <c r="A388" i="16" l="1"/>
  <c r="B387" i="16"/>
  <c r="C387" i="16"/>
  <c r="D387" i="16"/>
  <c r="A389" i="16" l="1"/>
  <c r="B388" i="16"/>
  <c r="C388" i="16"/>
  <c r="D388" i="16"/>
  <c r="A390" i="16" l="1"/>
  <c r="C389" i="16"/>
  <c r="D389" i="16"/>
  <c r="B389" i="16"/>
  <c r="A391" i="16" l="1"/>
  <c r="D390" i="16"/>
  <c r="B390" i="16"/>
  <c r="C390" i="16"/>
  <c r="A392" i="16" l="1"/>
  <c r="B391" i="16"/>
  <c r="C391" i="16"/>
  <c r="D391" i="16"/>
  <c r="A393" i="16" l="1"/>
  <c r="B392" i="16"/>
  <c r="C392" i="16"/>
  <c r="D392" i="16"/>
  <c r="A394" i="16" l="1"/>
  <c r="C393" i="16"/>
  <c r="D393" i="16"/>
  <c r="B393" i="16"/>
  <c r="A395" i="16" l="1"/>
  <c r="D394" i="16"/>
  <c r="B394" i="16"/>
  <c r="C394" i="16"/>
  <c r="A396" i="16" l="1"/>
  <c r="B395" i="16"/>
  <c r="C395" i="16"/>
  <c r="D395" i="16"/>
  <c r="A397" i="16" l="1"/>
  <c r="B396" i="16"/>
  <c r="C396" i="16"/>
  <c r="D396" i="16"/>
  <c r="A398" i="16" l="1"/>
  <c r="C397" i="16"/>
  <c r="D397" i="16"/>
  <c r="B397" i="16"/>
  <c r="A399" i="16" l="1"/>
  <c r="D398" i="16"/>
  <c r="B398" i="16"/>
  <c r="C398" i="16"/>
  <c r="A400" i="16" l="1"/>
  <c r="B399" i="16"/>
  <c r="C399" i="16"/>
  <c r="D399" i="16"/>
  <c r="A401" i="16" l="1"/>
  <c r="B400" i="16"/>
  <c r="C400" i="16"/>
  <c r="D400" i="16"/>
  <c r="A402" i="16" l="1"/>
  <c r="C401" i="16"/>
  <c r="D401" i="16"/>
  <c r="B401" i="16"/>
  <c r="A403" i="16" l="1"/>
  <c r="D402" i="16"/>
  <c r="B402" i="16"/>
  <c r="C402" i="16"/>
  <c r="A404" i="16" l="1"/>
  <c r="B403" i="16"/>
  <c r="C403" i="16"/>
  <c r="D403" i="16"/>
  <c r="A405" i="16" l="1"/>
  <c r="B404" i="16"/>
  <c r="C404" i="16"/>
  <c r="D404" i="16"/>
  <c r="A406" i="16" l="1"/>
  <c r="C405" i="16"/>
  <c r="D405" i="16"/>
  <c r="B405" i="16"/>
  <c r="A407" i="16" l="1"/>
  <c r="D406" i="16"/>
  <c r="B406" i="16"/>
  <c r="C406" i="16"/>
  <c r="A408" i="16" l="1"/>
  <c r="B407" i="16"/>
  <c r="C407" i="16"/>
  <c r="D407" i="16"/>
  <c r="A409" i="16" l="1"/>
  <c r="B408" i="16"/>
  <c r="C408" i="16"/>
  <c r="D408" i="16"/>
  <c r="A410" i="16" l="1"/>
  <c r="C409" i="16"/>
  <c r="D409" i="16"/>
  <c r="B409" i="16"/>
  <c r="A411" i="16" l="1"/>
  <c r="D410" i="16"/>
  <c r="B410" i="16"/>
  <c r="C410" i="16"/>
  <c r="A412" i="16" l="1"/>
  <c r="B411" i="16"/>
  <c r="C411" i="16"/>
  <c r="D411" i="16"/>
  <c r="A413" i="16" l="1"/>
  <c r="B412" i="16"/>
  <c r="C412" i="16"/>
  <c r="D412" i="16"/>
  <c r="A414" i="16" l="1"/>
  <c r="C413" i="16"/>
  <c r="D413" i="16"/>
  <c r="B413" i="16"/>
  <c r="A415" i="16" l="1"/>
  <c r="D414" i="16"/>
  <c r="B414" i="16"/>
  <c r="C414" i="16"/>
  <c r="A416" i="16" l="1"/>
  <c r="B415" i="16"/>
  <c r="C415" i="16"/>
  <c r="D415" i="16"/>
  <c r="A417" i="16" l="1"/>
  <c r="B416" i="16"/>
  <c r="C416" i="16"/>
  <c r="D416" i="16"/>
  <c r="A418" i="16" l="1"/>
  <c r="C417" i="16"/>
  <c r="D417" i="16"/>
  <c r="B417" i="16"/>
  <c r="A419" i="16" l="1"/>
  <c r="D418" i="16"/>
  <c r="B418" i="16"/>
  <c r="C418" i="16"/>
  <c r="A420" i="16" l="1"/>
  <c r="B419" i="16"/>
  <c r="C419" i="16"/>
  <c r="D419" i="16"/>
  <c r="A421" i="16" l="1"/>
  <c r="B420" i="16"/>
  <c r="C420" i="16"/>
  <c r="D420" i="16"/>
  <c r="A422" i="16" l="1"/>
  <c r="C421" i="16"/>
  <c r="D421" i="16"/>
  <c r="B421" i="16"/>
  <c r="A423" i="16" l="1"/>
  <c r="D422" i="16"/>
  <c r="B422" i="16"/>
  <c r="C422" i="16"/>
  <c r="A424" i="16" l="1"/>
  <c r="B423" i="16"/>
  <c r="C423" i="16"/>
  <c r="D423" i="16"/>
  <c r="A425" i="16" l="1"/>
  <c r="B424" i="16"/>
  <c r="C424" i="16"/>
  <c r="D424" i="16"/>
  <c r="A426" i="16" l="1"/>
  <c r="C425" i="16"/>
  <c r="D425" i="16"/>
  <c r="B425" i="16"/>
  <c r="A427" i="16" l="1"/>
  <c r="D426" i="16"/>
  <c r="B426" i="16"/>
  <c r="C426" i="16"/>
  <c r="A428" i="16" l="1"/>
  <c r="B427" i="16"/>
  <c r="C427" i="16"/>
  <c r="D427" i="16"/>
  <c r="A429" i="16" l="1"/>
  <c r="B428" i="16"/>
  <c r="C428" i="16"/>
  <c r="D428" i="16"/>
  <c r="A430" i="16" l="1"/>
  <c r="C429" i="16"/>
  <c r="D429" i="16"/>
  <c r="B429" i="16"/>
  <c r="A431" i="16" l="1"/>
  <c r="D430" i="16"/>
  <c r="B430" i="16"/>
  <c r="C430" i="16"/>
  <c r="A432" i="16" l="1"/>
  <c r="B431" i="16"/>
  <c r="C431" i="16"/>
  <c r="D431" i="16"/>
  <c r="A433" i="16" l="1"/>
  <c r="B432" i="16"/>
  <c r="C432" i="16"/>
  <c r="D432" i="16"/>
  <c r="A434" i="16" l="1"/>
  <c r="C433" i="16"/>
  <c r="D433" i="16"/>
  <c r="B433" i="16"/>
  <c r="A435" i="16" l="1"/>
  <c r="D434" i="16"/>
  <c r="B434" i="16"/>
  <c r="C434" i="16"/>
  <c r="A436" i="16" l="1"/>
  <c r="B435" i="16"/>
  <c r="C435" i="16"/>
  <c r="D435" i="16"/>
  <c r="A437" i="16" l="1"/>
  <c r="B436" i="16"/>
  <c r="C436" i="16"/>
  <c r="D436" i="16"/>
  <c r="A438" i="16" l="1"/>
  <c r="C437" i="16"/>
  <c r="D437" i="16"/>
  <c r="B437" i="16"/>
  <c r="A439" i="16" l="1"/>
  <c r="D438" i="16"/>
  <c r="B438" i="16"/>
  <c r="C438" i="16"/>
  <c r="A440" i="16" l="1"/>
  <c r="B439" i="16"/>
  <c r="C439" i="16"/>
  <c r="D439" i="16"/>
  <c r="A441" i="16" l="1"/>
  <c r="B440" i="16"/>
  <c r="C440" i="16"/>
  <c r="D440" i="16"/>
  <c r="A442" i="16" l="1"/>
  <c r="C441" i="16"/>
  <c r="D441" i="16"/>
  <c r="B441" i="16"/>
  <c r="A443" i="16" l="1"/>
  <c r="D442" i="16"/>
  <c r="B442" i="16"/>
  <c r="C442" i="16"/>
  <c r="A444" i="16" l="1"/>
  <c r="B443" i="16"/>
  <c r="C443" i="16"/>
  <c r="D443" i="16"/>
  <c r="A445" i="16" l="1"/>
  <c r="B444" i="16"/>
  <c r="C444" i="16"/>
  <c r="D444" i="16"/>
  <c r="A446" i="16" l="1"/>
  <c r="C445" i="16"/>
  <c r="D445" i="16"/>
  <c r="B445" i="16"/>
  <c r="A447" i="16" l="1"/>
  <c r="D446" i="16"/>
  <c r="B446" i="16"/>
  <c r="C446" i="16"/>
  <c r="A448" i="16" l="1"/>
  <c r="B447" i="16"/>
  <c r="C447" i="16"/>
  <c r="D447" i="16"/>
  <c r="A449" i="16" l="1"/>
  <c r="B448" i="16"/>
  <c r="C448" i="16"/>
  <c r="D448" i="16"/>
  <c r="A450" i="16" l="1"/>
  <c r="C449" i="16"/>
  <c r="D449" i="16"/>
  <c r="B449" i="16"/>
  <c r="A451" i="16" l="1"/>
  <c r="D450" i="16"/>
  <c r="B450" i="16"/>
  <c r="C450" i="16"/>
  <c r="A452" i="16" l="1"/>
  <c r="B451" i="16"/>
  <c r="C451" i="16"/>
  <c r="D451" i="16"/>
  <c r="A453" i="16" l="1"/>
  <c r="B452" i="16"/>
  <c r="C452" i="16"/>
  <c r="D452" i="16"/>
  <c r="A454" i="16" l="1"/>
  <c r="C453" i="16"/>
  <c r="D453" i="16"/>
  <c r="B453" i="16"/>
  <c r="A455" i="16" l="1"/>
  <c r="D454" i="16"/>
  <c r="B454" i="16"/>
  <c r="C454" i="16"/>
  <c r="A456" i="16" l="1"/>
  <c r="B455" i="16"/>
  <c r="C455" i="16"/>
  <c r="D455" i="16"/>
  <c r="A457" i="16" l="1"/>
  <c r="B456" i="16"/>
  <c r="C456" i="16"/>
  <c r="D456" i="16"/>
  <c r="A458" i="16" l="1"/>
  <c r="C457" i="16"/>
  <c r="D457" i="16"/>
  <c r="B457" i="16"/>
  <c r="A459" i="16" l="1"/>
  <c r="D458" i="16"/>
  <c r="B458" i="16"/>
  <c r="C458" i="16"/>
  <c r="A460" i="16" l="1"/>
  <c r="B459" i="16"/>
  <c r="C459" i="16"/>
  <c r="D459" i="16"/>
  <c r="A461" i="16" l="1"/>
  <c r="B460" i="16"/>
  <c r="C460" i="16"/>
  <c r="D460" i="16"/>
  <c r="A462" i="16" l="1"/>
  <c r="C461" i="16"/>
  <c r="D461" i="16"/>
  <c r="B461" i="16"/>
  <c r="A463" i="16" l="1"/>
  <c r="D462" i="16"/>
  <c r="B462" i="16"/>
  <c r="C462" i="16"/>
  <c r="A464" i="16" l="1"/>
  <c r="B463" i="16"/>
  <c r="C463" i="16"/>
  <c r="D463" i="16"/>
  <c r="A465" i="16" l="1"/>
  <c r="B464" i="16"/>
  <c r="C464" i="16"/>
  <c r="D464" i="16"/>
  <c r="A466" i="16" l="1"/>
  <c r="C465" i="16"/>
  <c r="D465" i="16"/>
  <c r="B465" i="16"/>
  <c r="A467" i="16" l="1"/>
  <c r="D466" i="16"/>
  <c r="B466" i="16"/>
  <c r="C466" i="16"/>
  <c r="A468" i="16" l="1"/>
  <c r="B467" i="16"/>
  <c r="C467" i="16"/>
  <c r="D467" i="16"/>
  <c r="A469" i="16" l="1"/>
  <c r="B468" i="16"/>
  <c r="C468" i="16"/>
  <c r="D468" i="16"/>
  <c r="A470" i="16" l="1"/>
  <c r="C469" i="16"/>
  <c r="D469" i="16"/>
  <c r="B469" i="16"/>
  <c r="A471" i="16" l="1"/>
  <c r="D470" i="16"/>
  <c r="B470" i="16"/>
  <c r="C470" i="16"/>
  <c r="A472" i="16" l="1"/>
  <c r="B471" i="16"/>
  <c r="C471" i="16"/>
  <c r="D471" i="16"/>
  <c r="A473" i="16" l="1"/>
  <c r="B472" i="16"/>
  <c r="C472" i="16"/>
  <c r="D472" i="16"/>
  <c r="A474" i="16" l="1"/>
  <c r="C473" i="16"/>
  <c r="D473" i="16"/>
  <c r="B473" i="16"/>
  <c r="A475" i="16" l="1"/>
  <c r="D474" i="16"/>
  <c r="B474" i="16"/>
  <c r="C474" i="16"/>
  <c r="A476" i="16" l="1"/>
  <c r="B475" i="16"/>
  <c r="C475" i="16"/>
  <c r="D475" i="16"/>
  <c r="A477" i="16" l="1"/>
  <c r="B476" i="16"/>
  <c r="C476" i="16"/>
  <c r="D476" i="16"/>
  <c r="A478" i="16" l="1"/>
  <c r="C477" i="16"/>
  <c r="D477" i="16"/>
  <c r="B477" i="16"/>
  <c r="A479" i="16" l="1"/>
  <c r="D478" i="16"/>
  <c r="B478" i="16"/>
  <c r="C478" i="16"/>
  <c r="A480" i="16" l="1"/>
  <c r="B479" i="16"/>
  <c r="C479" i="16"/>
  <c r="D479" i="16"/>
  <c r="A481" i="16" l="1"/>
  <c r="B480" i="16"/>
  <c r="C480" i="16"/>
  <c r="D480" i="16"/>
  <c r="A482" i="16" l="1"/>
  <c r="C481" i="16"/>
  <c r="D481" i="16"/>
  <c r="B481" i="16"/>
  <c r="A483" i="16" l="1"/>
  <c r="D482" i="16"/>
  <c r="B482" i="16"/>
  <c r="C482" i="16"/>
  <c r="A484" i="16" l="1"/>
  <c r="B483" i="16"/>
  <c r="C483" i="16"/>
  <c r="D483" i="16"/>
  <c r="A485" i="16" l="1"/>
  <c r="B484" i="16"/>
  <c r="C484" i="16"/>
  <c r="D484" i="16"/>
  <c r="A486" i="16" l="1"/>
  <c r="C485" i="16"/>
  <c r="D485" i="16"/>
  <c r="B485" i="16"/>
  <c r="A487" i="16" l="1"/>
  <c r="D486" i="16"/>
  <c r="B486" i="16"/>
  <c r="C486" i="16"/>
  <c r="A488" i="16" l="1"/>
  <c r="B487" i="16"/>
  <c r="C487" i="16"/>
  <c r="D487" i="16"/>
  <c r="A489" i="16" l="1"/>
  <c r="B488" i="16"/>
  <c r="C488" i="16"/>
  <c r="D488" i="16"/>
  <c r="A490" i="16" l="1"/>
  <c r="C489" i="16"/>
  <c r="D489" i="16"/>
  <c r="B489" i="16"/>
  <c r="A491" i="16" l="1"/>
  <c r="D490" i="16"/>
  <c r="B490" i="16"/>
  <c r="C490" i="16"/>
  <c r="A492" i="16" l="1"/>
  <c r="B491" i="16"/>
  <c r="C491" i="16"/>
  <c r="D491" i="16"/>
  <c r="A493" i="16" l="1"/>
  <c r="B492" i="16"/>
  <c r="C492" i="16"/>
  <c r="D492" i="16"/>
  <c r="A494" i="16" l="1"/>
  <c r="C493" i="16"/>
  <c r="D493" i="16"/>
  <c r="B493" i="16"/>
  <c r="A495" i="16" l="1"/>
  <c r="D494" i="16"/>
  <c r="B494" i="16"/>
  <c r="C494" i="16"/>
  <c r="A496" i="16" l="1"/>
  <c r="B495" i="16"/>
  <c r="C495" i="16"/>
  <c r="D495" i="16"/>
  <c r="A497" i="16" l="1"/>
  <c r="B496" i="16"/>
  <c r="C496" i="16"/>
  <c r="D496" i="16"/>
  <c r="A498" i="16" l="1"/>
  <c r="C497" i="16"/>
  <c r="D497" i="16"/>
  <c r="B497" i="16"/>
  <c r="A499" i="16" l="1"/>
  <c r="D498" i="16"/>
  <c r="B498" i="16"/>
  <c r="C498" i="16"/>
  <c r="A500" i="16" l="1"/>
  <c r="B499" i="16"/>
  <c r="C499" i="16"/>
  <c r="D499" i="16"/>
  <c r="A501" i="16" l="1"/>
  <c r="B500" i="16"/>
  <c r="C500" i="16"/>
  <c r="D500" i="16"/>
  <c r="A502" i="16" l="1"/>
  <c r="C501" i="16"/>
  <c r="D501" i="16"/>
  <c r="B501" i="16"/>
  <c r="A503" i="16" l="1"/>
  <c r="D502" i="16"/>
  <c r="B502" i="16"/>
  <c r="C502" i="16"/>
  <c r="A504" i="16" l="1"/>
  <c r="B503" i="16"/>
  <c r="C503" i="16"/>
  <c r="D503" i="16"/>
  <c r="A505" i="16" l="1"/>
  <c r="B504" i="16"/>
  <c r="C504" i="16"/>
  <c r="D504" i="16"/>
  <c r="A506" i="16" l="1"/>
  <c r="C505" i="16"/>
  <c r="D505" i="16"/>
  <c r="B505" i="16"/>
  <c r="A507" i="16" l="1"/>
  <c r="D506" i="16"/>
  <c r="B506" i="16"/>
  <c r="C506" i="16"/>
  <c r="A508" i="16" l="1"/>
  <c r="B507" i="16"/>
  <c r="C507" i="16"/>
  <c r="D507" i="16"/>
  <c r="A509" i="16" l="1"/>
  <c r="B508" i="16"/>
  <c r="C508" i="16"/>
  <c r="D508" i="16"/>
  <c r="A510" i="16" l="1"/>
  <c r="C509" i="16"/>
  <c r="D509" i="16"/>
  <c r="B509" i="16"/>
  <c r="A511" i="16" l="1"/>
  <c r="D510" i="16"/>
  <c r="B510" i="16"/>
  <c r="C510" i="16"/>
  <c r="A512" i="16" l="1"/>
  <c r="B511" i="16"/>
  <c r="C511" i="16"/>
  <c r="D511" i="16"/>
  <c r="A513" i="16" l="1"/>
  <c r="B512" i="16"/>
  <c r="C512" i="16"/>
  <c r="D512" i="16"/>
  <c r="A514" i="16" l="1"/>
  <c r="C513" i="16"/>
  <c r="D513" i="16"/>
  <c r="B513" i="16"/>
  <c r="A515" i="16" l="1"/>
  <c r="D514" i="16"/>
  <c r="B514" i="16"/>
  <c r="C514" i="16"/>
  <c r="A516" i="16" l="1"/>
  <c r="B515" i="16"/>
  <c r="C515" i="16"/>
  <c r="D515" i="16"/>
  <c r="A517" i="16" l="1"/>
  <c r="B516" i="16"/>
  <c r="C516" i="16"/>
  <c r="D516" i="16"/>
  <c r="A518" i="16" l="1"/>
  <c r="C517" i="16"/>
  <c r="D517" i="16"/>
  <c r="B517" i="16"/>
  <c r="A519" i="16" l="1"/>
  <c r="D518" i="16"/>
  <c r="B518" i="16"/>
  <c r="C518" i="16"/>
  <c r="A520" i="16" l="1"/>
  <c r="B519" i="16"/>
  <c r="C519" i="16"/>
  <c r="D519" i="16"/>
  <c r="A521" i="16" l="1"/>
  <c r="B520" i="16"/>
  <c r="C520" i="16"/>
  <c r="D520" i="16"/>
  <c r="A522" i="16" l="1"/>
  <c r="C521" i="16"/>
  <c r="D521" i="16"/>
  <c r="B521" i="16"/>
  <c r="A523" i="16" l="1"/>
  <c r="D522" i="16"/>
  <c r="B522" i="16"/>
  <c r="C522" i="16"/>
  <c r="A524" i="16" l="1"/>
  <c r="B523" i="16"/>
  <c r="C523" i="16"/>
  <c r="D523" i="16"/>
  <c r="A525" i="16" l="1"/>
  <c r="B524" i="16"/>
  <c r="C524" i="16"/>
  <c r="D524" i="16"/>
  <c r="A526" i="16" l="1"/>
  <c r="C525" i="16"/>
  <c r="D525" i="16"/>
  <c r="B525" i="16"/>
  <c r="A527" i="16" l="1"/>
  <c r="D526" i="16"/>
  <c r="B526" i="16"/>
  <c r="C526" i="16"/>
  <c r="A528" i="16" l="1"/>
  <c r="B527" i="16"/>
  <c r="C527" i="16"/>
  <c r="D527" i="16"/>
  <c r="A529" i="16" l="1"/>
  <c r="B528" i="16"/>
  <c r="C528" i="16"/>
  <c r="D528" i="16"/>
  <c r="A530" i="16" l="1"/>
  <c r="C529" i="16"/>
  <c r="D529" i="16"/>
  <c r="B529" i="16"/>
  <c r="A531" i="16" l="1"/>
  <c r="D530" i="16"/>
  <c r="B530" i="16"/>
  <c r="C530" i="16"/>
  <c r="A532" i="16" l="1"/>
  <c r="B531" i="16"/>
  <c r="C531" i="16"/>
  <c r="D531" i="16"/>
  <c r="A533" i="16" l="1"/>
  <c r="B532" i="16"/>
  <c r="C532" i="16"/>
  <c r="D532" i="16"/>
  <c r="A534" i="16" l="1"/>
  <c r="C533" i="16"/>
  <c r="D533" i="16"/>
  <c r="B533" i="16"/>
  <c r="A535" i="16" l="1"/>
  <c r="D534" i="16"/>
  <c r="B534" i="16"/>
  <c r="C534" i="16"/>
  <c r="A536" i="16" l="1"/>
  <c r="B535" i="16"/>
  <c r="C535" i="16"/>
  <c r="D535" i="16"/>
  <c r="A537" i="16" l="1"/>
  <c r="B536" i="16"/>
  <c r="C536" i="16"/>
  <c r="D536" i="16"/>
  <c r="A538" i="16" l="1"/>
  <c r="C537" i="16"/>
  <c r="D537" i="16"/>
  <c r="B537" i="16"/>
  <c r="A539" i="16" l="1"/>
  <c r="D538" i="16"/>
  <c r="B538" i="16"/>
  <c r="C538" i="16"/>
  <c r="A540" i="16" l="1"/>
  <c r="B539" i="16"/>
  <c r="C539" i="16"/>
  <c r="D539" i="16"/>
  <c r="A541" i="16" l="1"/>
  <c r="B540" i="16"/>
  <c r="C540" i="16"/>
  <c r="D540" i="16"/>
  <c r="A542" i="16" l="1"/>
  <c r="C541" i="16"/>
  <c r="D541" i="16"/>
  <c r="B541" i="16"/>
  <c r="A543" i="16" l="1"/>
  <c r="D542" i="16"/>
  <c r="B542" i="16"/>
  <c r="C542" i="16"/>
  <c r="A544" i="16" l="1"/>
  <c r="B543" i="16"/>
  <c r="C543" i="16"/>
  <c r="D543" i="16"/>
  <c r="A545" i="16" l="1"/>
  <c r="B544" i="16"/>
  <c r="C544" i="16"/>
  <c r="D544" i="16"/>
  <c r="A546" i="16" l="1"/>
  <c r="C545" i="16"/>
  <c r="D545" i="16"/>
  <c r="B545" i="16"/>
  <c r="A547" i="16" l="1"/>
  <c r="D546" i="16"/>
  <c r="B546" i="16"/>
  <c r="C546" i="16"/>
  <c r="A548" i="16" l="1"/>
  <c r="B547" i="16"/>
  <c r="C547" i="16"/>
  <c r="D547" i="16"/>
  <c r="A549" i="16" l="1"/>
  <c r="B548" i="16"/>
  <c r="C548" i="16"/>
  <c r="D548" i="16"/>
  <c r="A550" i="16" l="1"/>
  <c r="C549" i="16"/>
  <c r="D549" i="16"/>
  <c r="B549" i="16"/>
  <c r="A551" i="16" l="1"/>
  <c r="D550" i="16"/>
  <c r="B550" i="16"/>
  <c r="C550" i="16"/>
  <c r="A552" i="16" l="1"/>
  <c r="B551" i="16"/>
  <c r="C551" i="16"/>
  <c r="D551" i="16"/>
  <c r="A553" i="16" l="1"/>
  <c r="B552" i="16"/>
  <c r="C552" i="16"/>
  <c r="D552" i="16"/>
  <c r="C553" i="16" l="1"/>
  <c r="B553" i="16"/>
  <c r="A554" i="16"/>
  <c r="D553" i="16"/>
  <c r="A555" i="16" l="1"/>
  <c r="D554" i="16"/>
  <c r="C554" i="16"/>
  <c r="B554" i="16"/>
  <c r="A556" i="16" l="1"/>
  <c r="C555" i="16"/>
  <c r="B555" i="16"/>
  <c r="D555" i="16"/>
  <c r="C556" i="16" l="1"/>
  <c r="B556" i="16"/>
  <c r="D556" i="16"/>
  <c r="A557" i="16"/>
  <c r="C557" i="16" l="1"/>
  <c r="B557" i="16"/>
  <c r="A558" i="16"/>
  <c r="D557" i="16"/>
  <c r="C558" i="16" l="1"/>
  <c r="B558" i="16"/>
  <c r="D558" i="16"/>
  <c r="A559" i="16"/>
  <c r="C559" i="16" l="1"/>
  <c r="B559" i="16"/>
  <c r="A560" i="16"/>
  <c r="D559" i="16"/>
  <c r="C560" i="16" l="1"/>
  <c r="B560" i="16"/>
  <c r="D560" i="16"/>
  <c r="A561" i="16"/>
  <c r="C561" i="16" l="1"/>
  <c r="B561" i="16"/>
  <c r="A562" i="16"/>
  <c r="D561" i="16"/>
  <c r="C562" i="16" l="1"/>
  <c r="B562" i="16"/>
  <c r="D562" i="16"/>
  <c r="A563" i="16"/>
  <c r="C563" i="16" l="1"/>
  <c r="B563" i="16"/>
  <c r="A564" i="16"/>
  <c r="D563" i="16"/>
  <c r="C564" i="16" l="1"/>
  <c r="B564" i="16"/>
  <c r="D564" i="16"/>
  <c r="A565" i="16"/>
  <c r="C565" i="16" l="1"/>
  <c r="B565" i="16"/>
  <c r="A566" i="16"/>
  <c r="D565" i="16"/>
  <c r="C566" i="16" l="1"/>
  <c r="B566" i="16"/>
  <c r="D566" i="16"/>
  <c r="A567" i="16"/>
  <c r="C567" i="16" l="1"/>
  <c r="B567" i="16"/>
  <c r="A568" i="16"/>
  <c r="D567" i="16"/>
  <c r="C568" i="16" l="1"/>
  <c r="B568" i="16"/>
  <c r="D568" i="16"/>
  <c r="A569" i="16"/>
  <c r="C569" i="16" l="1"/>
  <c r="B569" i="16"/>
  <c r="A570" i="16"/>
  <c r="D569" i="16"/>
  <c r="D570" i="16" l="1"/>
  <c r="C570" i="16"/>
  <c r="B570" i="16"/>
  <c r="A571" i="16"/>
  <c r="D571" i="16" l="1"/>
  <c r="C571" i="16"/>
  <c r="B571" i="16"/>
  <c r="A572" i="16"/>
  <c r="D572" i="16" l="1"/>
  <c r="C572" i="16"/>
  <c r="B572" i="16"/>
  <c r="A573" i="16"/>
  <c r="D573" i="16" l="1"/>
  <c r="C573" i="16"/>
  <c r="B573" i="16"/>
  <c r="A574" i="16"/>
  <c r="D574" i="16" l="1"/>
  <c r="C574" i="16"/>
  <c r="B574" i="16"/>
  <c r="A575" i="16"/>
  <c r="D575" i="16" l="1"/>
  <c r="C575" i="16"/>
  <c r="B575" i="16"/>
  <c r="A576" i="16"/>
  <c r="D576" i="16" l="1"/>
  <c r="C576" i="16"/>
  <c r="B576" i="16"/>
  <c r="A577" i="16"/>
  <c r="D577" i="16" l="1"/>
  <c r="C577" i="16"/>
  <c r="B577" i="16"/>
  <c r="A578" i="16"/>
  <c r="D578" i="16" l="1"/>
  <c r="C578" i="16"/>
  <c r="B578" i="16"/>
  <c r="A579" i="16"/>
  <c r="D579" i="16" l="1"/>
  <c r="C579" i="16"/>
  <c r="B579" i="16"/>
  <c r="A580" i="16"/>
  <c r="D580" i="16" l="1"/>
  <c r="C580" i="16"/>
  <c r="B580" i="16"/>
  <c r="A581" i="16"/>
  <c r="D581" i="16" l="1"/>
  <c r="C581" i="16"/>
  <c r="B581" i="16"/>
  <c r="A582" i="16"/>
  <c r="D582" i="16" l="1"/>
  <c r="C582" i="16"/>
  <c r="B582" i="16"/>
  <c r="A583" i="16"/>
  <c r="D583" i="16" l="1"/>
  <c r="C583" i="16"/>
  <c r="B583" i="16"/>
  <c r="A584" i="16"/>
  <c r="D584" i="16" l="1"/>
  <c r="C584" i="16"/>
  <c r="B584" i="16"/>
  <c r="A585" i="16"/>
  <c r="D585" i="16" l="1"/>
  <c r="C585" i="16"/>
  <c r="B585" i="16"/>
  <c r="A586" i="16"/>
  <c r="D586" i="16" l="1"/>
  <c r="C586" i="16"/>
  <c r="B586" i="16"/>
  <c r="A587" i="16"/>
  <c r="D587" i="16" l="1"/>
  <c r="C587" i="16"/>
  <c r="B587" i="16"/>
  <c r="A588" i="16"/>
  <c r="D588" i="16" l="1"/>
  <c r="C588" i="16"/>
  <c r="B588" i="16"/>
  <c r="A589" i="16"/>
  <c r="B589" i="16" l="1"/>
  <c r="A590" i="16"/>
  <c r="D589" i="16"/>
  <c r="C589" i="16"/>
  <c r="B590" i="16" l="1"/>
  <c r="A591" i="16"/>
  <c r="D590" i="16"/>
  <c r="C590" i="16"/>
  <c r="B591" i="16" l="1"/>
  <c r="A592" i="16"/>
  <c r="D591" i="16"/>
  <c r="C591" i="16"/>
  <c r="B592" i="16" l="1"/>
  <c r="A593" i="16"/>
  <c r="D592" i="16"/>
  <c r="C592" i="16"/>
  <c r="B593" i="16" l="1"/>
  <c r="A594" i="16"/>
  <c r="D593" i="16"/>
  <c r="C593" i="16"/>
  <c r="B594" i="16" l="1"/>
  <c r="A595" i="16"/>
  <c r="D594" i="16"/>
  <c r="C594" i="16"/>
  <c r="B595" i="16" l="1"/>
  <c r="D595" i="16"/>
  <c r="A596" i="16"/>
  <c r="C595" i="16"/>
  <c r="B596" i="16" l="1"/>
  <c r="A597" i="16"/>
  <c r="D596" i="16"/>
  <c r="C596" i="16"/>
  <c r="B597" i="16" l="1"/>
  <c r="A598" i="16"/>
  <c r="D597" i="16"/>
  <c r="C597" i="16"/>
  <c r="B598" i="16" l="1"/>
  <c r="A599" i="16"/>
  <c r="D598" i="16"/>
  <c r="C598" i="16"/>
  <c r="B599" i="16" l="1"/>
  <c r="A600" i="16"/>
  <c r="D599" i="16"/>
  <c r="C599" i="16"/>
  <c r="B600" i="16" l="1"/>
  <c r="A601" i="16"/>
  <c r="D600" i="16"/>
  <c r="C600" i="16"/>
  <c r="B601" i="16" l="1"/>
  <c r="D601" i="16"/>
  <c r="A602" i="16"/>
  <c r="C601" i="16"/>
  <c r="B602" i="16" l="1"/>
  <c r="A603" i="16"/>
  <c r="D602" i="16"/>
  <c r="C602" i="16"/>
  <c r="B603" i="16" l="1"/>
  <c r="A604" i="16"/>
  <c r="D603" i="16"/>
  <c r="C603" i="16"/>
  <c r="B604" i="16" l="1"/>
  <c r="A605" i="16"/>
  <c r="D604" i="16"/>
  <c r="C604" i="16"/>
  <c r="B605" i="16" l="1"/>
  <c r="A606" i="16"/>
  <c r="D605" i="16"/>
  <c r="C605" i="16"/>
  <c r="B606" i="16" l="1"/>
  <c r="A607" i="16"/>
  <c r="D606" i="16"/>
  <c r="C606" i="16"/>
  <c r="B607" i="16" l="1"/>
  <c r="A608" i="16"/>
  <c r="D607" i="16"/>
  <c r="C607" i="16"/>
  <c r="B608" i="16" l="1"/>
  <c r="A609" i="16"/>
  <c r="D608" i="16"/>
  <c r="C608" i="16"/>
  <c r="B609" i="16" l="1"/>
  <c r="D609" i="16"/>
  <c r="A610" i="16"/>
  <c r="C609" i="16"/>
  <c r="B610" i="16" l="1"/>
  <c r="A611" i="16"/>
  <c r="D610" i="16"/>
  <c r="C610" i="16"/>
  <c r="B611" i="16" l="1"/>
  <c r="A612" i="16"/>
  <c r="D611" i="16"/>
  <c r="C611" i="16"/>
  <c r="B612" i="16" l="1"/>
  <c r="A613" i="16"/>
  <c r="D612" i="16"/>
  <c r="C612" i="16"/>
  <c r="B613" i="16" l="1"/>
  <c r="A614" i="16"/>
  <c r="D613" i="16"/>
  <c r="C613" i="16"/>
  <c r="B614" i="16" l="1"/>
  <c r="A615" i="16"/>
  <c r="D614" i="16"/>
  <c r="C614" i="16"/>
  <c r="B615" i="16" l="1"/>
  <c r="A616" i="16"/>
  <c r="D615" i="16"/>
  <c r="C615" i="16"/>
  <c r="B616" i="16" l="1"/>
  <c r="A617" i="16"/>
  <c r="D616" i="16"/>
  <c r="C616" i="16"/>
  <c r="C617" i="16" l="1"/>
  <c r="B617" i="16"/>
  <c r="A618" i="16"/>
  <c r="D617" i="16"/>
  <c r="C618" i="16" l="1"/>
  <c r="B618" i="16"/>
  <c r="A619" i="16"/>
  <c r="D618" i="16"/>
  <c r="C619" i="16" l="1"/>
  <c r="B619" i="16"/>
  <c r="A620" i="16"/>
  <c r="D619" i="16"/>
  <c r="C620" i="16" l="1"/>
  <c r="B620" i="16"/>
  <c r="A621" i="16"/>
  <c r="D620" i="16"/>
  <c r="C621" i="16" l="1"/>
  <c r="B621" i="16"/>
  <c r="A622" i="16"/>
  <c r="D621" i="16"/>
  <c r="C622" i="16" l="1"/>
  <c r="B622" i="16"/>
  <c r="A623" i="16"/>
  <c r="D622" i="16"/>
  <c r="C623" i="16" l="1"/>
  <c r="B623" i="16"/>
  <c r="A624" i="16"/>
  <c r="D623" i="16"/>
  <c r="C624" i="16" l="1"/>
  <c r="B624" i="16"/>
  <c r="A625" i="16"/>
  <c r="D624" i="16"/>
  <c r="C625" i="16" l="1"/>
  <c r="B625" i="16"/>
  <c r="A626" i="16"/>
  <c r="D625" i="16"/>
  <c r="C626" i="16" l="1"/>
  <c r="B626" i="16"/>
  <c r="A627" i="16"/>
  <c r="D626" i="16"/>
  <c r="C627" i="16" l="1"/>
  <c r="B627" i="16"/>
  <c r="A628" i="16"/>
  <c r="D627" i="16"/>
  <c r="C628" i="16" l="1"/>
  <c r="B628" i="16"/>
  <c r="A629" i="16"/>
  <c r="D628" i="16"/>
  <c r="C629" i="16" l="1"/>
  <c r="B629" i="16"/>
  <c r="A630" i="16"/>
  <c r="D629" i="16"/>
  <c r="C630" i="16" l="1"/>
  <c r="B630" i="16"/>
  <c r="A631" i="16"/>
  <c r="D630" i="16"/>
  <c r="C631" i="16" l="1"/>
  <c r="B631" i="16"/>
  <c r="A632" i="16"/>
  <c r="D631" i="16"/>
  <c r="C632" i="16" l="1"/>
  <c r="B632" i="16"/>
  <c r="A633" i="16"/>
  <c r="D632" i="16"/>
  <c r="C633" i="16" l="1"/>
  <c r="B633" i="16"/>
  <c r="A634" i="16"/>
  <c r="D633" i="16"/>
  <c r="C634" i="16" l="1"/>
  <c r="B634" i="16"/>
  <c r="A635" i="16"/>
  <c r="D634" i="16"/>
  <c r="C635" i="16" l="1"/>
  <c r="B635" i="16"/>
  <c r="A636" i="16"/>
  <c r="D635" i="16"/>
  <c r="C636" i="16" l="1"/>
  <c r="B636" i="16"/>
  <c r="A637" i="16"/>
  <c r="D636" i="16"/>
  <c r="C637" i="16" l="1"/>
  <c r="B637" i="16"/>
  <c r="A638" i="16"/>
  <c r="D637" i="16"/>
  <c r="C638" i="16" l="1"/>
  <c r="B638" i="16"/>
  <c r="A639" i="16"/>
  <c r="D638" i="16"/>
  <c r="C639" i="16" l="1"/>
  <c r="B639" i="16"/>
  <c r="A640" i="16"/>
  <c r="D639" i="16"/>
  <c r="C640" i="16" l="1"/>
  <c r="B640" i="16"/>
  <c r="A641" i="16"/>
  <c r="D640" i="16"/>
  <c r="C641" i="16" l="1"/>
  <c r="B641" i="16"/>
  <c r="A642" i="16"/>
  <c r="D641" i="16"/>
  <c r="C642" i="16" l="1"/>
  <c r="B642" i="16"/>
  <c r="A643" i="16"/>
  <c r="D642" i="16"/>
  <c r="C643" i="16" l="1"/>
  <c r="B643" i="16"/>
  <c r="A644" i="16"/>
  <c r="D643" i="16"/>
  <c r="C644" i="16" l="1"/>
  <c r="B644" i="16"/>
  <c r="A645" i="16"/>
  <c r="D644" i="16"/>
  <c r="C645" i="16" l="1"/>
  <c r="B645" i="16"/>
  <c r="A646" i="16"/>
  <c r="D645" i="16"/>
  <c r="C646" i="16" l="1"/>
  <c r="B646" i="16"/>
  <c r="A647" i="16"/>
  <c r="D646" i="16"/>
  <c r="C647" i="16" l="1"/>
  <c r="B647" i="16"/>
  <c r="A648" i="16"/>
  <c r="D647" i="16"/>
  <c r="C648" i="16" l="1"/>
  <c r="B648" i="16"/>
  <c r="A649" i="16"/>
  <c r="D648" i="16"/>
  <c r="C649" i="16" l="1"/>
  <c r="A650" i="16"/>
  <c r="D649" i="16"/>
  <c r="B649" i="16"/>
  <c r="C650" i="16" l="1"/>
  <c r="B650" i="16"/>
  <c r="A651" i="16"/>
  <c r="D650" i="16"/>
  <c r="C651" i="16" l="1"/>
  <c r="B651" i="16"/>
  <c r="A652" i="16"/>
  <c r="D651" i="16"/>
  <c r="C652" i="16" l="1"/>
  <c r="B652" i="16"/>
  <c r="A653" i="16"/>
  <c r="D652" i="16"/>
  <c r="C653" i="16" l="1"/>
  <c r="B653" i="16"/>
  <c r="A654" i="16"/>
  <c r="D653" i="16"/>
  <c r="C654" i="16" l="1"/>
  <c r="B654" i="16"/>
  <c r="A655" i="16"/>
  <c r="D654" i="16"/>
  <c r="C655" i="16" l="1"/>
  <c r="B655" i="16"/>
  <c r="A656" i="16"/>
  <c r="D655" i="16"/>
  <c r="C656" i="16" l="1"/>
  <c r="A657" i="16"/>
  <c r="D656" i="16"/>
  <c r="B656" i="16"/>
  <c r="C657" i="16" l="1"/>
  <c r="B657" i="16"/>
  <c r="A658" i="16"/>
  <c r="D657" i="16"/>
  <c r="C658" i="16" l="1"/>
  <c r="B658" i="16"/>
  <c r="A659" i="16"/>
  <c r="D658" i="16"/>
  <c r="C659" i="16" l="1"/>
  <c r="A660" i="16"/>
  <c r="D659" i="16"/>
  <c r="B659" i="16"/>
  <c r="C660" i="16" l="1"/>
  <c r="B660" i="16"/>
  <c r="A661" i="16"/>
  <c r="D660" i="16"/>
  <c r="C661" i="16" l="1"/>
  <c r="B661" i="16"/>
  <c r="A662" i="16"/>
  <c r="D661" i="16"/>
  <c r="C662" i="16" l="1"/>
  <c r="A663" i="16"/>
  <c r="D662" i="16"/>
  <c r="B662" i="16"/>
  <c r="C663" i="16" l="1"/>
  <c r="B663" i="16"/>
  <c r="A664" i="16"/>
  <c r="D663" i="16"/>
  <c r="C664" i="16" l="1"/>
  <c r="D664" i="16"/>
  <c r="B664" i="16"/>
  <c r="A665" i="16"/>
  <c r="C665" i="16" l="1"/>
  <c r="B665" i="16"/>
  <c r="A666" i="16"/>
  <c r="D665" i="16"/>
  <c r="C666" i="16" l="1"/>
  <c r="A667" i="16"/>
  <c r="D666" i="16"/>
  <c r="B666" i="16"/>
  <c r="C667" i="16" l="1"/>
  <c r="B667" i="16"/>
  <c r="A668" i="16"/>
  <c r="D667" i="16"/>
  <c r="C668" i="16" l="1"/>
  <c r="B668" i="16"/>
  <c r="D668" i="16"/>
  <c r="A669" i="16"/>
  <c r="C669" i="16" l="1"/>
  <c r="A670" i="16"/>
  <c r="D669" i="16"/>
  <c r="B669" i="16"/>
  <c r="C670" i="16" l="1"/>
  <c r="B670" i="16"/>
  <c r="A671" i="16"/>
  <c r="D670" i="16"/>
  <c r="C671" i="16" l="1"/>
  <c r="A672" i="16"/>
  <c r="D671" i="16"/>
  <c r="B671" i="16"/>
  <c r="C672" i="16" l="1"/>
  <c r="B672" i="16"/>
  <c r="D672" i="16"/>
  <c r="A673" i="16"/>
  <c r="C673" i="16" l="1"/>
  <c r="D673" i="16"/>
  <c r="B673" i="16"/>
  <c r="K115" i="30" l="1"/>
  <c r="K86" i="30"/>
  <c r="K109" i="30"/>
  <c r="K78" i="30"/>
  <c r="K106" i="30"/>
  <c r="K85" i="30"/>
  <c r="K65" i="30"/>
  <c r="K73" i="30"/>
  <c r="K46" i="30"/>
  <c r="K29" i="30"/>
  <c r="K44" i="30"/>
  <c r="K96" i="30"/>
  <c r="K34" i="30"/>
  <c r="K123" i="30"/>
  <c r="K112" i="30"/>
  <c r="K32" i="30"/>
  <c r="K19" i="30"/>
  <c r="K138" i="30"/>
  <c r="K98" i="30"/>
  <c r="K47" i="30"/>
  <c r="K12" i="30"/>
  <c r="K51" i="30"/>
  <c r="K141" i="30"/>
  <c r="K103" i="30"/>
  <c r="K117" i="30"/>
  <c r="K104" i="30"/>
  <c r="K135" i="30"/>
  <c r="K110" i="30"/>
  <c r="K128" i="30"/>
  <c r="K72" i="30"/>
  <c r="K119" i="30"/>
  <c r="K88" i="30"/>
  <c r="K20" i="30"/>
  <c r="K52" i="30"/>
  <c r="K134" i="30"/>
  <c r="K9" i="30"/>
  <c r="K42" i="30"/>
  <c r="K41" i="30"/>
  <c r="K55" i="30"/>
  <c r="K120" i="30"/>
  <c r="K23" i="30"/>
  <c r="K75" i="30"/>
  <c r="K136" i="30"/>
  <c r="K63" i="30"/>
  <c r="K10" i="30"/>
  <c r="K11" i="30"/>
  <c r="K8" i="30"/>
  <c r="K7" i="30"/>
  <c r="K6" i="30"/>
  <c r="M9" i="30" l="1"/>
  <c r="L9" i="30"/>
  <c r="L138" i="30"/>
  <c r="M138" i="30"/>
  <c r="M119" i="30"/>
  <c r="L119" i="30"/>
  <c r="M46" i="30"/>
  <c r="L46" i="30"/>
  <c r="M120" i="30"/>
  <c r="L120" i="30"/>
  <c r="L72" i="30"/>
  <c r="M72" i="30"/>
  <c r="M19" i="30"/>
  <c r="L19" i="30"/>
  <c r="M73" i="30"/>
  <c r="L73" i="30"/>
  <c r="M63" i="30"/>
  <c r="L63" i="30"/>
  <c r="M55" i="30"/>
  <c r="L55" i="30"/>
  <c r="M128" i="30"/>
  <c r="L128" i="30"/>
  <c r="M65" i="30"/>
  <c r="L65" i="30"/>
  <c r="L134" i="30"/>
  <c r="M134" i="30"/>
  <c r="L110" i="30"/>
  <c r="M110" i="30"/>
  <c r="M51" i="30"/>
  <c r="L51" i="30"/>
  <c r="L32" i="30"/>
  <c r="M32" i="30"/>
  <c r="M85" i="30"/>
  <c r="L85" i="30"/>
  <c r="M136" i="30"/>
  <c r="L136" i="30"/>
  <c r="M135" i="30"/>
  <c r="L135" i="30"/>
  <c r="M12" i="30"/>
  <c r="L12" i="30"/>
  <c r="M112" i="30"/>
  <c r="L112" i="30"/>
  <c r="M106" i="30"/>
  <c r="L106" i="30"/>
  <c r="L123" i="30"/>
  <c r="M123" i="30"/>
  <c r="M41" i="30"/>
  <c r="L41" i="30"/>
  <c r="M52" i="30"/>
  <c r="L52" i="30"/>
  <c r="M104" i="30"/>
  <c r="L104" i="30"/>
  <c r="M47" i="30"/>
  <c r="N47" i="30" s="1"/>
  <c r="L47" i="30"/>
  <c r="M34" i="30"/>
  <c r="L34" i="30"/>
  <c r="M78" i="30"/>
  <c r="L78" i="30"/>
  <c r="M75" i="30"/>
  <c r="L75" i="30"/>
  <c r="M42" i="30"/>
  <c r="L42" i="30"/>
  <c r="M117" i="30"/>
  <c r="L117" i="30"/>
  <c r="M96" i="30"/>
  <c r="L96" i="30"/>
  <c r="M109" i="30"/>
  <c r="L109" i="30"/>
  <c r="M20" i="30"/>
  <c r="L20" i="30"/>
  <c r="M103" i="30"/>
  <c r="L103" i="30"/>
  <c r="L44" i="30"/>
  <c r="M44" i="30"/>
  <c r="M86" i="30"/>
  <c r="L86" i="30"/>
  <c r="L88" i="30"/>
  <c r="M88" i="30"/>
  <c r="M23" i="30"/>
  <c r="L23" i="30"/>
  <c r="L141" i="30"/>
  <c r="M141" i="30"/>
  <c r="M98" i="30"/>
  <c r="L98" i="30"/>
  <c r="M29" i="30"/>
  <c r="L29" i="30"/>
  <c r="L115" i="30"/>
  <c r="M115" i="30"/>
  <c r="M7" i="30"/>
  <c r="L7" i="30"/>
  <c r="L8" i="30"/>
  <c r="M8" i="30"/>
  <c r="L11" i="30"/>
  <c r="M11" i="30"/>
  <c r="L6" i="30"/>
  <c r="M6" i="30"/>
  <c r="M10" i="30"/>
  <c r="L10" i="30"/>
  <c r="O98" i="30" l="1"/>
  <c r="N98" i="30"/>
  <c r="N65" i="30"/>
  <c r="O65" i="30"/>
  <c r="O63" i="30"/>
  <c r="N63" i="30"/>
  <c r="O120" i="30"/>
  <c r="N120" i="30"/>
  <c r="N141" i="30"/>
  <c r="O141" i="30"/>
  <c r="O96" i="30"/>
  <c r="N96" i="30"/>
  <c r="N78" i="30"/>
  <c r="O78" i="30"/>
  <c r="O51" i="30"/>
  <c r="N51" i="30"/>
  <c r="N73" i="30"/>
  <c r="O73" i="30"/>
  <c r="O46" i="30"/>
  <c r="N46" i="30"/>
  <c r="O110" i="30"/>
  <c r="N110" i="30"/>
  <c r="N138" i="30"/>
  <c r="O138" i="30"/>
  <c r="O19" i="30"/>
  <c r="N19" i="30"/>
  <c r="O23" i="30"/>
  <c r="N23" i="30"/>
  <c r="O34" i="30"/>
  <c r="N34" i="30"/>
  <c r="O103" i="30"/>
  <c r="N103" i="30"/>
  <c r="O88" i="30"/>
  <c r="N88" i="30"/>
  <c r="O123" i="30"/>
  <c r="N123" i="30"/>
  <c r="O134" i="30"/>
  <c r="N134" i="30"/>
  <c r="O20" i="30"/>
  <c r="N20" i="30"/>
  <c r="N117" i="30"/>
  <c r="O117" i="30"/>
  <c r="P47" i="30"/>
  <c r="Q47" i="30"/>
  <c r="O106" i="30"/>
  <c r="N106" i="30"/>
  <c r="O136" i="30"/>
  <c r="N136" i="30"/>
  <c r="O128" i="30"/>
  <c r="N128" i="30"/>
  <c r="N72" i="30"/>
  <c r="O72" i="30"/>
  <c r="O104" i="30"/>
  <c r="N104" i="30"/>
  <c r="O112" i="30"/>
  <c r="N112" i="30"/>
  <c r="O119" i="30"/>
  <c r="N119" i="30"/>
  <c r="N29" i="30"/>
  <c r="O29" i="30"/>
  <c r="N86" i="30"/>
  <c r="O86" i="30"/>
  <c r="O42" i="30"/>
  <c r="N42" i="30"/>
  <c r="O52" i="30"/>
  <c r="N52" i="30"/>
  <c r="O12" i="30"/>
  <c r="N12" i="30"/>
  <c r="N85" i="30"/>
  <c r="O85" i="30"/>
  <c r="O55" i="30"/>
  <c r="N55" i="30"/>
  <c r="O9" i="30"/>
  <c r="N9" i="30"/>
  <c r="N32" i="30"/>
  <c r="O32" i="30"/>
  <c r="O115" i="30"/>
  <c r="N115" i="30"/>
  <c r="N44" i="30"/>
  <c r="O44" i="30"/>
  <c r="N109" i="30"/>
  <c r="O109" i="30"/>
  <c r="O75" i="30"/>
  <c r="N75" i="30"/>
  <c r="O41" i="30"/>
  <c r="N41" i="30"/>
  <c r="O135" i="30"/>
  <c r="P135" i="30" s="1"/>
  <c r="N135" i="30"/>
  <c r="O11" i="30"/>
  <c r="Q11" i="30" s="1"/>
  <c r="N11" i="30"/>
  <c r="O6" i="30"/>
  <c r="N6" i="30"/>
  <c r="N7" i="30"/>
  <c r="O7" i="30"/>
  <c r="O8" i="30"/>
  <c r="N8" i="30"/>
  <c r="N10" i="30"/>
  <c r="O10" i="30"/>
  <c r="Q135" i="30" l="1"/>
  <c r="P52" i="30"/>
  <c r="Q52" i="30"/>
  <c r="P104" i="30"/>
  <c r="Q104" i="30"/>
  <c r="P34" i="30"/>
  <c r="Q34" i="30"/>
  <c r="P63" i="30"/>
  <c r="Q63" i="30"/>
  <c r="P32" i="30"/>
  <c r="Q32" i="30"/>
  <c r="P72" i="30"/>
  <c r="Q72" i="30"/>
  <c r="P65" i="30"/>
  <c r="Q65" i="30"/>
  <c r="P42" i="30"/>
  <c r="Q42" i="30"/>
  <c r="P20" i="30"/>
  <c r="Q20" i="30"/>
  <c r="P29" i="30"/>
  <c r="Q29" i="30"/>
  <c r="Q138" i="30"/>
  <c r="P138" i="30"/>
  <c r="P55" i="30"/>
  <c r="Q55" i="30"/>
  <c r="P136" i="30"/>
  <c r="Q136" i="30"/>
  <c r="P85" i="30"/>
  <c r="Q85" i="30"/>
  <c r="P106" i="30"/>
  <c r="Q106" i="30"/>
  <c r="Q12" i="30"/>
  <c r="P12" i="30"/>
  <c r="P112" i="30"/>
  <c r="Q112" i="30"/>
  <c r="P103" i="30"/>
  <c r="Q103" i="30"/>
  <c r="P46" i="30"/>
  <c r="Q46" i="30"/>
  <c r="P120" i="30"/>
  <c r="Q120" i="30"/>
  <c r="P75" i="30"/>
  <c r="Q75" i="30"/>
  <c r="P123" i="30"/>
  <c r="Q123" i="30"/>
  <c r="P96" i="30"/>
  <c r="Q96" i="30"/>
  <c r="P109" i="30"/>
  <c r="Q109" i="30"/>
  <c r="Q141" i="30"/>
  <c r="P141" i="30"/>
  <c r="P119" i="30"/>
  <c r="Q119" i="30"/>
  <c r="P88" i="30"/>
  <c r="Q88" i="30"/>
  <c r="P110" i="30"/>
  <c r="Q110" i="30"/>
  <c r="P44" i="30"/>
  <c r="Q44" i="30"/>
  <c r="P117" i="30"/>
  <c r="Q117" i="30"/>
  <c r="P73" i="30"/>
  <c r="Q73" i="30"/>
  <c r="P115" i="30"/>
  <c r="Q115" i="30"/>
  <c r="P23" i="30"/>
  <c r="Q23" i="30"/>
  <c r="P51" i="30"/>
  <c r="Q51" i="30"/>
  <c r="P86" i="30"/>
  <c r="Q86" i="30"/>
  <c r="P78" i="30"/>
  <c r="Q78" i="30"/>
  <c r="P41" i="30"/>
  <c r="Q41" i="30"/>
  <c r="Q9" i="30"/>
  <c r="P9" i="30"/>
  <c r="P128" i="30"/>
  <c r="Q128" i="30"/>
  <c r="Q134" i="30"/>
  <c r="P134" i="30"/>
  <c r="P19" i="30"/>
  <c r="Q19" i="30"/>
  <c r="P98" i="30"/>
  <c r="Q98" i="30"/>
  <c r="P11" i="30"/>
  <c r="Q8" i="30"/>
  <c r="P8" i="30"/>
  <c r="Q10" i="30"/>
  <c r="P10" i="30"/>
  <c r="Q6" i="30"/>
  <c r="P6" i="30"/>
  <c r="Q7" i="30"/>
  <c r="P7" i="30"/>
</calcChain>
</file>

<file path=xl/sharedStrings.xml><?xml version="1.0" encoding="utf-8"?>
<sst xmlns="http://schemas.openxmlformats.org/spreadsheetml/2006/main" count="1519" uniqueCount="228">
  <si>
    <t>AÑO</t>
  </si>
  <si>
    <t>DIA</t>
  </si>
  <si>
    <t>MES</t>
  </si>
  <si>
    <t>No.</t>
  </si>
  <si>
    <t>Hr. Ini</t>
  </si>
  <si>
    <t>Hr. Fin</t>
  </si>
  <si>
    <t>Hr.Labor</t>
  </si>
  <si>
    <t>Horas
Proceso</t>
  </si>
  <si>
    <t>DESTAJO</t>
  </si>
  <si>
    <t>CLAVE</t>
  </si>
  <si>
    <t>Produce</t>
  </si>
  <si>
    <t>HILADO</t>
  </si>
  <si>
    <t>COSTURA</t>
  </si>
  <si>
    <t>COLCHONETA</t>
  </si>
  <si>
    <t>CARPINTERIA</t>
  </si>
  <si>
    <t>COJINERIA</t>
  </si>
  <si>
    <t>ARMADO</t>
  </si>
  <si>
    <t>TAPICERIA</t>
  </si>
  <si>
    <t>RESORTE</t>
  </si>
  <si>
    <t xml:space="preserve">DESCRIPCION </t>
  </si>
  <si>
    <t>CORTE TELA</t>
  </si>
  <si>
    <t>CORTE HULE E.</t>
  </si>
  <si>
    <t>CORTE</t>
  </si>
  <si>
    <t>TAPIZ</t>
  </si>
  <si>
    <t>REVOLUCIONES BASADAS EN JORNADAS DE 10 HORAS</t>
  </si>
  <si>
    <t>DEPTO</t>
  </si>
  <si>
    <t>LILIANA</t>
  </si>
  <si>
    <t>BEATRIZ</t>
  </si>
  <si>
    <t>DEPARTAMENTOS</t>
  </si>
  <si>
    <t>COLUMNA</t>
  </si>
  <si>
    <t>EMPLEADO</t>
  </si>
  <si>
    <t>Hrs Semana</t>
  </si>
  <si>
    <t>$ semanal</t>
  </si>
  <si>
    <t>$/hr</t>
  </si>
  <si>
    <t>Columna</t>
  </si>
  <si>
    <t>Minutos
Proceso</t>
  </si>
  <si>
    <t>Tiempo
Unitario
Minutos</t>
  </si>
  <si>
    <t>Tiempo
Unitario
Horas</t>
  </si>
  <si>
    <t>PRODUCCION</t>
  </si>
  <si>
    <t>TIEMPOS CALCULADOS</t>
  </si>
  <si>
    <t>Eficiencia</t>
  </si>
  <si>
    <t>MODELO</t>
  </si>
  <si>
    <t>FORMULAS</t>
  </si>
  <si>
    <t xml:space="preserve">Minutos
Std
</t>
  </si>
  <si>
    <t xml:space="preserve">Destajo
Unitario
</t>
  </si>
  <si>
    <t>DESTAJOS</t>
  </si>
  <si>
    <t>TIEMPOS</t>
  </si>
  <si>
    <t>1</t>
  </si>
  <si>
    <t>Día I</t>
  </si>
  <si>
    <t>Hora I</t>
  </si>
  <si>
    <t>Dia F</t>
  </si>
  <si>
    <t>Hora F</t>
  </si>
  <si>
    <t>CALCULADORA DE TIEMPOS DE PROCESO Y DESTAJOS</t>
  </si>
  <si>
    <t xml:space="preserve">MARIE 3.2 GAIA </t>
  </si>
  <si>
    <t xml:space="preserve">MARIE 2 GAIA </t>
  </si>
  <si>
    <t>CECY</t>
  </si>
  <si>
    <t xml:space="preserve">MARIE 3 GAIA </t>
  </si>
  <si>
    <t>GMARIE2</t>
  </si>
  <si>
    <t>GMARIE3</t>
  </si>
  <si>
    <t>GMARIE32</t>
  </si>
  <si>
    <t>GMARIE2HAB</t>
  </si>
  <si>
    <t>MARIE 2 GAIA HABILITADO</t>
  </si>
  <si>
    <t>ARACELI</t>
  </si>
  <si>
    <t>Modular 4 pz</t>
  </si>
  <si>
    <t>lateral</t>
  </si>
  <si>
    <t>central</t>
  </si>
  <si>
    <t>Esquinero</t>
  </si>
  <si>
    <t>Taburete</t>
  </si>
  <si>
    <t>Modular 5pz</t>
  </si>
  <si>
    <t>Chaise</t>
  </si>
  <si>
    <t>2Banca esq</t>
  </si>
  <si>
    <t>Banca esquinera</t>
  </si>
  <si>
    <t>Love seat lateral</t>
  </si>
  <si>
    <t>HAB. COSTURA</t>
  </si>
  <si>
    <t>MARIE 2 GAIA TAPIZ</t>
  </si>
  <si>
    <t>GMARIE2T</t>
  </si>
  <si>
    <t>GMARIE3T</t>
  </si>
  <si>
    <t xml:space="preserve">      </t>
  </si>
  <si>
    <t>VALENTINA 3-2</t>
  </si>
  <si>
    <t>L1-36</t>
  </si>
  <si>
    <t>SALLY 3-2</t>
  </si>
  <si>
    <t>MARSELLA 2CH</t>
  </si>
  <si>
    <t>GRACEY PIEL ESQ. BANCA</t>
  </si>
  <si>
    <t>ALEJANDRIA 2CH</t>
  </si>
  <si>
    <t>EUGENIA 2CH</t>
  </si>
  <si>
    <t>VITORIO</t>
  </si>
  <si>
    <t>VITORIO S/C</t>
  </si>
  <si>
    <t>LUIGI</t>
  </si>
  <si>
    <t>BRIONA 2 CH</t>
  </si>
  <si>
    <t>OLIVIA 3T</t>
  </si>
  <si>
    <t>SOPHIE</t>
  </si>
  <si>
    <t>MARINA 2CH</t>
  </si>
  <si>
    <t xml:space="preserve">VITORIO  </t>
  </si>
  <si>
    <t>HILTON 3-2</t>
  </si>
  <si>
    <t>ANDREA OCA</t>
  </si>
  <si>
    <t>SAMPDORIA 2CH</t>
  </si>
  <si>
    <t>FRIDA 3-2</t>
  </si>
  <si>
    <t>CARUSSO S/C</t>
  </si>
  <si>
    <t>L1-35</t>
  </si>
  <si>
    <t>L1-34</t>
  </si>
  <si>
    <t>L1-32</t>
  </si>
  <si>
    <t>L1-31</t>
  </si>
  <si>
    <t>L2-36</t>
  </si>
  <si>
    <t>LUIGI OCA</t>
  </si>
  <si>
    <t>L2-35</t>
  </si>
  <si>
    <t xml:space="preserve">ANNIE 3T </t>
  </si>
  <si>
    <t>ANNE 3T</t>
  </si>
  <si>
    <t>L2-34</t>
  </si>
  <si>
    <t>SOPHIE 3-2</t>
  </si>
  <si>
    <t>L2-32</t>
  </si>
  <si>
    <t>L2-31</t>
  </si>
  <si>
    <t>L3-36</t>
  </si>
  <si>
    <t>SOPHIA 3T</t>
  </si>
  <si>
    <t>L3-35</t>
  </si>
  <si>
    <t>L3-34</t>
  </si>
  <si>
    <t>LANDERO 2CH</t>
  </si>
  <si>
    <t>L3-32</t>
  </si>
  <si>
    <t>L3-31</t>
  </si>
  <si>
    <t>L4-36</t>
  </si>
  <si>
    <t>SOPHIA 3-2</t>
  </si>
  <si>
    <t>L4-35</t>
  </si>
  <si>
    <t>L4-34</t>
  </si>
  <si>
    <t>L4-33</t>
  </si>
  <si>
    <t>L4-32</t>
  </si>
  <si>
    <t xml:space="preserve">ANDREA  </t>
  </si>
  <si>
    <t>QUEBEC SILLON OCA</t>
  </si>
  <si>
    <t>L4-31</t>
  </si>
  <si>
    <t>L1-2</t>
  </si>
  <si>
    <t>OPORTO 3-2-1</t>
  </si>
  <si>
    <t xml:space="preserve">LUIGI  </t>
  </si>
  <si>
    <t>VALERIE</t>
  </si>
  <si>
    <t>JESS 2CH</t>
  </si>
  <si>
    <t>AMARA 2CH</t>
  </si>
  <si>
    <t xml:space="preserve">MARSELLA 3-2-1 </t>
  </si>
  <si>
    <t>L1-3</t>
  </si>
  <si>
    <t>AMARA 2-2-E</t>
  </si>
  <si>
    <t xml:space="preserve">CARUSSO  </t>
  </si>
  <si>
    <t>L1-4</t>
  </si>
  <si>
    <t>VALERIE 3T</t>
  </si>
  <si>
    <t>GRACEY 3T</t>
  </si>
  <si>
    <t>STELLA BASE KS</t>
  </si>
  <si>
    <t>STELLA BASE QS</t>
  </si>
  <si>
    <t>L1-5</t>
  </si>
  <si>
    <t>L1-6</t>
  </si>
  <si>
    <t>STELLA CAB KS</t>
  </si>
  <si>
    <t xml:space="preserve">ALEJANDRIA  </t>
  </si>
  <si>
    <t>PAUDA CENTRAL</t>
  </si>
  <si>
    <t>L1-7</t>
  </si>
  <si>
    <t>NUBE CENTRAL</t>
  </si>
  <si>
    <t>GRACEY PIEL 2CH</t>
  </si>
  <si>
    <t>PAUDA LATERAL</t>
  </si>
  <si>
    <t>L1-8</t>
  </si>
  <si>
    <t>L1-9</t>
  </si>
  <si>
    <t xml:space="preserve">SAMPDORIA </t>
  </si>
  <si>
    <t>CLOUD OCA</t>
  </si>
  <si>
    <t>L1-10</t>
  </si>
  <si>
    <t>ANDREA 3-2</t>
  </si>
  <si>
    <t xml:space="preserve">GRACEY 2CH PIEL </t>
  </si>
  <si>
    <t>L1-11</t>
  </si>
  <si>
    <t>L1-12</t>
  </si>
  <si>
    <t>PADUA</t>
  </si>
  <si>
    <t>GABY 2CH</t>
  </si>
  <si>
    <t>L1-13</t>
  </si>
  <si>
    <t>L1-14</t>
  </si>
  <si>
    <t>L1-15</t>
  </si>
  <si>
    <t>L1-17</t>
  </si>
  <si>
    <t>PORTOFINO 3-2</t>
  </si>
  <si>
    <t>ANDREA SOFA</t>
  </si>
  <si>
    <t>L1-18</t>
  </si>
  <si>
    <t>QUEBEC 3-2</t>
  </si>
  <si>
    <t>CARUSSO</t>
  </si>
  <si>
    <t>ALESSANDRA LOVE</t>
  </si>
  <si>
    <t>L1-19</t>
  </si>
  <si>
    <t>L1-20</t>
  </si>
  <si>
    <t>L1-21</t>
  </si>
  <si>
    <t>L1-22</t>
  </si>
  <si>
    <t>BRIONA 3-2</t>
  </si>
  <si>
    <t>AMELI 2CH</t>
  </si>
  <si>
    <t>SALLY 3T</t>
  </si>
  <si>
    <t>SALLY 3</t>
  </si>
  <si>
    <t>L1-23</t>
  </si>
  <si>
    <t>SALLY 2CH</t>
  </si>
  <si>
    <t>JESS 3-2</t>
  </si>
  <si>
    <t>BETA 3-2</t>
  </si>
  <si>
    <t>L1-24</t>
  </si>
  <si>
    <t>FRIDA 3-2 LOVE</t>
  </si>
  <si>
    <t>L1-25</t>
  </si>
  <si>
    <t xml:space="preserve">VITORIO </t>
  </si>
  <si>
    <t>L1-26</t>
  </si>
  <si>
    <t>L1-27</t>
  </si>
  <si>
    <t>FRIDA LOVE</t>
  </si>
  <si>
    <t>L1-28</t>
  </si>
  <si>
    <t>L1-29</t>
  </si>
  <si>
    <t>L1-30</t>
  </si>
  <si>
    <t>DEPARTAMENTO</t>
  </si>
  <si>
    <t>pago semanal</t>
  </si>
  <si>
    <t>DANIELA</t>
  </si>
  <si>
    <t>ADRIANA</t>
  </si>
  <si>
    <t>BETY</t>
  </si>
  <si>
    <t>L1</t>
  </si>
  <si>
    <t>L2</t>
  </si>
  <si>
    <t>L3</t>
  </si>
  <si>
    <t>L4</t>
  </si>
  <si>
    <t xml:space="preserve">DANIELA </t>
  </si>
  <si>
    <t xml:space="preserve">LILIANA </t>
  </si>
  <si>
    <t xml:space="preserve">ADRIANA </t>
  </si>
  <si>
    <t>T.E.</t>
  </si>
  <si>
    <t>Definido x semana 55 hrs</t>
  </si>
  <si>
    <t>Costo hr 
semana de 55 hrs</t>
  </si>
  <si>
    <t>Costo x minuto</t>
  </si>
  <si>
    <t>Minutos por pieza</t>
  </si>
  <si>
    <t>Piezas a la semana</t>
  </si>
  <si>
    <t>Piezas por día</t>
  </si>
  <si>
    <t>Minutos a la semana</t>
  </si>
  <si>
    <t>pago al día</t>
  </si>
  <si>
    <t>pago mensual</t>
  </si>
  <si>
    <t>nomina linea semana</t>
  </si>
  <si>
    <t>Tapiceros por linea</t>
  </si>
  <si>
    <t>DESTAJO PROPUESTO</t>
  </si>
  <si>
    <t>Pago x persona semanal</t>
  </si>
  <si>
    <t>DESTAJO ACTUAL</t>
  </si>
  <si>
    <t>ANÁLISIS TAPICERIA</t>
  </si>
  <si>
    <t>nomina semana</t>
  </si>
  <si>
    <t>% DESTAJO PROPUESTO VS  ACTUAL</t>
  </si>
  <si>
    <t>ANÁLISIS COSTURA</t>
  </si>
  <si>
    <t xml:space="preserve"> MATRIZ DE MUESTRA</t>
  </si>
  <si>
    <t>MATRIZ DE MUESTRA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</si>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</sst>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&quot;$&quot;\ * #,##0_ ;_ &quot;$&quot;\ * \-#,##0_ ;_ &quot;$&quot;\ * &quot;-&quot;_ ;_ @_ 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0.0"/>
    <numFmt numFmtId="169" formatCode="dd/mm"/>
    <numFmt numFmtId="170" formatCode="[h]:mm"/>
    <numFmt numFmtId="171" formatCode="_-[$€-2]* #,##0.00_-;\-[$€-2]* #,##0.00_-;_-[$€-2]* &quot;-&quot;??_-"/>
    <numFmt numFmtId="172" formatCode="&quot;$&quot;#,##0.00"/>
    <numFmt numFmtId="173" formatCode="&quot;$&quot;#,##0"/>
    <numFmt numFmtId="174" formatCode="mmm"/>
    <numFmt numFmtId="175" formatCode="yyyy"/>
    <numFmt numFmtId="176" formatCode="dddd"/>
    <numFmt numFmtId="177" formatCode="dd"/>
    <numFmt numFmtId="178" formatCode="_-* #,##0_-&quot;min&quot;;\-* #,##0_-&quot;min&quot;;_-* &quot;-&quot;_-&quot; min&quot;;_-@_-\ &quot;min&quot;"/>
    <numFmt numFmtId="179" formatCode="_-&quot;$&quot;* #,##0_-;\-&quot;$&quot;* #,##0_-;_-&quot;$&quot;* &quot;-&quot;??_-;_-@_-"/>
  </numFmts>
  <fonts count="49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 Narrow"/>
      <family val="2"/>
    </font>
    <font>
      <b/>
      <i/>
      <sz val="16"/>
      <color indexed="60"/>
      <name val="Tempus Sans ITC"/>
      <family val="5"/>
    </font>
    <font>
      <b/>
      <i/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8"/>
      <color indexed="22"/>
      <name val="Arial Narrow"/>
      <family val="2"/>
    </font>
    <font>
      <sz val="9"/>
      <color indexed="60"/>
      <name val="Arial Narrow"/>
      <family val="2"/>
    </font>
    <font>
      <b/>
      <sz val="10"/>
      <name val="Arial Narrow"/>
      <family val="2"/>
    </font>
    <font>
      <sz val="6"/>
      <name val="Arial Narrow"/>
      <family val="2"/>
    </font>
    <font>
      <sz val="10"/>
      <name val="Arial Narrow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name val="Graphite Light Narrow"/>
      <family val="4"/>
    </font>
    <font>
      <b/>
      <sz val="8"/>
      <color indexed="12"/>
      <name val="Century Gothic"/>
      <family val="2"/>
    </font>
    <font>
      <sz val="8"/>
      <color indexed="12"/>
      <name val="Century Gothic"/>
      <family val="2"/>
    </font>
    <font>
      <sz val="7"/>
      <color indexed="8"/>
      <name val="Century Gothic"/>
      <family val="2"/>
    </font>
    <font>
      <sz val="7"/>
      <name val="Intrepid"/>
    </font>
    <font>
      <b/>
      <sz val="8"/>
      <color indexed="8"/>
      <name val="Century Gothic"/>
      <family val="2"/>
    </font>
    <font>
      <b/>
      <sz val="10"/>
      <color indexed="22"/>
      <name val="Graphite Light Narrow"/>
      <family val="4"/>
    </font>
    <font>
      <sz val="8"/>
      <color indexed="8"/>
      <name val="Century Gothic"/>
      <family val="2"/>
    </font>
    <font>
      <sz val="7"/>
      <name val="Century Gothic"/>
      <family val="2"/>
    </font>
    <font>
      <b/>
      <sz val="10"/>
      <name val="Arial"/>
      <family val="2"/>
    </font>
    <font>
      <sz val="8"/>
      <color rgb="FF0070C0"/>
      <name val="Arial Narrow"/>
      <family val="2"/>
    </font>
    <font>
      <b/>
      <sz val="8"/>
      <color rgb="FF0070C0"/>
      <name val="Arial Narrow"/>
      <family val="2"/>
    </font>
    <font>
      <sz val="10"/>
      <color theme="0"/>
      <name val="Arial Black"/>
      <family val="2"/>
    </font>
    <font>
      <sz val="8"/>
      <color theme="0"/>
      <name val="Arial Black"/>
      <family val="2"/>
    </font>
    <font>
      <b/>
      <sz val="14"/>
      <color theme="0"/>
      <name val="Arial Black"/>
      <family val="2"/>
    </font>
    <font>
      <b/>
      <sz val="12"/>
      <color theme="0"/>
      <name val="Arial"/>
      <family val="2"/>
    </font>
    <font>
      <b/>
      <sz val="10"/>
      <color theme="1"/>
      <name val="Graphite Light Narrow"/>
      <family val="4"/>
    </font>
    <font>
      <sz val="8"/>
      <name val="Arial"/>
      <family val="2"/>
    </font>
    <font>
      <sz val="9"/>
      <name val="Arial"/>
      <family val="2"/>
    </font>
    <font>
      <sz val="7"/>
      <color indexed="8"/>
      <name val="Arial Narrow"/>
      <family val="2"/>
    </font>
    <font>
      <b/>
      <sz val="8"/>
      <color indexed="8"/>
      <name val="Arial Narrow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70C0"/>
      <name val="Arial"/>
      <family val="2"/>
    </font>
    <font>
      <sz val="10"/>
      <name val="Calibri Light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0"/>
      <name val="Calibri Light"/>
      <family val="2"/>
    </font>
    <font>
      <b/>
      <sz val="18"/>
      <name val="Calibri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  <font>
      <sz val="24"/>
      <color theme="1" tint="0.499984740745262"/>
      <name val="Arial"/>
      <family val="2"/>
    </font>
    <font>
      <sz val="26"/>
      <color theme="1" tint="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9">
    <xf numFmtId="0" fontId="0" fillId="0" borderId="0"/>
    <xf numFmtId="17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4" fontId="36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6" applyFont="1" applyBorder="1" applyProtection="1"/>
    <xf numFmtId="0" fontId="3" fillId="0" borderId="0" xfId="6" applyFont="1" applyProtection="1"/>
    <xf numFmtId="0" fontId="3" fillId="0" borderId="0" xfId="6" applyFont="1" applyAlignment="1" applyProtection="1">
      <alignment horizontal="center"/>
    </xf>
    <xf numFmtId="0" fontId="4" fillId="0" borderId="0" xfId="6" applyFont="1" applyAlignment="1" applyProtection="1">
      <alignment horizontal="left"/>
    </xf>
    <xf numFmtId="0" fontId="5" fillId="0" borderId="0" xfId="6" applyFont="1" applyAlignment="1" applyProtection="1">
      <alignment horizontal="center"/>
    </xf>
    <xf numFmtId="0" fontId="6" fillId="0" borderId="0" xfId="6" applyFont="1" applyAlignment="1" applyProtection="1">
      <alignment horizontal="left"/>
    </xf>
    <xf numFmtId="0" fontId="6" fillId="0" borderId="0" xfId="6" applyFont="1" applyAlignment="1" applyProtection="1">
      <alignment horizontal="center"/>
    </xf>
    <xf numFmtId="20" fontId="8" fillId="0" borderId="0" xfId="6" applyNumberFormat="1" applyFont="1" applyAlignment="1" applyProtection="1">
      <alignment horizontal="right"/>
    </xf>
    <xf numFmtId="20" fontId="8" fillId="0" borderId="0" xfId="3" applyNumberFormat="1" applyFont="1" applyAlignment="1" applyProtection="1">
      <alignment horizontal="right"/>
    </xf>
    <xf numFmtId="0" fontId="9" fillId="0" borderId="0" xfId="6" applyFont="1" applyBorder="1" applyAlignment="1" applyProtection="1">
      <alignment horizontal="left"/>
    </xf>
    <xf numFmtId="0" fontId="3" fillId="0" borderId="0" xfId="6" applyFont="1" applyBorder="1" applyAlignment="1" applyProtection="1">
      <alignment horizontal="left"/>
    </xf>
    <xf numFmtId="4" fontId="3" fillId="0" borderId="0" xfId="6" applyNumberFormat="1" applyFont="1" applyAlignment="1" applyProtection="1">
      <alignment horizontal="right"/>
    </xf>
    <xf numFmtId="0" fontId="14" fillId="0" borderId="0" xfId="6" applyFont="1" applyBorder="1" applyProtection="1"/>
    <xf numFmtId="166" fontId="14" fillId="0" borderId="0" xfId="5" applyNumberFormat="1" applyFont="1" applyBorder="1" applyProtection="1"/>
    <xf numFmtId="0" fontId="14" fillId="0" borderId="0" xfId="6" applyFont="1" applyFill="1" applyBorder="1" applyAlignment="1" applyProtection="1">
      <alignment horizontal="center"/>
    </xf>
    <xf numFmtId="0" fontId="15" fillId="0" borderId="0" xfId="6" applyFont="1" applyBorder="1" applyProtection="1"/>
    <xf numFmtId="0" fontId="17" fillId="0" borderId="0" xfId="6" applyFont="1" applyBorder="1" applyProtection="1"/>
    <xf numFmtId="0" fontId="15" fillId="0" borderId="0" xfId="6" applyFont="1" applyProtection="1"/>
    <xf numFmtId="49" fontId="17" fillId="0" borderId="4" xfId="6" applyNumberFormat="1" applyFont="1" applyBorder="1" applyAlignment="1" applyProtection="1">
      <alignment horizontal="left"/>
    </xf>
    <xf numFmtId="0" fontId="17" fillId="0" borderId="4" xfId="6" applyFont="1" applyBorder="1" applyAlignment="1" applyProtection="1">
      <alignment horizontal="right"/>
    </xf>
    <xf numFmtId="166" fontId="17" fillId="0" borderId="4" xfId="5" applyNumberFormat="1" applyFont="1" applyBorder="1" applyProtection="1"/>
    <xf numFmtId="166" fontId="17" fillId="0" borderId="4" xfId="5" applyNumberFormat="1" applyFont="1" applyBorder="1" applyAlignment="1" applyProtection="1">
      <alignment horizontal="right"/>
    </xf>
    <xf numFmtId="166" fontId="16" fillId="0" borderId="4" xfId="5" applyNumberFormat="1" applyFont="1" applyBorder="1" applyAlignment="1" applyProtection="1">
      <alignment horizontal="right"/>
    </xf>
    <xf numFmtId="49" fontId="18" fillId="2" borderId="7" xfId="6" applyNumberFormat="1" applyFont="1" applyFill="1" applyBorder="1" applyAlignment="1" applyProtection="1">
      <alignment horizontal="justify"/>
    </xf>
    <xf numFmtId="0" fontId="18" fillId="2" borderId="7" xfId="6" applyFont="1" applyFill="1" applyBorder="1" applyAlignment="1" applyProtection="1">
      <alignment horizontal="justify"/>
    </xf>
    <xf numFmtId="0" fontId="18" fillId="0" borderId="5" xfId="6" applyFont="1" applyBorder="1" applyAlignment="1" applyProtection="1">
      <alignment horizontal="center"/>
    </xf>
    <xf numFmtId="0" fontId="19" fillId="0" borderId="0" xfId="6" applyFont="1" applyAlignment="1" applyProtection="1">
      <alignment horizontal="center"/>
    </xf>
    <xf numFmtId="49" fontId="20" fillId="0" borderId="8" xfId="6" applyNumberFormat="1" applyFont="1" applyBorder="1" applyAlignment="1" applyProtection="1">
      <alignment horizontal="center"/>
    </xf>
    <xf numFmtId="0" fontId="20" fillId="0" borderId="9" xfId="6" applyFont="1" applyBorder="1" applyAlignment="1" applyProtection="1">
      <alignment horizontal="center"/>
    </xf>
    <xf numFmtId="0" fontId="21" fillId="0" borderId="0" xfId="6" applyFont="1" applyAlignment="1" applyProtection="1">
      <alignment horizontal="center"/>
    </xf>
    <xf numFmtId="0" fontId="22" fillId="0" borderId="10" xfId="6" applyFont="1" applyBorder="1" applyProtection="1"/>
    <xf numFmtId="0" fontId="14" fillId="0" borderId="0" xfId="6" applyFont="1" applyProtection="1"/>
    <xf numFmtId="49" fontId="14" fillId="0" borderId="0" xfId="6" applyNumberFormat="1" applyFont="1" applyBorder="1" applyAlignment="1" applyProtection="1">
      <alignment horizontal="center"/>
    </xf>
    <xf numFmtId="168" fontId="14" fillId="0" borderId="0" xfId="6" applyNumberFormat="1" applyFont="1" applyFill="1" applyBorder="1" applyAlignment="1" applyProtection="1">
      <alignment horizontal="center"/>
    </xf>
    <xf numFmtId="168" fontId="16" fillId="0" borderId="4" xfId="6" applyNumberFormat="1" applyFont="1" applyBorder="1" applyAlignment="1" applyProtection="1">
      <alignment horizontal="center"/>
    </xf>
    <xf numFmtId="168" fontId="18" fillId="2" borderId="11" xfId="6" applyNumberFormat="1" applyFont="1" applyFill="1" applyBorder="1" applyAlignment="1" applyProtection="1">
      <alignment horizontal="justify"/>
    </xf>
    <xf numFmtId="168" fontId="18" fillId="2" borderId="7" xfId="6" applyNumberFormat="1" applyFont="1" applyFill="1" applyBorder="1" applyAlignment="1" applyProtection="1">
      <alignment horizontal="justify"/>
    </xf>
    <xf numFmtId="2" fontId="14" fillId="0" borderId="0" xfId="6" applyNumberFormat="1" applyFont="1" applyFill="1" applyBorder="1" applyAlignment="1" applyProtection="1">
      <alignment horizontal="center"/>
    </xf>
    <xf numFmtId="2" fontId="18" fillId="2" borderId="7" xfId="6" applyNumberFormat="1" applyFont="1" applyFill="1" applyBorder="1" applyAlignment="1" applyProtection="1">
      <alignment horizontal="justify"/>
    </xf>
    <xf numFmtId="168" fontId="22" fillId="0" borderId="12" xfId="6" applyNumberFormat="1" applyFont="1" applyBorder="1" applyAlignment="1" applyProtection="1">
      <alignment horizontal="centerContinuous"/>
    </xf>
    <xf numFmtId="2" fontId="22" fillId="0" borderId="13" xfId="6" applyNumberFormat="1" applyFont="1" applyBorder="1" applyAlignment="1" applyProtection="1">
      <alignment horizontal="centerContinuous"/>
    </xf>
    <xf numFmtId="168" fontId="22" fillId="0" borderId="13" xfId="6" applyNumberFormat="1" applyFont="1" applyBorder="1" applyAlignment="1" applyProtection="1">
      <alignment horizontal="centerContinuous"/>
    </xf>
    <xf numFmtId="0" fontId="22" fillId="0" borderId="14" xfId="6" applyFont="1" applyBorder="1" applyAlignment="1" applyProtection="1">
      <alignment horizontal="centerContinuous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20" fontId="0" fillId="0" borderId="0" xfId="0" applyNumberFormat="1"/>
    <xf numFmtId="0" fontId="24" fillId="0" borderId="0" xfId="0" applyFont="1"/>
    <xf numFmtId="175" fontId="24" fillId="0" borderId="0" xfId="0" applyNumberFormat="1" applyFont="1" applyAlignment="1">
      <alignment horizontal="center"/>
    </xf>
    <xf numFmtId="17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3" fillId="0" borderId="0" xfId="6" applyFont="1" applyFill="1" applyBorder="1" applyProtection="1"/>
    <xf numFmtId="166" fontId="14" fillId="0" borderId="4" xfId="5" applyNumberFormat="1" applyFont="1" applyBorder="1" applyProtection="1"/>
    <xf numFmtId="0" fontId="23" fillId="2" borderId="7" xfId="6" applyFont="1" applyFill="1" applyBorder="1" applyAlignment="1" applyProtection="1">
      <alignment horizontal="justify"/>
    </xf>
    <xf numFmtId="166" fontId="3" fillId="0" borderId="0" xfId="5" applyNumberFormat="1" applyFont="1" applyBorder="1" applyProtection="1"/>
    <xf numFmtId="166" fontId="14" fillId="0" borderId="0" xfId="5" applyNumberFormat="1" applyFont="1" applyFill="1" applyBorder="1" applyProtection="1"/>
    <xf numFmtId="43" fontId="3" fillId="0" borderId="0" xfId="2" applyFont="1" applyProtection="1"/>
    <xf numFmtId="168" fontId="3" fillId="0" borderId="1" xfId="6" applyNumberFormat="1" applyFont="1" applyFill="1" applyBorder="1" applyAlignment="1" applyProtection="1">
      <alignment horizontal="center"/>
      <protection locked="0"/>
    </xf>
    <xf numFmtId="172" fontId="3" fillId="0" borderId="0" xfId="6" applyNumberFormat="1" applyFont="1" applyProtection="1"/>
    <xf numFmtId="170" fontId="3" fillId="0" borderId="29" xfId="6" applyNumberFormat="1" applyFont="1" applyBorder="1" applyAlignment="1" applyProtection="1">
      <alignment horizontal="center"/>
      <protection locked="0"/>
    </xf>
    <xf numFmtId="17" fontId="16" fillId="5" borderId="2" xfId="6" applyNumberFormat="1" applyFont="1" applyFill="1" applyBorder="1" applyAlignment="1" applyProtection="1">
      <alignment horizontal="centerContinuous"/>
    </xf>
    <xf numFmtId="172" fontId="20" fillId="5" borderId="34" xfId="5" applyNumberFormat="1" applyFont="1" applyFill="1" applyBorder="1" applyAlignment="1" applyProtection="1">
      <alignment horizontal="centerContinuous"/>
    </xf>
    <xf numFmtId="172" fontId="13" fillId="5" borderId="34" xfId="5" applyNumberFormat="1" applyFont="1" applyFill="1" applyBorder="1" applyAlignment="1" applyProtection="1">
      <alignment horizontal="centerContinuous"/>
    </xf>
    <xf numFmtId="172" fontId="20" fillId="5" borderId="35" xfId="5" applyNumberFormat="1" applyFont="1" applyFill="1" applyBorder="1" applyAlignment="1" applyProtection="1">
      <alignment horizontal="centerContinuous"/>
    </xf>
    <xf numFmtId="170" fontId="3" fillId="0" borderId="0" xfId="2" applyNumberFormat="1" applyFont="1" applyProtection="1"/>
    <xf numFmtId="0" fontId="3" fillId="0" borderId="28" xfId="6" applyNumberFormat="1" applyFont="1" applyFill="1" applyBorder="1" applyAlignment="1" applyProtection="1">
      <alignment horizontal="center"/>
      <protection locked="0"/>
    </xf>
    <xf numFmtId="169" fontId="3" fillId="0" borderId="21" xfId="6" applyNumberFormat="1" applyFont="1" applyBorder="1" applyAlignment="1" applyProtection="1">
      <alignment horizontal="center"/>
      <protection locked="0"/>
    </xf>
    <xf numFmtId="0" fontId="3" fillId="0" borderId="17" xfId="6" applyFont="1" applyBorder="1" applyAlignment="1" applyProtection="1">
      <alignment horizontal="center"/>
      <protection locked="0"/>
    </xf>
    <xf numFmtId="170" fontId="3" fillId="0" borderId="15" xfId="6" applyNumberFormat="1" applyFont="1" applyBorder="1" applyAlignment="1" applyProtection="1">
      <alignment horizontal="center"/>
      <protection locked="0"/>
    </xf>
    <xf numFmtId="0" fontId="14" fillId="0" borderId="0" xfId="6" applyNumberFormat="1" applyFont="1" applyBorder="1" applyAlignment="1" applyProtection="1">
      <alignment horizontal="center"/>
    </xf>
    <xf numFmtId="170" fontId="25" fillId="0" borderId="28" xfId="6" applyNumberFormat="1" applyFont="1" applyBorder="1" applyAlignment="1" applyProtection="1">
      <alignment horizontal="center"/>
    </xf>
    <xf numFmtId="0" fontId="25" fillId="0" borderId="15" xfId="6" applyNumberFormat="1" applyFont="1" applyBorder="1" applyAlignment="1" applyProtection="1">
      <alignment horizontal="center"/>
    </xf>
    <xf numFmtId="170" fontId="25" fillId="0" borderId="21" xfId="6" applyNumberFormat="1" applyFont="1" applyBorder="1" applyAlignment="1" applyProtection="1">
      <alignment horizontal="center"/>
    </xf>
    <xf numFmtId="0" fontId="25" fillId="0" borderId="21" xfId="2" applyNumberFormat="1" applyFont="1" applyFill="1" applyBorder="1" applyAlignment="1" applyProtection="1">
      <alignment horizontal="center"/>
    </xf>
    <xf numFmtId="9" fontId="26" fillId="0" borderId="29" xfId="7" applyNumberFormat="1" applyFont="1" applyBorder="1" applyAlignment="1" applyProtection="1">
      <alignment horizontal="center"/>
    </xf>
    <xf numFmtId="166" fontId="25" fillId="0" borderId="30" xfId="4" applyNumberFormat="1" applyFont="1" applyBorder="1" applyProtection="1"/>
    <xf numFmtId="0" fontId="25" fillId="0" borderId="18" xfId="6" applyNumberFormat="1" applyFont="1" applyBorder="1" applyAlignment="1" applyProtection="1">
      <alignment horizontal="center"/>
    </xf>
    <xf numFmtId="1" fontId="25" fillId="0" borderId="1" xfId="6" applyNumberFormat="1" applyFont="1" applyFill="1" applyBorder="1" applyAlignment="1" applyProtection="1">
      <alignment horizontal="right"/>
      <protection locked="0"/>
    </xf>
    <xf numFmtId="0" fontId="12" fillId="0" borderId="0" xfId="6" applyFont="1" applyFill="1" applyBorder="1" applyAlignment="1" applyProtection="1">
      <alignment horizontal="center" textRotation="90" wrapText="1" readingOrder="1"/>
    </xf>
    <xf numFmtId="0" fontId="10" fillId="4" borderId="2" xfId="6" applyFont="1" applyFill="1" applyBorder="1" applyAlignment="1" applyProtection="1">
      <alignment horizontal="centerContinuous" vertical="center"/>
    </xf>
    <xf numFmtId="0" fontId="10" fillId="4" borderId="19" xfId="6" applyFont="1" applyFill="1" applyBorder="1" applyAlignment="1" applyProtection="1">
      <alignment horizontal="centerContinuous" vertical="center"/>
    </xf>
    <xf numFmtId="0" fontId="10" fillId="4" borderId="3" xfId="6" applyFont="1" applyFill="1" applyBorder="1" applyAlignment="1" applyProtection="1">
      <alignment horizontal="centerContinuous" vertical="center"/>
    </xf>
    <xf numFmtId="0" fontId="10" fillId="4" borderId="36" xfId="6" applyFont="1" applyFill="1" applyBorder="1" applyAlignment="1" applyProtection="1">
      <alignment horizontal="centerContinuous" vertical="center"/>
    </xf>
    <xf numFmtId="0" fontId="12" fillId="4" borderId="3" xfId="6" applyFont="1" applyFill="1" applyBorder="1" applyAlignment="1" applyProtection="1">
      <alignment horizontal="centerContinuous" vertical="center"/>
    </xf>
    <xf numFmtId="166" fontId="7" fillId="4" borderId="24" xfId="4" applyNumberFormat="1" applyFont="1" applyFill="1" applyBorder="1" applyAlignment="1" applyProtection="1">
      <alignment horizontal="center"/>
    </xf>
    <xf numFmtId="0" fontId="3" fillId="5" borderId="37" xfId="6" applyFont="1" applyFill="1" applyBorder="1" applyAlignment="1" applyProtection="1">
      <alignment horizontal="center" textRotation="90"/>
    </xf>
    <xf numFmtId="0" fontId="3" fillId="5" borderId="16" xfId="6" applyFont="1" applyFill="1" applyBorder="1" applyAlignment="1" applyProtection="1">
      <alignment horizontal="center"/>
    </xf>
    <xf numFmtId="0" fontId="3" fillId="5" borderId="38" xfId="6" applyFont="1" applyFill="1" applyBorder="1" applyAlignment="1" applyProtection="1">
      <alignment horizontal="center"/>
    </xf>
    <xf numFmtId="0" fontId="3" fillId="5" borderId="27" xfId="6" applyFont="1" applyFill="1" applyBorder="1" applyAlignment="1" applyProtection="1">
      <alignment horizontal="center"/>
    </xf>
    <xf numFmtId="0" fontId="3" fillId="5" borderId="25" xfId="6" applyFont="1" applyFill="1" applyBorder="1" applyAlignment="1" applyProtection="1">
      <alignment horizontal="center" wrapText="1"/>
    </xf>
    <xf numFmtId="0" fontId="3" fillId="5" borderId="38" xfId="6" applyFont="1" applyFill="1" applyBorder="1" applyAlignment="1" applyProtection="1">
      <alignment horizontal="center" wrapText="1"/>
    </xf>
    <xf numFmtId="0" fontId="3" fillId="5" borderId="16" xfId="6" applyFont="1" applyFill="1" applyBorder="1" applyAlignment="1" applyProtection="1">
      <alignment horizontal="center" wrapText="1"/>
    </xf>
    <xf numFmtId="0" fontId="3" fillId="5" borderId="27" xfId="6" applyFont="1" applyFill="1" applyBorder="1" applyAlignment="1" applyProtection="1">
      <alignment horizontal="center" wrapText="1"/>
    </xf>
    <xf numFmtId="0" fontId="7" fillId="5" borderId="16" xfId="6" applyFont="1" applyFill="1" applyBorder="1" applyAlignment="1" applyProtection="1">
      <alignment horizontal="center" wrapText="1"/>
    </xf>
    <xf numFmtId="0" fontId="7" fillId="5" borderId="26" xfId="6" applyFont="1" applyFill="1" applyBorder="1" applyAlignment="1" applyProtection="1">
      <alignment horizontal="center" vertical="center" wrapText="1"/>
    </xf>
    <xf numFmtId="166" fontId="7" fillId="5" borderId="16" xfId="4" applyNumberFormat="1" applyFont="1" applyFill="1" applyBorder="1" applyAlignment="1" applyProtection="1">
      <alignment horizontal="center" wrapText="1"/>
    </xf>
    <xf numFmtId="0" fontId="3" fillId="5" borderId="31" xfId="6" applyFont="1" applyFill="1" applyBorder="1" applyAlignment="1" applyProtection="1">
      <alignment horizontal="center" textRotation="90"/>
    </xf>
    <xf numFmtId="0" fontId="3" fillId="5" borderId="32" xfId="6" applyFont="1" applyFill="1" applyBorder="1" applyAlignment="1" applyProtection="1">
      <alignment horizontal="center" textRotation="90"/>
    </xf>
    <xf numFmtId="0" fontId="3" fillId="5" borderId="33" xfId="6" applyFont="1" applyFill="1" applyBorder="1" applyAlignment="1" applyProtection="1">
      <alignment horizontal="center"/>
    </xf>
    <xf numFmtId="0" fontId="3" fillId="5" borderId="25" xfId="6" applyFont="1" applyFill="1" applyBorder="1" applyAlignment="1" applyProtection="1">
      <alignment horizontal="center" textRotation="90"/>
    </xf>
    <xf numFmtId="0" fontId="3" fillId="5" borderId="6" xfId="6" applyFont="1" applyFill="1" applyBorder="1" applyAlignment="1" applyProtection="1">
      <alignment horizontal="center" textRotation="90"/>
    </xf>
    <xf numFmtId="0" fontId="27" fillId="6" borderId="0" xfId="6" applyFont="1" applyFill="1" applyAlignment="1" applyProtection="1">
      <alignment horizontal="centerContinuous" vertical="center"/>
    </xf>
    <xf numFmtId="0" fontId="28" fillId="6" borderId="0" xfId="6" applyFont="1" applyFill="1" applyBorder="1" applyAlignment="1" applyProtection="1">
      <alignment horizontal="centerContinuous" vertical="center"/>
    </xf>
    <xf numFmtId="0" fontId="28" fillId="6" borderId="5" xfId="6" applyFont="1" applyFill="1" applyBorder="1" applyAlignment="1" applyProtection="1">
      <alignment horizontal="centerContinuous" vertical="center"/>
    </xf>
    <xf numFmtId="0" fontId="28" fillId="6" borderId="22" xfId="6" applyFont="1" applyFill="1" applyBorder="1" applyAlignment="1" applyProtection="1">
      <alignment horizontal="centerContinuous" vertical="center"/>
    </xf>
    <xf numFmtId="0" fontId="29" fillId="6" borderId="0" xfId="6" applyFont="1" applyFill="1" applyBorder="1" applyAlignment="1" applyProtection="1">
      <alignment horizontal="centerContinuous" vertical="center"/>
    </xf>
    <xf numFmtId="0" fontId="29" fillId="6" borderId="40" xfId="6" applyFont="1" applyFill="1" applyBorder="1" applyAlignment="1" applyProtection="1">
      <alignment horizontal="centerContinuous" vertical="center"/>
    </xf>
    <xf numFmtId="0" fontId="30" fillId="6" borderId="0" xfId="6" applyFont="1" applyFill="1" applyBorder="1" applyAlignment="1" applyProtection="1">
      <alignment horizontal="centerContinuous" vertical="center"/>
    </xf>
    <xf numFmtId="0" fontId="25" fillId="0" borderId="39" xfId="6" applyNumberFormat="1" applyFont="1" applyBorder="1" applyAlignment="1" applyProtection="1">
      <alignment horizontal="center"/>
    </xf>
    <xf numFmtId="0" fontId="11" fillId="0" borderId="20" xfId="6" applyFont="1" applyBorder="1" applyAlignment="1" applyProtection="1">
      <alignment textRotation="90" wrapText="1"/>
    </xf>
    <xf numFmtId="170" fontId="3" fillId="0" borderId="41" xfId="6" applyNumberFormat="1" applyFont="1" applyBorder="1" applyProtection="1"/>
    <xf numFmtId="0" fontId="10" fillId="0" borderId="0" xfId="6" applyFont="1" applyFill="1" applyBorder="1" applyAlignment="1" applyProtection="1"/>
    <xf numFmtId="0" fontId="3" fillId="0" borderId="22" xfId="6" applyFont="1" applyFill="1" applyBorder="1" applyAlignment="1" applyProtection="1">
      <alignment horizontal="center" textRotation="90"/>
    </xf>
    <xf numFmtId="0" fontId="3" fillId="0" borderId="23" xfId="6" applyFont="1" applyFill="1" applyBorder="1" applyAlignment="1" applyProtection="1">
      <alignment horizontal="center"/>
      <protection locked="0"/>
    </xf>
    <xf numFmtId="0" fontId="3" fillId="0" borderId="22" xfId="6" applyFont="1" applyFill="1" applyBorder="1" applyAlignment="1" applyProtection="1">
      <alignment horizontal="center"/>
      <protection locked="0"/>
    </xf>
    <xf numFmtId="2" fontId="3" fillId="0" borderId="22" xfId="6" applyNumberFormat="1" applyFont="1" applyFill="1" applyBorder="1" applyAlignment="1" applyProtection="1">
      <alignment horizontal="center"/>
      <protection locked="0"/>
    </xf>
    <xf numFmtId="168" fontId="3" fillId="0" borderId="22" xfId="6" applyNumberFormat="1" applyFont="1" applyFill="1" applyBorder="1" applyAlignment="1" applyProtection="1">
      <alignment horizontal="center"/>
      <protection locked="0"/>
    </xf>
    <xf numFmtId="0" fontId="31" fillId="0" borderId="0" xfId="6" applyFont="1" applyAlignment="1" applyProtection="1">
      <alignment horizontal="center"/>
    </xf>
    <xf numFmtId="17" fontId="16" fillId="3" borderId="2" xfId="6" applyNumberFormat="1" applyFont="1" applyFill="1" applyBorder="1" applyAlignment="1" applyProtection="1">
      <alignment horizontal="centerContinuous"/>
    </xf>
    <xf numFmtId="172" fontId="20" fillId="3" borderId="34" xfId="5" applyNumberFormat="1" applyFont="1" applyFill="1" applyBorder="1" applyAlignment="1" applyProtection="1">
      <alignment horizontal="centerContinuous"/>
    </xf>
    <xf numFmtId="172" fontId="13" fillId="3" borderId="34" xfId="5" applyNumberFormat="1" applyFont="1" applyFill="1" applyBorder="1" applyAlignment="1" applyProtection="1">
      <alignment horizontal="centerContinuous"/>
    </xf>
    <xf numFmtId="172" fontId="20" fillId="3" borderId="35" xfId="5" applyNumberFormat="1" applyFont="1" applyFill="1" applyBorder="1" applyAlignment="1" applyProtection="1">
      <alignment horizontal="centerContinuous"/>
    </xf>
    <xf numFmtId="6" fontId="3" fillId="0" borderId="0" xfId="6" applyNumberFormat="1" applyFont="1" applyProtection="1"/>
    <xf numFmtId="8" fontId="3" fillId="0" borderId="0" xfId="6" applyNumberFormat="1" applyFont="1" applyProtection="1"/>
    <xf numFmtId="173" fontId="3" fillId="8" borderId="7" xfId="6" applyNumberFormat="1" applyFont="1" applyFill="1" applyBorder="1" applyProtection="1"/>
    <xf numFmtId="172" fontId="3" fillId="8" borderId="7" xfId="6" applyNumberFormat="1" applyFont="1" applyFill="1" applyBorder="1" applyProtection="1"/>
    <xf numFmtId="0" fontId="1" fillId="9" borderId="42" xfId="0" applyFont="1" applyFill="1" applyBorder="1" applyAlignment="1">
      <alignment horizontal="right" wrapText="1"/>
    </xf>
    <xf numFmtId="9" fontId="1" fillId="9" borderId="42" xfId="0" applyNumberFormat="1" applyFont="1" applyFill="1" applyBorder="1" applyAlignment="1">
      <alignment horizontal="right" wrapText="1"/>
    </xf>
    <xf numFmtId="0" fontId="1" fillId="0" borderId="42" xfId="0" applyFont="1" applyBorder="1" applyAlignment="1">
      <alignment wrapText="1"/>
    </xf>
    <xf numFmtId="0" fontId="1" fillId="10" borderId="42" xfId="0" applyFont="1" applyFill="1" applyBorder="1" applyAlignment="1">
      <alignment horizontal="right" wrapText="1"/>
    </xf>
    <xf numFmtId="9" fontId="1" fillId="10" borderId="42" xfId="0" applyNumberFormat="1" applyFont="1" applyFill="1" applyBorder="1" applyAlignment="1">
      <alignment horizontal="right" wrapText="1"/>
    </xf>
    <xf numFmtId="0" fontId="33" fillId="11" borderId="42" xfId="0" applyFont="1" applyFill="1" applyBorder="1" applyAlignment="1">
      <alignment wrapText="1"/>
    </xf>
    <xf numFmtId="0" fontId="1" fillId="11" borderId="42" xfId="0" applyFont="1" applyFill="1" applyBorder="1" applyAlignment="1">
      <alignment wrapText="1"/>
    </xf>
    <xf numFmtId="9" fontId="33" fillId="11" borderId="42" xfId="0" applyNumberFormat="1" applyFont="1" applyFill="1" applyBorder="1" applyAlignment="1">
      <alignment horizontal="center" wrapText="1"/>
    </xf>
    <xf numFmtId="0" fontId="33" fillId="12" borderId="42" xfId="0" applyFont="1" applyFill="1" applyBorder="1" applyAlignment="1">
      <alignment vertical="center" wrapText="1"/>
    </xf>
    <xf numFmtId="0" fontId="1" fillId="12" borderId="42" xfId="0" applyFont="1" applyFill="1" applyBorder="1" applyAlignment="1">
      <alignment vertical="center" wrapText="1"/>
    </xf>
    <xf numFmtId="9" fontId="33" fillId="12" borderId="42" xfId="0" applyNumberFormat="1" applyFont="1" applyFill="1" applyBorder="1" applyAlignment="1">
      <alignment horizontal="center" wrapText="1"/>
    </xf>
    <xf numFmtId="0" fontId="1" fillId="13" borderId="42" xfId="0" applyFont="1" applyFill="1" applyBorder="1" applyAlignment="1">
      <alignment wrapText="1"/>
    </xf>
    <xf numFmtId="9" fontId="33" fillId="13" borderId="42" xfId="0" applyNumberFormat="1" applyFont="1" applyFill="1" applyBorder="1" applyAlignment="1">
      <alignment horizontal="center" wrapText="1"/>
    </xf>
    <xf numFmtId="0" fontId="25" fillId="0" borderId="29" xfId="6" applyFont="1" applyFill="1" applyBorder="1" applyProtection="1"/>
    <xf numFmtId="0" fontId="3" fillId="7" borderId="43" xfId="6" applyNumberFormat="1" applyFont="1" applyFill="1" applyBorder="1" applyAlignment="1" applyProtection="1">
      <alignment horizontal="center"/>
    </xf>
    <xf numFmtId="0" fontId="3" fillId="7" borderId="43" xfId="6" applyFont="1" applyFill="1" applyBorder="1" applyProtection="1"/>
    <xf numFmtId="0" fontId="3" fillId="0" borderId="43" xfId="6" applyFont="1" applyBorder="1" applyProtection="1"/>
    <xf numFmtId="0" fontId="3" fillId="7" borderId="44" xfId="6" applyNumberFormat="1" applyFont="1" applyFill="1" applyBorder="1" applyAlignment="1" applyProtection="1">
      <alignment horizontal="center"/>
    </xf>
    <xf numFmtId="0" fontId="3" fillId="7" borderId="44" xfId="6" applyFont="1" applyFill="1" applyBorder="1" applyProtection="1"/>
    <xf numFmtId="0" fontId="3" fillId="0" borderId="44" xfId="6" applyFont="1" applyBorder="1" applyProtection="1"/>
    <xf numFmtId="0" fontId="14" fillId="0" borderId="44" xfId="6" applyFont="1" applyBorder="1" applyProtection="1"/>
    <xf numFmtId="0" fontId="14" fillId="7" borderId="44" xfId="6" applyNumberFormat="1" applyFont="1" applyFill="1" applyBorder="1" applyAlignment="1" applyProtection="1">
      <alignment horizontal="center"/>
    </xf>
    <xf numFmtId="0" fontId="14" fillId="7" borderId="44" xfId="6" applyFont="1" applyFill="1" applyBorder="1" applyProtection="1"/>
    <xf numFmtId="178" fontId="3" fillId="5" borderId="45" xfId="5" applyNumberFormat="1" applyFont="1" applyFill="1" applyBorder="1" applyProtection="1"/>
    <xf numFmtId="178" fontId="3" fillId="5" borderId="46" xfId="2" applyNumberFormat="1" applyFont="1" applyFill="1" applyBorder="1" applyProtection="1"/>
    <xf numFmtId="178" fontId="3" fillId="5" borderId="46" xfId="5" applyNumberFormat="1" applyFont="1" applyFill="1" applyBorder="1" applyProtection="1"/>
    <xf numFmtId="178" fontId="3" fillId="5" borderId="47" xfId="5" applyNumberFormat="1" applyFont="1" applyFill="1" applyBorder="1" applyProtection="1"/>
    <xf numFmtId="178" fontId="3" fillId="5" borderId="48" xfId="5" applyNumberFormat="1" applyFont="1" applyFill="1" applyBorder="1" applyProtection="1"/>
    <xf numFmtId="178" fontId="3" fillId="5" borderId="49" xfId="5" applyNumberFormat="1" applyFont="1" applyFill="1" applyBorder="1" applyProtection="1"/>
    <xf numFmtId="178" fontId="3" fillId="5" borderId="50" xfId="5" applyNumberFormat="1" applyFont="1" applyFill="1" applyBorder="1" applyProtection="1"/>
    <xf numFmtId="178" fontId="14" fillId="5" borderId="48" xfId="5" applyNumberFormat="1" applyFont="1" applyFill="1" applyBorder="1" applyProtection="1"/>
    <xf numFmtId="178" fontId="14" fillId="5" borderId="49" xfId="5" applyNumberFormat="1" applyFont="1" applyFill="1" applyBorder="1" applyProtection="1"/>
    <xf numFmtId="178" fontId="14" fillId="5" borderId="50" xfId="5" applyNumberFormat="1" applyFont="1" applyFill="1" applyBorder="1" applyProtection="1"/>
    <xf numFmtId="178" fontId="14" fillId="5" borderId="51" xfId="5" applyNumberFormat="1" applyFont="1" applyFill="1" applyBorder="1" applyProtection="1"/>
    <xf numFmtId="178" fontId="14" fillId="5" borderId="52" xfId="5" applyNumberFormat="1" applyFont="1" applyFill="1" applyBorder="1" applyProtection="1"/>
    <xf numFmtId="178" fontId="14" fillId="5" borderId="53" xfId="5" applyNumberFormat="1" applyFont="1" applyFill="1" applyBorder="1" applyProtection="1"/>
    <xf numFmtId="166" fontId="3" fillId="3" borderId="45" xfId="5" applyNumberFormat="1" applyFont="1" applyFill="1" applyBorder="1" applyProtection="1"/>
    <xf numFmtId="166" fontId="3" fillId="3" borderId="46" xfId="5" applyNumberFormat="1" applyFont="1" applyFill="1" applyBorder="1" applyProtection="1"/>
    <xf numFmtId="166" fontId="3" fillId="3" borderId="47" xfId="5" applyNumberFormat="1" applyFont="1" applyFill="1" applyBorder="1" applyProtection="1"/>
    <xf numFmtId="166" fontId="3" fillId="3" borderId="48" xfId="5" applyNumberFormat="1" applyFont="1" applyFill="1" applyBorder="1" applyProtection="1"/>
    <xf numFmtId="166" fontId="3" fillId="3" borderId="49" xfId="5" applyNumberFormat="1" applyFont="1" applyFill="1" applyBorder="1" applyProtection="1"/>
    <xf numFmtId="166" fontId="3" fillId="3" borderId="50" xfId="5" applyNumberFormat="1" applyFont="1" applyFill="1" applyBorder="1" applyProtection="1"/>
    <xf numFmtId="166" fontId="3" fillId="3" borderId="51" xfId="5" applyNumberFormat="1" applyFont="1" applyFill="1" applyBorder="1" applyProtection="1"/>
    <xf numFmtId="166" fontId="3" fillId="3" borderId="52" xfId="5" applyNumberFormat="1" applyFont="1" applyFill="1" applyBorder="1" applyProtection="1"/>
    <xf numFmtId="166" fontId="3" fillId="3" borderId="53" xfId="5" applyNumberFormat="1" applyFont="1" applyFill="1" applyBorder="1" applyProtection="1"/>
    <xf numFmtId="168" fontId="3" fillId="0" borderId="45" xfId="6" applyNumberFormat="1" applyFont="1" applyFill="1" applyBorder="1" applyAlignment="1" applyProtection="1">
      <alignment horizontal="center"/>
    </xf>
    <xf numFmtId="2" fontId="3" fillId="0" borderId="46" xfId="6" applyNumberFormat="1" applyFont="1" applyFill="1" applyBorder="1" applyAlignment="1" applyProtection="1">
      <alignment horizontal="center"/>
    </xf>
    <xf numFmtId="168" fontId="3" fillId="0" borderId="46" xfId="6" applyNumberFormat="1" applyFont="1" applyFill="1" applyBorder="1" applyAlignment="1" applyProtection="1">
      <alignment horizontal="center"/>
    </xf>
    <xf numFmtId="0" fontId="3" fillId="0" borderId="47" xfId="6" applyFont="1" applyFill="1" applyBorder="1" applyAlignment="1" applyProtection="1">
      <alignment horizontal="center"/>
    </xf>
    <xf numFmtId="168" fontId="3" fillId="0" borderId="48" xfId="6" applyNumberFormat="1" applyFont="1" applyFill="1" applyBorder="1" applyAlignment="1" applyProtection="1">
      <alignment horizontal="center"/>
    </xf>
    <xf numFmtId="2" fontId="3" fillId="0" borderId="49" xfId="6" applyNumberFormat="1" applyFont="1" applyFill="1" applyBorder="1" applyAlignment="1" applyProtection="1">
      <alignment horizontal="center"/>
    </xf>
    <xf numFmtId="168" fontId="3" fillId="0" borderId="49" xfId="6" applyNumberFormat="1" applyFont="1" applyFill="1" applyBorder="1" applyAlignment="1" applyProtection="1">
      <alignment horizontal="center"/>
    </xf>
    <xf numFmtId="0" fontId="3" fillId="0" borderId="50" xfId="6" applyFont="1" applyFill="1" applyBorder="1" applyAlignment="1" applyProtection="1">
      <alignment horizontal="center"/>
    </xf>
    <xf numFmtId="168" fontId="14" fillId="0" borderId="48" xfId="6" applyNumberFormat="1" applyFont="1" applyFill="1" applyBorder="1" applyAlignment="1" applyProtection="1">
      <alignment horizontal="center"/>
    </xf>
    <xf numFmtId="2" fontId="14" fillId="0" borderId="49" xfId="6" applyNumberFormat="1" applyFont="1" applyFill="1" applyBorder="1" applyAlignment="1" applyProtection="1">
      <alignment horizontal="center"/>
    </xf>
    <xf numFmtId="168" fontId="14" fillId="0" borderId="49" xfId="6" applyNumberFormat="1" applyFont="1" applyFill="1" applyBorder="1" applyAlignment="1" applyProtection="1">
      <alignment horizontal="center"/>
    </xf>
    <xf numFmtId="0" fontId="14" fillId="0" borderId="50" xfId="6" applyFont="1" applyFill="1" applyBorder="1" applyAlignment="1" applyProtection="1">
      <alignment horizontal="center"/>
    </xf>
    <xf numFmtId="168" fontId="14" fillId="0" borderId="51" xfId="6" applyNumberFormat="1" applyFont="1" applyFill="1" applyBorder="1" applyAlignment="1" applyProtection="1">
      <alignment horizontal="center"/>
    </xf>
    <xf numFmtId="2" fontId="14" fillId="0" borderId="52" xfId="6" applyNumberFormat="1" applyFont="1" applyFill="1" applyBorder="1" applyAlignment="1" applyProtection="1">
      <alignment horizontal="center"/>
    </xf>
    <xf numFmtId="168" fontId="14" fillId="0" borderId="52" xfId="6" applyNumberFormat="1" applyFont="1" applyFill="1" applyBorder="1" applyAlignment="1" applyProtection="1">
      <alignment horizontal="center"/>
    </xf>
    <xf numFmtId="0" fontId="14" fillId="0" borderId="53" xfId="6" applyFont="1" applyFill="1" applyBorder="1" applyAlignment="1" applyProtection="1">
      <alignment horizontal="center"/>
    </xf>
    <xf numFmtId="168" fontId="34" fillId="2" borderId="7" xfId="6" applyNumberFormat="1" applyFont="1" applyFill="1" applyBorder="1" applyAlignment="1" applyProtection="1">
      <alignment horizontal="justify"/>
    </xf>
    <xf numFmtId="0" fontId="35" fillId="0" borderId="7" xfId="6" applyFont="1" applyBorder="1" applyAlignment="1" applyProtection="1">
      <alignment horizontal="center"/>
    </xf>
    <xf numFmtId="2" fontId="34" fillId="2" borderId="7" xfId="6" applyNumberFormat="1" applyFont="1" applyFill="1" applyBorder="1" applyAlignment="1" applyProtection="1">
      <alignment horizontal="justify"/>
    </xf>
    <xf numFmtId="0" fontId="34" fillId="2" borderId="7" xfId="6" applyFont="1" applyFill="1" applyBorder="1" applyAlignment="1" applyProtection="1">
      <alignment horizontal="justify"/>
    </xf>
    <xf numFmtId="0" fontId="3" fillId="0" borderId="44" xfId="6" applyNumberFormat="1" applyFont="1" applyFill="1" applyBorder="1" applyAlignment="1" applyProtection="1">
      <alignment horizontal="center"/>
    </xf>
    <xf numFmtId="0" fontId="3" fillId="0" borderId="0" xfId="6" applyNumberFormat="1" applyFont="1" applyFill="1" applyBorder="1" applyAlignment="1" applyProtection="1">
      <alignment horizontal="center"/>
    </xf>
    <xf numFmtId="0" fontId="1" fillId="0" borderId="54" xfId="0" applyFont="1" applyBorder="1"/>
    <xf numFmtId="0" fontId="41" fillId="19" borderId="54" xfId="0" applyFont="1" applyFill="1" applyBorder="1" applyAlignment="1">
      <alignment horizontal="center" vertical="center" wrapText="1"/>
    </xf>
    <xf numFmtId="0" fontId="41" fillId="20" borderId="54" xfId="0" applyFont="1" applyFill="1" applyBorder="1" applyAlignment="1">
      <alignment horizontal="center" vertical="center" wrapText="1"/>
    </xf>
    <xf numFmtId="0" fontId="42" fillId="0" borderId="54" xfId="0" applyFont="1" applyBorder="1" applyAlignment="1">
      <alignment vertical="center" wrapText="1"/>
    </xf>
    <xf numFmtId="6" fontId="42" fillId="8" borderId="54" xfId="0" applyNumberFormat="1" applyFont="1" applyFill="1" applyBorder="1" applyAlignment="1">
      <alignment vertical="center" wrapText="1"/>
    </xf>
    <xf numFmtId="179" fontId="38" fillId="0" borderId="54" xfId="8" applyNumberFormat="1" applyFont="1" applyBorder="1" applyAlignment="1">
      <alignment vertical="center" wrapText="1"/>
    </xf>
    <xf numFmtId="8" fontId="42" fillId="0" borderId="54" xfId="0" applyNumberFormat="1" applyFont="1" applyBorder="1" applyAlignment="1">
      <alignment vertical="center" wrapText="1"/>
    </xf>
    <xf numFmtId="0" fontId="32" fillId="5" borderId="54" xfId="6" applyFont="1" applyFill="1" applyBorder="1" applyAlignment="1" applyProtection="1">
      <alignment horizontal="center" textRotation="90"/>
    </xf>
    <xf numFmtId="0" fontId="32" fillId="5" borderId="54" xfId="6" applyFont="1" applyFill="1" applyBorder="1" applyAlignment="1" applyProtection="1">
      <alignment horizontal="center"/>
    </xf>
    <xf numFmtId="0" fontId="32" fillId="5" borderId="54" xfId="6" applyFont="1" applyFill="1" applyBorder="1" applyAlignment="1" applyProtection="1">
      <alignment horizontal="center" wrapText="1"/>
    </xf>
    <xf numFmtId="168" fontId="32" fillId="16" borderId="54" xfId="6" applyNumberFormat="1" applyFont="1" applyFill="1" applyBorder="1" applyAlignment="1" applyProtection="1">
      <alignment horizontal="center"/>
      <protection locked="0"/>
    </xf>
    <xf numFmtId="0" fontId="39" fillId="16" borderId="54" xfId="6" applyFont="1" applyFill="1" applyBorder="1" applyProtection="1"/>
    <xf numFmtId="0" fontId="32" fillId="16" borderId="54" xfId="6" applyFont="1" applyFill="1" applyBorder="1" applyAlignment="1" applyProtection="1">
      <alignment horizontal="center"/>
      <protection locked="0"/>
    </xf>
    <xf numFmtId="169" fontId="32" fillId="16" borderId="54" xfId="6" applyNumberFormat="1" applyFont="1" applyFill="1" applyBorder="1" applyAlignment="1" applyProtection="1">
      <alignment horizontal="center"/>
      <protection locked="0"/>
    </xf>
    <xf numFmtId="170" fontId="32" fillId="16" borderId="54" xfId="6" applyNumberFormat="1" applyFont="1" applyFill="1" applyBorder="1" applyAlignment="1" applyProtection="1">
      <alignment horizontal="center"/>
      <protection locked="0"/>
    </xf>
    <xf numFmtId="170" fontId="39" fillId="16" borderId="54" xfId="6" applyNumberFormat="1" applyFont="1" applyFill="1" applyBorder="1" applyAlignment="1" applyProtection="1">
      <alignment horizontal="center"/>
    </xf>
    <xf numFmtId="0" fontId="39" fillId="16" borderId="54" xfId="6" applyNumberFormat="1" applyFont="1" applyFill="1" applyBorder="1" applyAlignment="1" applyProtection="1">
      <alignment horizontal="center"/>
    </xf>
    <xf numFmtId="8" fontId="1" fillId="0" borderId="54" xfId="0" applyNumberFormat="1" applyFont="1" applyBorder="1"/>
    <xf numFmtId="0" fontId="39" fillId="8" borderId="54" xfId="6" applyNumberFormat="1" applyFont="1" applyFill="1" applyBorder="1" applyAlignment="1" applyProtection="1">
      <alignment horizontal="center"/>
    </xf>
    <xf numFmtId="168" fontId="32" fillId="17" borderId="54" xfId="6" applyNumberFormat="1" applyFont="1" applyFill="1" applyBorder="1" applyAlignment="1" applyProtection="1">
      <alignment horizontal="center"/>
      <protection locked="0"/>
    </xf>
    <xf numFmtId="0" fontId="39" fillId="17" borderId="54" xfId="6" applyFont="1" applyFill="1" applyBorder="1" applyProtection="1"/>
    <xf numFmtId="0" fontId="32" fillId="17" borderId="54" xfId="6" applyFont="1" applyFill="1" applyBorder="1" applyAlignment="1" applyProtection="1">
      <alignment horizontal="center"/>
      <protection locked="0"/>
    </xf>
    <xf numFmtId="169" fontId="32" fillId="17" borderId="54" xfId="6" applyNumberFormat="1" applyFont="1" applyFill="1" applyBorder="1" applyAlignment="1" applyProtection="1">
      <alignment horizontal="center"/>
      <protection locked="0"/>
    </xf>
    <xf numFmtId="170" fontId="32" fillId="17" borderId="54" xfId="6" applyNumberFormat="1" applyFont="1" applyFill="1" applyBorder="1" applyAlignment="1" applyProtection="1">
      <alignment horizontal="center"/>
      <protection locked="0"/>
    </xf>
    <xf numFmtId="170" fontId="39" fillId="17" borderId="54" xfId="6" applyNumberFormat="1" applyFont="1" applyFill="1" applyBorder="1" applyAlignment="1" applyProtection="1">
      <alignment horizontal="center"/>
    </xf>
    <xf numFmtId="0" fontId="39" fillId="17" borderId="54" xfId="6" applyNumberFormat="1" applyFont="1" applyFill="1" applyBorder="1" applyAlignment="1" applyProtection="1">
      <alignment horizontal="center"/>
    </xf>
    <xf numFmtId="168" fontId="32" fillId="3" borderId="54" xfId="6" applyNumberFormat="1" applyFont="1" applyFill="1" applyBorder="1" applyAlignment="1" applyProtection="1">
      <alignment horizontal="center"/>
      <protection locked="0"/>
    </xf>
    <xf numFmtId="0" fontId="39" fillId="3" borderId="54" xfId="6" applyFont="1" applyFill="1" applyBorder="1" applyProtection="1"/>
    <xf numFmtId="0" fontId="32" fillId="3" borderId="54" xfId="6" applyFont="1" applyFill="1" applyBorder="1" applyAlignment="1" applyProtection="1">
      <alignment horizontal="center"/>
      <protection locked="0"/>
    </xf>
    <xf numFmtId="169" fontId="32" fillId="3" borderId="54" xfId="6" applyNumberFormat="1" applyFont="1" applyFill="1" applyBorder="1" applyAlignment="1" applyProtection="1">
      <alignment horizontal="center"/>
      <protection locked="0"/>
    </xf>
    <xf numFmtId="170" fontId="32" fillId="3" borderId="54" xfId="6" applyNumberFormat="1" applyFont="1" applyFill="1" applyBorder="1" applyAlignment="1" applyProtection="1">
      <alignment horizontal="center"/>
      <protection locked="0"/>
    </xf>
    <xf numFmtId="170" fontId="39" fillId="3" borderId="54" xfId="6" applyNumberFormat="1" applyFont="1" applyFill="1" applyBorder="1" applyAlignment="1" applyProtection="1">
      <alignment horizontal="center"/>
    </xf>
    <xf numFmtId="0" fontId="39" fillId="3" borderId="54" xfId="6" applyNumberFormat="1" applyFont="1" applyFill="1" applyBorder="1" applyAlignment="1" applyProtection="1">
      <alignment horizontal="center"/>
    </xf>
    <xf numFmtId="168" fontId="32" fillId="18" borderId="54" xfId="6" applyNumberFormat="1" applyFont="1" applyFill="1" applyBorder="1" applyAlignment="1" applyProtection="1">
      <alignment horizontal="center"/>
      <protection locked="0"/>
    </xf>
    <xf numFmtId="0" fontId="39" fillId="18" borderId="54" xfId="6" applyFont="1" applyFill="1" applyBorder="1" applyProtection="1"/>
    <xf numFmtId="0" fontId="32" fillId="18" borderId="54" xfId="6" applyFont="1" applyFill="1" applyBorder="1" applyAlignment="1" applyProtection="1">
      <alignment horizontal="center"/>
      <protection locked="0"/>
    </xf>
    <xf numFmtId="169" fontId="32" fillId="18" borderId="54" xfId="6" applyNumberFormat="1" applyFont="1" applyFill="1" applyBorder="1" applyAlignment="1" applyProtection="1">
      <alignment horizontal="center"/>
      <protection locked="0"/>
    </xf>
    <xf numFmtId="170" fontId="32" fillId="18" borderId="54" xfId="6" applyNumberFormat="1" applyFont="1" applyFill="1" applyBorder="1" applyAlignment="1" applyProtection="1">
      <alignment horizontal="center"/>
      <protection locked="0"/>
    </xf>
    <xf numFmtId="170" fontId="39" fillId="18" borderId="54" xfId="6" applyNumberFormat="1" applyFont="1" applyFill="1" applyBorder="1" applyAlignment="1" applyProtection="1">
      <alignment horizontal="center"/>
    </xf>
    <xf numFmtId="0" fontId="39" fillId="18" borderId="54" xfId="6" applyNumberFormat="1" applyFont="1" applyFill="1" applyBorder="1" applyAlignment="1" applyProtection="1">
      <alignment horizontal="center"/>
    </xf>
    <xf numFmtId="0" fontId="0" fillId="0" borderId="54" xfId="0" applyBorder="1"/>
    <xf numFmtId="0" fontId="40" fillId="16" borderId="54" xfId="0" applyFont="1" applyFill="1" applyBorder="1" applyAlignment="1">
      <alignment horizontal="right" vertical="center"/>
    </xf>
    <xf numFmtId="0" fontId="43" fillId="3" borderId="54" xfId="0" applyFont="1" applyFill="1" applyBorder="1" applyAlignment="1">
      <alignment horizontal="right" vertical="center"/>
    </xf>
    <xf numFmtId="0" fontId="40" fillId="3" borderId="54" xfId="0" applyFont="1" applyFill="1" applyBorder="1" applyAlignment="1">
      <alignment horizontal="right" vertical="center"/>
    </xf>
    <xf numFmtId="0" fontId="43" fillId="7" borderId="54" xfId="0" applyFont="1" applyFill="1" applyBorder="1" applyAlignment="1">
      <alignment horizontal="center" vertical="center"/>
    </xf>
    <xf numFmtId="0" fontId="40" fillId="7" borderId="54" xfId="0" applyFont="1" applyFill="1" applyBorder="1" applyAlignment="1">
      <alignment vertical="center"/>
    </xf>
    <xf numFmtId="0" fontId="43" fillId="14" borderId="54" xfId="0" applyFont="1" applyFill="1" applyBorder="1" applyAlignment="1">
      <alignment horizontal="center" vertical="center"/>
    </xf>
    <xf numFmtId="0" fontId="1" fillId="22" borderId="54" xfId="0" applyFont="1" applyFill="1" applyBorder="1" applyAlignment="1">
      <alignment horizontal="right" vertical="center"/>
    </xf>
    <xf numFmtId="6" fontId="1" fillId="15" borderId="54" xfId="0" applyNumberFormat="1" applyFont="1" applyFill="1" applyBorder="1"/>
    <xf numFmtId="44" fontId="24" fillId="21" borderId="54" xfId="0" applyNumberFormat="1" applyFont="1" applyFill="1" applyBorder="1"/>
    <xf numFmtId="44" fontId="1" fillId="15" borderId="54" xfId="0" applyNumberFormat="1" applyFont="1" applyFill="1" applyBorder="1"/>
    <xf numFmtId="0" fontId="1" fillId="0" borderId="54" xfId="0" applyFont="1" applyBorder="1" applyAlignment="1">
      <alignment horizontal="center" vertical="center"/>
    </xf>
    <xf numFmtId="0" fontId="1" fillId="15" borderId="54" xfId="0" applyFont="1" applyFill="1" applyBorder="1" applyAlignment="1">
      <alignment horizontal="right" vertical="center"/>
    </xf>
    <xf numFmtId="0" fontId="1" fillId="22" borderId="54" xfId="0" applyFont="1" applyFill="1" applyBorder="1"/>
    <xf numFmtId="0" fontId="1" fillId="22" borderId="54" xfId="0" applyFont="1" applyFill="1" applyBorder="1" applyAlignment="1">
      <alignment horizontal="center" vertical="center"/>
    </xf>
    <xf numFmtId="0" fontId="1" fillId="0" borderId="54" xfId="0" applyFont="1" applyFill="1" applyBorder="1"/>
    <xf numFmtId="1" fontId="1" fillId="22" borderId="54" xfId="0" applyNumberFormat="1" applyFont="1" applyFill="1" applyBorder="1" applyAlignment="1">
      <alignment horizontal="right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right" vertical="center"/>
    </xf>
    <xf numFmtId="1" fontId="1" fillId="0" borderId="54" xfId="0" applyNumberFormat="1" applyFont="1" applyBorder="1" applyAlignment="1">
      <alignment horizontal="right" vertical="center"/>
    </xf>
    <xf numFmtId="164" fontId="24" fillId="21" borderId="54" xfId="8" applyFont="1" applyFill="1" applyBorder="1"/>
    <xf numFmtId="6" fontId="1" fillId="0" borderId="54" xfId="0" applyNumberFormat="1" applyFont="1" applyBorder="1"/>
    <xf numFmtId="44" fontId="24" fillId="15" borderId="54" xfId="0" applyNumberFormat="1" applyFont="1" applyFill="1" applyBorder="1"/>
    <xf numFmtId="164" fontId="0" fillId="0" borderId="54" xfId="8" applyFont="1" applyBorder="1"/>
    <xf numFmtId="0" fontId="0" fillId="0" borderId="54" xfId="0" applyBorder="1" applyAlignment="1">
      <alignment horizontal="center"/>
    </xf>
    <xf numFmtId="168" fontId="3" fillId="3" borderId="54" xfId="6" applyNumberFormat="1" applyFont="1" applyFill="1" applyBorder="1" applyAlignment="1" applyProtection="1">
      <alignment horizontal="center"/>
      <protection locked="0"/>
    </xf>
    <xf numFmtId="0" fontId="25" fillId="3" borderId="54" xfId="6" applyFont="1" applyFill="1" applyBorder="1" applyProtection="1"/>
    <xf numFmtId="0" fontId="3" fillId="3" borderId="54" xfId="6" applyFont="1" applyFill="1" applyBorder="1" applyAlignment="1" applyProtection="1">
      <alignment horizontal="center"/>
      <protection locked="0"/>
    </xf>
    <xf numFmtId="169" fontId="3" fillId="3" borderId="54" xfId="6" applyNumberFormat="1" applyFont="1" applyFill="1" applyBorder="1" applyAlignment="1" applyProtection="1">
      <alignment horizontal="center"/>
      <protection locked="0"/>
    </xf>
    <xf numFmtId="170" fontId="3" fillId="3" borderId="54" xfId="6" applyNumberFormat="1" applyFont="1" applyFill="1" applyBorder="1" applyAlignment="1" applyProtection="1">
      <alignment horizontal="center"/>
      <protection locked="0"/>
    </xf>
    <xf numFmtId="170" fontId="25" fillId="3" borderId="54" xfId="6" applyNumberFormat="1" applyFont="1" applyFill="1" applyBorder="1" applyAlignment="1" applyProtection="1">
      <alignment horizontal="center"/>
    </xf>
    <xf numFmtId="0" fontId="25" fillId="3" borderId="54" xfId="6" applyNumberFormat="1" applyFont="1" applyFill="1" applyBorder="1" applyAlignment="1" applyProtection="1">
      <alignment horizontal="center"/>
    </xf>
    <xf numFmtId="0" fontId="25" fillId="8" borderId="54" xfId="6" applyNumberFormat="1" applyFont="1" applyFill="1" applyBorder="1" applyAlignment="1" applyProtection="1">
      <alignment horizontal="center"/>
    </xf>
    <xf numFmtId="168" fontId="3" fillId="18" borderId="54" xfId="6" applyNumberFormat="1" applyFont="1" applyFill="1" applyBorder="1" applyAlignment="1" applyProtection="1">
      <alignment horizontal="center"/>
      <protection locked="0"/>
    </xf>
    <xf numFmtId="0" fontId="25" fillId="18" borderId="54" xfId="6" applyFont="1" applyFill="1" applyBorder="1" applyProtection="1"/>
    <xf numFmtId="0" fontId="3" fillId="18" borderId="54" xfId="6" applyFont="1" applyFill="1" applyBorder="1" applyAlignment="1" applyProtection="1">
      <alignment horizontal="center"/>
      <protection locked="0"/>
    </xf>
    <xf numFmtId="169" fontId="3" fillId="18" borderId="54" xfId="6" applyNumberFormat="1" applyFont="1" applyFill="1" applyBorder="1" applyAlignment="1" applyProtection="1">
      <alignment horizontal="center"/>
      <protection locked="0"/>
    </xf>
    <xf numFmtId="170" fontId="3" fillId="18" borderId="54" xfId="6" applyNumberFormat="1" applyFont="1" applyFill="1" applyBorder="1" applyAlignment="1" applyProtection="1">
      <alignment horizontal="center"/>
      <protection locked="0"/>
    </xf>
    <xf numFmtId="170" fontId="25" fillId="18" borderId="54" xfId="6" applyNumberFormat="1" applyFont="1" applyFill="1" applyBorder="1" applyAlignment="1" applyProtection="1">
      <alignment horizontal="center"/>
    </xf>
    <xf numFmtId="0" fontId="25" fillId="18" borderId="54" xfId="6" applyNumberFormat="1" applyFont="1" applyFill="1" applyBorder="1" applyAlignment="1" applyProtection="1">
      <alignment horizontal="center"/>
    </xf>
    <xf numFmtId="168" fontId="32" fillId="0" borderId="54" xfId="6" applyNumberFormat="1" applyFont="1" applyFill="1" applyBorder="1" applyAlignment="1" applyProtection="1">
      <alignment horizontal="center"/>
      <protection locked="0"/>
    </xf>
    <xf numFmtId="0" fontId="39" fillId="0" borderId="54" xfId="6" applyFont="1" applyFill="1" applyBorder="1" applyProtection="1"/>
    <xf numFmtId="0" fontId="32" fillId="0" borderId="54" xfId="6" applyFont="1" applyBorder="1" applyAlignment="1" applyProtection="1">
      <alignment horizontal="center"/>
      <protection locked="0"/>
    </xf>
    <xf numFmtId="169" fontId="32" fillId="0" borderId="54" xfId="6" applyNumberFormat="1" applyFont="1" applyBorder="1" applyAlignment="1" applyProtection="1">
      <alignment horizontal="center"/>
      <protection locked="0"/>
    </xf>
    <xf numFmtId="170" fontId="32" fillId="0" borderId="54" xfId="6" applyNumberFormat="1" applyFont="1" applyBorder="1" applyAlignment="1" applyProtection="1">
      <alignment horizontal="center"/>
      <protection locked="0"/>
    </xf>
    <xf numFmtId="170" fontId="39" fillId="0" borderId="54" xfId="6" applyNumberFormat="1" applyFont="1" applyBorder="1" applyAlignment="1" applyProtection="1">
      <alignment horizontal="center"/>
    </xf>
    <xf numFmtId="0" fontId="39" fillId="0" borderId="54" xfId="6" applyNumberFormat="1" applyFont="1" applyBorder="1" applyAlignment="1" applyProtection="1">
      <alignment horizontal="center"/>
    </xf>
    <xf numFmtId="179" fontId="1" fillId="15" borderId="54" xfId="0" applyNumberFormat="1" applyFont="1" applyFill="1" applyBorder="1"/>
    <xf numFmtId="0" fontId="1" fillId="0" borderId="54" xfId="0" applyFont="1" applyBorder="1" applyAlignment="1">
      <alignment horizontal="center"/>
    </xf>
    <xf numFmtId="9" fontId="1" fillId="0" borderId="54" xfId="7" applyFont="1" applyBorder="1"/>
    <xf numFmtId="0" fontId="1" fillId="15" borderId="54" xfId="0" applyFont="1" applyFill="1" applyBorder="1"/>
    <xf numFmtId="1" fontId="1" fillId="0" borderId="54" xfId="0" applyNumberFormat="1" applyFont="1" applyBorder="1"/>
    <xf numFmtId="44" fontId="1" fillId="0" borderId="54" xfId="0" applyNumberFormat="1" applyFont="1" applyBorder="1"/>
    <xf numFmtId="1" fontId="39" fillId="0" borderId="54" xfId="6" applyNumberFormat="1" applyFont="1" applyFill="1" applyBorder="1" applyAlignment="1" applyProtection="1">
      <alignment horizontal="right"/>
      <protection locked="0"/>
    </xf>
    <xf numFmtId="0" fontId="32" fillId="5" borderId="56" xfId="6" applyFont="1" applyFill="1" applyBorder="1" applyAlignment="1" applyProtection="1">
      <alignment horizontal="center" textRotation="90"/>
    </xf>
    <xf numFmtId="168" fontId="32" fillId="16" borderId="56" xfId="6" applyNumberFormat="1" applyFont="1" applyFill="1" applyBorder="1" applyAlignment="1" applyProtection="1">
      <alignment horizontal="center"/>
      <protection locked="0"/>
    </xf>
    <xf numFmtId="168" fontId="32" fillId="17" borderId="56" xfId="6" applyNumberFormat="1" applyFont="1" applyFill="1" applyBorder="1" applyAlignment="1" applyProtection="1">
      <alignment horizontal="center"/>
      <protection locked="0"/>
    </xf>
    <xf numFmtId="168" fontId="32" fillId="3" borderId="56" xfId="6" applyNumberFormat="1" applyFont="1" applyFill="1" applyBorder="1" applyAlignment="1" applyProtection="1">
      <alignment horizontal="center"/>
      <protection locked="0"/>
    </xf>
    <xf numFmtId="168" fontId="32" fillId="18" borderId="56" xfId="6" applyNumberFormat="1" applyFont="1" applyFill="1" applyBorder="1" applyAlignment="1" applyProtection="1">
      <alignment horizontal="center"/>
      <protection locked="0"/>
    </xf>
    <xf numFmtId="164" fontId="37" fillId="0" borderId="56" xfId="8" applyFont="1" applyBorder="1"/>
    <xf numFmtId="0" fontId="40" fillId="16" borderId="56" xfId="0" applyFont="1" applyFill="1" applyBorder="1" applyAlignment="1">
      <alignment horizontal="right" vertical="center"/>
    </xf>
    <xf numFmtId="0" fontId="40" fillId="7" borderId="56" xfId="0" applyFont="1" applyFill="1" applyBorder="1" applyAlignment="1">
      <alignment vertical="center"/>
    </xf>
    <xf numFmtId="0" fontId="1" fillId="0" borderId="56" xfId="0" applyFont="1" applyBorder="1"/>
    <xf numFmtId="0" fontId="0" fillId="0" borderId="56" xfId="0" applyBorder="1" applyAlignment="1">
      <alignment horizontal="center"/>
    </xf>
    <xf numFmtId="168" fontId="3" fillId="3" borderId="56" xfId="6" applyNumberFormat="1" applyFont="1" applyFill="1" applyBorder="1" applyAlignment="1" applyProtection="1">
      <alignment horizontal="center"/>
      <protection locked="0"/>
    </xf>
    <xf numFmtId="168" fontId="3" fillId="18" borderId="56" xfId="6" applyNumberFormat="1" applyFont="1" applyFill="1" applyBorder="1" applyAlignment="1" applyProtection="1">
      <alignment horizontal="center"/>
      <protection locked="0"/>
    </xf>
    <xf numFmtId="168" fontId="32" fillId="0" borderId="56" xfId="6" applyNumberFormat="1" applyFont="1" applyFill="1" applyBorder="1" applyAlignment="1" applyProtection="1">
      <alignment horizontal="center"/>
      <protection locked="0"/>
    </xf>
    <xf numFmtId="0" fontId="48" fillId="0" borderId="54" xfId="0" applyFont="1" applyBorder="1" applyAlignment="1">
      <alignment vertical="center" textRotation="255"/>
    </xf>
    <xf numFmtId="0" fontId="47" fillId="0" borderId="54" xfId="0" applyFont="1" applyBorder="1" applyAlignment="1">
      <alignment vertical="center" textRotation="255"/>
    </xf>
    <xf numFmtId="0" fontId="20" fillId="7" borderId="2" xfId="6" applyFont="1" applyFill="1" applyBorder="1" applyAlignment="1" applyProtection="1">
      <alignment horizontal="center"/>
    </xf>
    <xf numFmtId="0" fontId="20" fillId="7" borderId="3" xfId="6" applyFont="1" applyFill="1" applyBorder="1" applyAlignment="1" applyProtection="1">
      <alignment horizontal="center"/>
    </xf>
    <xf numFmtId="0" fontId="47" fillId="0" borderId="57" xfId="0" applyFont="1" applyBorder="1" applyAlignment="1">
      <alignment horizontal="center" vertical="center"/>
    </xf>
    <xf numFmtId="0" fontId="47" fillId="0" borderId="58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/>
    </xf>
    <xf numFmtId="0" fontId="47" fillId="0" borderId="61" xfId="0" applyFont="1" applyBorder="1" applyAlignment="1">
      <alignment horizontal="center" vertical="center"/>
    </xf>
    <xf numFmtId="0" fontId="47" fillId="0" borderId="62" xfId="0" applyFont="1" applyBorder="1" applyAlignment="1">
      <alignment horizontal="center" vertical="center"/>
    </xf>
    <xf numFmtId="164" fontId="47" fillId="0" borderId="57" xfId="8" applyFont="1" applyBorder="1" applyAlignment="1">
      <alignment horizontal="left" vertical="center"/>
    </xf>
    <xf numFmtId="164" fontId="47" fillId="0" borderId="58" xfId="8" applyFont="1" applyBorder="1" applyAlignment="1">
      <alignment horizontal="left" vertical="center"/>
    </xf>
    <xf numFmtId="164" fontId="47" fillId="0" borderId="59" xfId="8" applyFont="1" applyBorder="1" applyAlignment="1">
      <alignment horizontal="left" vertical="center"/>
    </xf>
    <xf numFmtId="164" fontId="47" fillId="0" borderId="60" xfId="8" applyFont="1" applyBorder="1" applyAlignment="1">
      <alignment horizontal="left" vertical="center"/>
    </xf>
    <xf numFmtId="164" fontId="47" fillId="0" borderId="61" xfId="8" applyFont="1" applyBorder="1" applyAlignment="1">
      <alignment horizontal="left" vertical="center"/>
    </xf>
    <xf numFmtId="164" fontId="47" fillId="0" borderId="62" xfId="8" applyFont="1" applyBorder="1" applyAlignment="1">
      <alignment horizontal="left" vertical="center"/>
    </xf>
    <xf numFmtId="0" fontId="46" fillId="0" borderId="54" xfId="0" applyFont="1" applyBorder="1" applyAlignment="1">
      <alignment horizontal="center" vertical="center" wrapText="1"/>
    </xf>
    <xf numFmtId="9" fontId="45" fillId="0" borderId="54" xfId="7" applyFont="1" applyBorder="1" applyAlignment="1">
      <alignment horizontal="center" vertical="center"/>
    </xf>
    <xf numFmtId="0" fontId="43" fillId="16" borderId="54" xfId="0" applyFont="1" applyFill="1" applyBorder="1" applyAlignment="1">
      <alignment horizontal="center" vertical="center"/>
    </xf>
    <xf numFmtId="0" fontId="43" fillId="7" borderId="54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/>
    </xf>
    <xf numFmtId="0" fontId="24" fillId="21" borderId="54" xfId="0" applyFont="1" applyFill="1" applyBorder="1" applyAlignment="1">
      <alignment horizontal="center"/>
    </xf>
    <xf numFmtId="164" fontId="44" fillId="7" borderId="54" xfId="8" applyFont="1" applyFill="1" applyBorder="1" applyAlignment="1">
      <alignment horizontal="center" vertical="center"/>
    </xf>
    <xf numFmtId="0" fontId="43" fillId="7" borderId="55" xfId="0" applyFont="1" applyFill="1" applyBorder="1" applyAlignment="1">
      <alignment horizontal="center" vertical="center"/>
    </xf>
    <xf numFmtId="0" fontId="43" fillId="7" borderId="56" xfId="0" applyFont="1" applyFill="1" applyBorder="1" applyAlignment="1">
      <alignment horizontal="center" vertical="center"/>
    </xf>
    <xf numFmtId="0" fontId="1" fillId="22" borderId="54" xfId="0" applyFont="1" applyFill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4" xfId="0" applyFont="1" applyFill="1" applyBorder="1" applyAlignment="1">
      <alignment horizontal="center"/>
    </xf>
    <xf numFmtId="0" fontId="0" fillId="22" borderId="54" xfId="0" applyFill="1" applyBorder="1" applyAlignment="1">
      <alignment horizontal="center"/>
    </xf>
    <xf numFmtId="0" fontId="0" fillId="0" borderId="54" xfId="0" applyBorder="1" applyAlignment="1">
      <alignment horizontal="center"/>
    </xf>
    <xf numFmtId="1" fontId="1" fillId="22" borderId="54" xfId="0" applyNumberFormat="1" applyFont="1" applyFill="1" applyBorder="1" applyAlignment="1">
      <alignment horizontal="center"/>
    </xf>
  </cellXfs>
  <cellStyles count="9">
    <cellStyle name="Euro" xfId="1" xr:uid="{00000000-0005-0000-0000-000000000000}"/>
    <cellStyle name="Millares" xfId="2" builtinId="3"/>
    <cellStyle name="Millares_Nomina Tapiz 2" xfId="3" xr:uid="{00000000-0005-0000-0000-000002000000}"/>
    <cellStyle name="Moneda" xfId="8" builtinId="4"/>
    <cellStyle name="Moneda [0]_Nomina Tapiz 2" xfId="4" xr:uid="{00000000-0005-0000-0000-000003000000}"/>
    <cellStyle name="Moneda_Nomina Tapiz 2" xfId="5" xr:uid="{00000000-0005-0000-0000-000004000000}"/>
    <cellStyle name="Normal" xfId="0" builtinId="0"/>
    <cellStyle name="Normal_Nomina Tapiz 2" xfId="6" xr:uid="{00000000-0005-0000-0000-000006000000}"/>
    <cellStyle name="Porcentaje" xfId="7" builtinId="5"/>
  </cellStyles>
  <dxfs count="69"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rgb="FF99FFCC"/>
        </patternFill>
      </fill>
    </dxf>
    <dxf>
      <fill>
        <patternFill>
          <bgColor rgb="FFFFCCCC"/>
        </patternFill>
      </fill>
    </dxf>
  </dxfs>
  <tableStyles count="0" defaultTableStyle="TableStyleMedium9" defaultPivotStyle="PivotStyleLight16"/>
  <colors>
    <mruColors>
      <color rgb="FF00FF00"/>
      <color rgb="FFFFCC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 1 SEM. 31 - 36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Hoja2!$D$6:$N$12</c:f>
              <c:multiLvlStrCache>
                <c:ptCount val="7"/>
                <c:lvl>
                  <c:pt idx="0">
                    <c:v>0:10</c:v>
                  </c:pt>
                  <c:pt idx="1">
                    <c:v>0:09</c:v>
                  </c:pt>
                  <c:pt idx="2">
                    <c:v>0:06</c:v>
                  </c:pt>
                  <c:pt idx="3">
                    <c:v>0:13</c:v>
                  </c:pt>
                  <c:pt idx="4">
                    <c:v>0:08</c:v>
                  </c:pt>
                  <c:pt idx="5">
                    <c:v>0:11</c:v>
                  </c:pt>
                  <c:pt idx="6">
                    <c:v>0:14</c:v>
                  </c:pt>
                </c:lvl>
                <c:lvl>
                  <c:pt idx="0">
                    <c:v>445</c:v>
                  </c:pt>
                  <c:pt idx="1">
                    <c:v>195</c:v>
                  </c:pt>
                  <c:pt idx="2">
                    <c:v>160</c:v>
                  </c:pt>
                  <c:pt idx="3">
                    <c:v>360</c:v>
                  </c:pt>
                  <c:pt idx="4">
                    <c:v>240</c:v>
                  </c:pt>
                  <c:pt idx="5">
                    <c:v>110</c:v>
                  </c:pt>
                  <c:pt idx="6">
                    <c:v>400</c:v>
                  </c:pt>
                </c:lvl>
                <c:lvl>
                  <c:pt idx="0">
                    <c:v>7:25</c:v>
                  </c:pt>
                  <c:pt idx="1">
                    <c:v>3:15</c:v>
                  </c:pt>
                  <c:pt idx="2">
                    <c:v>2:40</c:v>
                  </c:pt>
                  <c:pt idx="3">
                    <c:v>6:00</c:v>
                  </c:pt>
                  <c:pt idx="4">
                    <c:v>4:00</c:v>
                  </c:pt>
                  <c:pt idx="5">
                    <c:v>1:50</c:v>
                  </c:pt>
                  <c:pt idx="6">
                    <c:v>6:40</c:v>
                  </c:pt>
                </c:lvl>
                <c:lvl>
                  <c:pt idx="0">
                    <c:v>15:55</c:v>
                  </c:pt>
                  <c:pt idx="1">
                    <c:v>10:45</c:v>
                  </c:pt>
                  <c:pt idx="2">
                    <c:v>16:30</c:v>
                  </c:pt>
                  <c:pt idx="3">
                    <c:v>8:20</c:v>
                  </c:pt>
                  <c:pt idx="4">
                    <c:v>15:35</c:v>
                  </c:pt>
                  <c:pt idx="5">
                    <c:v>15:15</c:v>
                  </c:pt>
                  <c:pt idx="6">
                    <c:v>15:10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05/08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</c:lvl>
                <c:lvl>
                  <c:pt idx="0">
                    <c:v>7:30</c:v>
                  </c:pt>
                  <c:pt idx="1">
                    <c:v>7:30</c:v>
                  </c:pt>
                  <c:pt idx="2">
                    <c:v>12:50</c:v>
                  </c:pt>
                  <c:pt idx="3">
                    <c:v>12:20</c:v>
                  </c:pt>
                  <c:pt idx="4">
                    <c:v>10:35</c:v>
                  </c:pt>
                  <c:pt idx="5">
                    <c:v>12:25</c:v>
                  </c:pt>
                  <c:pt idx="6">
                    <c:v>7:30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</c:lvl>
                <c:lvl>
                  <c:pt idx="0">
                    <c:v>44</c:v>
                  </c:pt>
                  <c:pt idx="1">
                    <c:v>20</c:v>
                  </c:pt>
                  <c:pt idx="2">
                    <c:v>23</c:v>
                  </c:pt>
                  <c:pt idx="3">
                    <c:v>27</c:v>
                  </c:pt>
                  <c:pt idx="4">
                    <c:v>27</c:v>
                  </c:pt>
                  <c:pt idx="5">
                    <c:v>10</c:v>
                  </c:pt>
                  <c:pt idx="6">
                    <c:v>27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  <c:pt idx="6">
                    <c:v>ANNE 3T</c:v>
                  </c:pt>
                </c:lvl>
                <c:lvl>
                  <c:pt idx="0">
                    <c:v>L1-36</c:v>
                  </c:pt>
                  <c:pt idx="1">
                    <c:v>L1-35</c:v>
                  </c:pt>
                  <c:pt idx="2">
                    <c:v>L1-35</c:v>
                  </c:pt>
                  <c:pt idx="3">
                    <c:v>L1-32</c:v>
                  </c:pt>
                  <c:pt idx="4">
                    <c:v>L1-32</c:v>
                  </c:pt>
                  <c:pt idx="5">
                    <c:v>L1-32</c:v>
                  </c:pt>
                  <c:pt idx="6">
                    <c:v>L1-31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  <c:pt idx="5">
                    <c:v>TAPIZ</c:v>
                  </c:pt>
                  <c:pt idx="6">
                    <c:v>TAPIZ</c:v>
                  </c:pt>
                </c:lvl>
              </c:multiLvlStrCache>
            </c:multiLvlStrRef>
          </c:xVal>
          <c:yVal>
            <c:numRef>
              <c:f>Hoja2!$O$6:$O$12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9-4D48-ADF3-1BC5327E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85247"/>
        <c:axId val="1614097727"/>
      </c:scatterChart>
      <c:valAx>
        <c:axId val="16140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97727"/>
        <c:crosses val="autoZero"/>
        <c:crossBetween val="midCat"/>
      </c:valAx>
      <c:valAx>
        <c:axId val="1614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8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Hoja2!$D$81:$N$86</c:f>
              <c:multiLvlStrCache>
                <c:ptCount val="6"/>
                <c:lvl>
                  <c:pt idx="0">
                    <c:v>1:08</c:v>
                  </c:pt>
                  <c:pt idx="1">
                    <c:v>1:08</c:v>
                  </c:pt>
                  <c:pt idx="2">
                    <c:v>1:16</c:v>
                  </c:pt>
                  <c:pt idx="3">
                    <c:v>1:16</c:v>
                  </c:pt>
                  <c:pt idx="4">
                    <c:v>1:03</c:v>
                  </c:pt>
                  <c:pt idx="5">
                    <c:v>2:10</c:v>
                  </c:pt>
                </c:lvl>
                <c:lvl>
                  <c:pt idx="0">
                    <c:v>205</c:v>
                  </c:pt>
                  <c:pt idx="1">
                    <c:v>275</c:v>
                  </c:pt>
                  <c:pt idx="2">
                    <c:v>305</c:v>
                  </c:pt>
                  <c:pt idx="3">
                    <c:v>230</c:v>
                  </c:pt>
                  <c:pt idx="4">
                    <c:v>255</c:v>
                  </c:pt>
                  <c:pt idx="5">
                    <c:v>520</c:v>
                  </c:pt>
                </c:lvl>
                <c:lvl>
                  <c:pt idx="0">
                    <c:v>3:25</c:v>
                  </c:pt>
                  <c:pt idx="1">
                    <c:v>4:35</c:v>
                  </c:pt>
                  <c:pt idx="2">
                    <c:v>5:05</c:v>
                  </c:pt>
                  <c:pt idx="3">
                    <c:v>3:50</c:v>
                  </c:pt>
                  <c:pt idx="4">
                    <c:v>4:15</c:v>
                  </c:pt>
                  <c:pt idx="5">
                    <c:v>8:40</c:v>
                  </c:pt>
                </c:lvl>
                <c:lvl>
                  <c:pt idx="0">
                    <c:v>9:20</c:v>
                  </c:pt>
                  <c:pt idx="1">
                    <c:v>9:35</c:v>
                  </c:pt>
                  <c:pt idx="2">
                    <c:v>12:50</c:v>
                  </c:pt>
                  <c:pt idx="3">
                    <c:v>7:40</c:v>
                  </c:pt>
                  <c:pt idx="4">
                    <c:v>17:15</c:v>
                  </c:pt>
                  <c:pt idx="5">
                    <c:v>12:00</c:v>
                  </c:pt>
                </c:lvl>
                <c:lvl>
                  <c:pt idx="0">
                    <c:v>10/09</c:v>
                  </c:pt>
                  <c:pt idx="1">
                    <c:v>04/09</c:v>
                  </c:pt>
                  <c:pt idx="2">
                    <c:v>29/08</c:v>
                  </c:pt>
                  <c:pt idx="3">
                    <c:v>30/08</c:v>
                  </c:pt>
                  <c:pt idx="4">
                    <c:v>21/08</c:v>
                  </c:pt>
                  <c:pt idx="5">
                    <c:v>12/08</c:v>
                  </c:pt>
                </c:lvl>
                <c:lvl>
                  <c:pt idx="0">
                    <c:v>16:55</c:v>
                  </c:pt>
                  <c:pt idx="1">
                    <c:v>16:00</c:v>
                  </c:pt>
                  <c:pt idx="2">
                    <c:v>7:45</c:v>
                  </c:pt>
                  <c:pt idx="3">
                    <c:v>12:50</c:v>
                  </c:pt>
                  <c:pt idx="4">
                    <c:v>12:00</c:v>
                  </c:pt>
                  <c:pt idx="5">
                    <c:v>13:20</c:v>
                  </c:pt>
                </c:lvl>
                <c:lvl>
                  <c:pt idx="0">
                    <c:v>09/09</c:v>
                  </c:pt>
                  <c:pt idx="1">
                    <c:v>03/09</c:v>
                  </c:pt>
                  <c:pt idx="2">
                    <c:v>29/08</c:v>
                  </c:pt>
                  <c:pt idx="3">
                    <c:v>29/08</c:v>
                  </c:pt>
                  <c:pt idx="4">
                    <c:v>21/08</c:v>
                  </c:pt>
                  <c:pt idx="5">
                    <c:v>11/08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4</c:v>
                  </c:pt>
                  <c:pt idx="3">
                    <c:v>3</c:v>
                  </c:pt>
                  <c:pt idx="4">
                    <c:v>4</c:v>
                  </c:pt>
                  <c:pt idx="5">
                    <c:v>4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</c:lvl>
                <c:lvl>
                  <c:pt idx="0">
                    <c:v>LILIANA</c:v>
                  </c:pt>
                  <c:pt idx="1">
                    <c:v>LILIANA</c:v>
                  </c:pt>
                  <c:pt idx="2">
                    <c:v>LILIANA</c:v>
                  </c:pt>
                  <c:pt idx="3">
                    <c:v>LILIANA</c:v>
                  </c:pt>
                  <c:pt idx="4">
                    <c:v>LILIANA</c:v>
                  </c:pt>
                  <c:pt idx="5">
                    <c:v>LILIANA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  <c:pt idx="4">
                    <c:v>COSTURA</c:v>
                  </c:pt>
                  <c:pt idx="5">
                    <c:v>COSTURA</c:v>
                  </c:pt>
                </c:lvl>
              </c:multiLvlStrCache>
            </c:multiLvlStrRef>
          </c:xVal>
          <c:yVal>
            <c:numRef>
              <c:f>Hoja2!$O$81:$O$86</c:f>
              <c:numCache>
                <c:formatCode>General</c:formatCode>
                <c:ptCount val="6"/>
                <c:pt idx="0">
                  <c:v>68</c:v>
                </c:pt>
                <c:pt idx="1">
                  <c:v>68</c:v>
                </c:pt>
                <c:pt idx="2">
                  <c:v>76</c:v>
                </c:pt>
                <c:pt idx="3">
                  <c:v>76</c:v>
                </c:pt>
                <c:pt idx="4">
                  <c:v>63</c:v>
                </c:pt>
                <c:pt idx="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B-4E44-896C-7ADCA479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49183"/>
        <c:axId val="1917547935"/>
      </c:scatterChart>
      <c:valAx>
        <c:axId val="19175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547935"/>
        <c:crosses val="autoZero"/>
        <c:crossBetween val="midCat"/>
      </c:valAx>
      <c:valAx>
        <c:axId val="19175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5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ADRIANA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Hoja2!$D$87:$N$90</c:f>
              <c:multiLvlStrCache>
                <c:ptCount val="4"/>
                <c:lvl>
                  <c:pt idx="0">
                    <c:v>0:52</c:v>
                  </c:pt>
                  <c:pt idx="1">
                    <c:v>2:10</c:v>
                  </c:pt>
                  <c:pt idx="2">
                    <c:v>1:00</c:v>
                  </c:pt>
                  <c:pt idx="3">
                    <c:v>1:21</c:v>
                  </c:pt>
                </c:lvl>
                <c:lvl>
                  <c:pt idx="0">
                    <c:v>210</c:v>
                  </c:pt>
                  <c:pt idx="1">
                    <c:v>520</c:v>
                  </c:pt>
                  <c:pt idx="2">
                    <c:v>240</c:v>
                  </c:pt>
                  <c:pt idx="3">
                    <c:v>245</c:v>
                  </c:pt>
                </c:lvl>
                <c:lvl>
                  <c:pt idx="0">
                    <c:v>3:30</c:v>
                  </c:pt>
                  <c:pt idx="1">
                    <c:v>8:40</c:v>
                  </c:pt>
                  <c:pt idx="2">
                    <c:v>4:00</c:v>
                  </c:pt>
                  <c:pt idx="3">
                    <c:v>4:05</c:v>
                  </c:pt>
                </c:lvl>
                <c:lvl>
                  <c:pt idx="0">
                    <c:v>8:40</c:v>
                  </c:pt>
                  <c:pt idx="1">
                    <c:v>12:00</c:v>
                  </c:pt>
                  <c:pt idx="2">
                    <c:v>8:30</c:v>
                  </c:pt>
                  <c:pt idx="3">
                    <c:v>12:25</c:v>
                  </c:pt>
                </c:lvl>
                <c:lvl>
                  <c:pt idx="0">
                    <c:v>10/09</c:v>
                  </c:pt>
                  <c:pt idx="1">
                    <c:v>04/09</c:v>
                  </c:pt>
                  <c:pt idx="2">
                    <c:v>22/08</c:v>
                  </c:pt>
                  <c:pt idx="3">
                    <c:v>12/08</c:v>
                  </c:pt>
                </c:lvl>
                <c:lvl>
                  <c:pt idx="0">
                    <c:v>16:10</c:v>
                  </c:pt>
                  <c:pt idx="1">
                    <c:v>13:20</c:v>
                  </c:pt>
                  <c:pt idx="2">
                    <c:v>15:30</c:v>
                  </c:pt>
                  <c:pt idx="3">
                    <c:v>8:20</c:v>
                  </c:pt>
                </c:lvl>
                <c:lvl>
                  <c:pt idx="0">
                    <c:v>09/09</c:v>
                  </c:pt>
                  <c:pt idx="1">
                    <c:v>03/09</c:v>
                  </c:pt>
                  <c:pt idx="2">
                    <c:v>21/08</c:v>
                  </c:pt>
                  <c:pt idx="3">
                    <c:v>12/08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3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</c:lvl>
                <c:lvl>
                  <c:pt idx="0">
                    <c:v>ADRIANA</c:v>
                  </c:pt>
                  <c:pt idx="1">
                    <c:v>ADRIANA</c:v>
                  </c:pt>
                  <c:pt idx="2">
                    <c:v>ADRIANA</c:v>
                  </c:pt>
                  <c:pt idx="3">
                    <c:v>ADRIANA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</c:lvl>
              </c:multiLvlStrCache>
            </c:multiLvlStrRef>
          </c:xVal>
          <c:yVal>
            <c:numRef>
              <c:f>Hoja2!$O$87:$O$90</c:f>
              <c:numCache>
                <c:formatCode>General</c:formatCode>
                <c:ptCount val="4"/>
                <c:pt idx="0">
                  <c:v>52</c:v>
                </c:pt>
                <c:pt idx="1">
                  <c:v>130</c:v>
                </c:pt>
                <c:pt idx="2">
                  <c:v>60</c:v>
                </c:pt>
                <c:pt idx="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6-4D8B-9C0A-BD9063E4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86543"/>
        <c:axId val="1600386959"/>
      </c:scatterChart>
      <c:valAx>
        <c:axId val="16003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0386959"/>
        <c:crosses val="autoZero"/>
        <c:crossBetween val="midCat"/>
      </c:valAx>
      <c:valAx>
        <c:axId val="1600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03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Hoja2!$D$91:$N$94</c:f>
              <c:multiLvlStrCache>
                <c:ptCount val="4"/>
                <c:lvl>
                  <c:pt idx="0">
                    <c:v>1:15</c:v>
                  </c:pt>
                  <c:pt idx="1">
                    <c:v>1:58</c:v>
                  </c:pt>
                  <c:pt idx="2">
                    <c:v>1:58</c:v>
                  </c:pt>
                  <c:pt idx="3">
                    <c:v>0:55</c:v>
                  </c:pt>
                </c:lvl>
                <c:lvl>
                  <c:pt idx="0">
                    <c:v>225</c:v>
                  </c:pt>
                  <c:pt idx="1">
                    <c:v>475</c:v>
                  </c:pt>
                  <c:pt idx="2">
                    <c:v>475</c:v>
                  </c:pt>
                  <c:pt idx="3">
                    <c:v>220</c:v>
                  </c:pt>
                </c:lvl>
                <c:lvl>
                  <c:pt idx="0">
                    <c:v>3:45</c:v>
                  </c:pt>
                  <c:pt idx="1">
                    <c:v>7:55</c:v>
                  </c:pt>
                  <c:pt idx="2">
                    <c:v>7:55</c:v>
                  </c:pt>
                  <c:pt idx="3">
                    <c:v>3:40</c:v>
                  </c:pt>
                </c:lvl>
                <c:lvl>
                  <c:pt idx="0">
                    <c:v>10:35</c:v>
                  </c:pt>
                  <c:pt idx="1">
                    <c:v>11:40</c:v>
                  </c:pt>
                  <c:pt idx="2">
                    <c:v>11:20</c:v>
                  </c:pt>
                  <c:pt idx="3">
                    <c:v>12:00</c:v>
                  </c:pt>
                </c:lvl>
                <c:lvl>
                  <c:pt idx="0">
                    <c:v>10/09</c:v>
                  </c:pt>
                  <c:pt idx="1">
                    <c:v>04/09</c:v>
                  </c:pt>
                  <c:pt idx="2">
                    <c:v>05/09</c:v>
                  </c:pt>
                  <c:pt idx="3">
                    <c:v>29/08</c:v>
                  </c:pt>
                </c:lvl>
                <c:lvl>
                  <c:pt idx="0">
                    <c:v>17:50</c:v>
                  </c:pt>
                  <c:pt idx="1">
                    <c:v>13:45</c:v>
                  </c:pt>
                  <c:pt idx="2">
                    <c:v>13:25</c:v>
                  </c:pt>
                  <c:pt idx="3">
                    <c:v>8:20</c:v>
                  </c:pt>
                </c:lvl>
                <c:lvl>
                  <c:pt idx="0">
                    <c:v>09/09</c:v>
                  </c:pt>
                  <c:pt idx="1">
                    <c:v>03/09</c:v>
                  </c:pt>
                  <c:pt idx="2">
                    <c:v>04/09</c:v>
                  </c:pt>
                  <c:pt idx="3">
                    <c:v>29/08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</c:lvl>
                <c:lvl>
                  <c:pt idx="0">
                    <c:v>BETY</c:v>
                  </c:pt>
                  <c:pt idx="1">
                    <c:v>BETY</c:v>
                  </c:pt>
                  <c:pt idx="2">
                    <c:v>BETY</c:v>
                  </c:pt>
                  <c:pt idx="3">
                    <c:v>BETY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</c:lvl>
              </c:multiLvlStrCache>
            </c:multiLvlStrRef>
          </c:xVal>
          <c:yVal>
            <c:numRef>
              <c:f>Hoja2!$O$91:$O$94</c:f>
              <c:numCache>
                <c:formatCode>General</c:formatCode>
                <c:ptCount val="4"/>
                <c:pt idx="0">
                  <c:v>75</c:v>
                </c:pt>
                <c:pt idx="1">
                  <c:v>118</c:v>
                </c:pt>
                <c:pt idx="2">
                  <c:v>118</c:v>
                </c:pt>
                <c:pt idx="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0-45B0-ACCA-0EB66649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52927"/>
        <c:axId val="1917550847"/>
      </c:scatterChart>
      <c:valAx>
        <c:axId val="19175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550847"/>
        <c:crosses val="autoZero"/>
        <c:crossBetween val="midCat"/>
      </c:valAx>
      <c:valAx>
        <c:axId val="19175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755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DANIELA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Hoja2!$D$95:$N$102</c:f>
              <c:multiLvlStrCache>
                <c:ptCount val="8"/>
                <c:lvl>
                  <c:pt idx="0">
                    <c:v>2:12</c:v>
                  </c:pt>
                  <c:pt idx="1">
                    <c:v>1:25</c:v>
                  </c:pt>
                  <c:pt idx="2">
                    <c:v>1:06</c:v>
                  </c:pt>
                  <c:pt idx="3">
                    <c:v>2:08</c:v>
                  </c:pt>
                  <c:pt idx="4">
                    <c:v>1:46</c:v>
                  </c:pt>
                  <c:pt idx="5">
                    <c:v>1:16</c:v>
                  </c:pt>
                  <c:pt idx="6">
                    <c:v>2:23</c:v>
                  </c:pt>
                  <c:pt idx="7">
                    <c:v>2:00</c:v>
                  </c:pt>
                </c:lvl>
                <c:lvl>
                  <c:pt idx="0">
                    <c:v>530</c:v>
                  </c:pt>
                  <c:pt idx="1">
                    <c:v>340</c:v>
                  </c:pt>
                  <c:pt idx="2">
                    <c:v>200</c:v>
                  </c:pt>
                  <c:pt idx="3">
                    <c:v>385</c:v>
                  </c:pt>
                  <c:pt idx="4">
                    <c:v>320</c:v>
                  </c:pt>
                  <c:pt idx="5">
                    <c:v>230</c:v>
                  </c:pt>
                  <c:pt idx="6">
                    <c:v>430</c:v>
                  </c:pt>
                  <c:pt idx="7">
                    <c:v>360</c:v>
                  </c:pt>
                </c:lvl>
                <c:lvl>
                  <c:pt idx="0">
                    <c:v>8:50</c:v>
                  </c:pt>
                  <c:pt idx="1">
                    <c:v>5:40</c:v>
                  </c:pt>
                  <c:pt idx="2">
                    <c:v>3:20</c:v>
                  </c:pt>
                  <c:pt idx="3">
                    <c:v>6:25</c:v>
                  </c:pt>
                  <c:pt idx="4">
                    <c:v>5:20</c:v>
                  </c:pt>
                  <c:pt idx="5">
                    <c:v>3:50</c:v>
                  </c:pt>
                  <c:pt idx="6">
                    <c:v>7:10</c:v>
                  </c:pt>
                  <c:pt idx="7">
                    <c:v>6:00</c:v>
                  </c:pt>
                </c:lvl>
                <c:lvl>
                  <c:pt idx="0">
                    <c:v>9:10</c:v>
                  </c:pt>
                  <c:pt idx="1">
                    <c:v>11:00</c:v>
                  </c:pt>
                  <c:pt idx="2">
                    <c:v>12:40</c:v>
                  </c:pt>
                  <c:pt idx="3">
                    <c:v>12:55</c:v>
                  </c:pt>
                  <c:pt idx="4">
                    <c:v>13:40</c:v>
                  </c:pt>
                  <c:pt idx="5">
                    <c:v>7:30</c:v>
                  </c:pt>
                  <c:pt idx="6">
                    <c:v>12:10</c:v>
                  </c:pt>
                  <c:pt idx="7">
                    <c:v>16:00</c:v>
                  </c:pt>
                </c:lvl>
                <c:lvl>
                  <c:pt idx="0">
                    <c:v>09/09</c:v>
                  </c:pt>
                  <c:pt idx="1">
                    <c:v>26/08</c:v>
                  </c:pt>
                  <c:pt idx="2">
                    <c:v>27/08</c:v>
                  </c:pt>
                  <c:pt idx="3">
                    <c:v>19/08</c:v>
                  </c:pt>
                  <c:pt idx="4">
                    <c:v>14/08</c:v>
                  </c:pt>
                  <c:pt idx="5">
                    <c:v>15/08</c:v>
                  </c:pt>
                  <c:pt idx="6">
                    <c:v>08/08</c:v>
                  </c:pt>
                  <c:pt idx="7">
                    <c:v>17/07</c:v>
                  </c:pt>
                </c:lvl>
                <c:lvl>
                  <c:pt idx="0">
                    <c:v>10:20</c:v>
                  </c:pt>
                  <c:pt idx="1">
                    <c:v>16:20</c:v>
                  </c:pt>
                  <c:pt idx="2">
                    <c:v>9:20</c:v>
                  </c:pt>
                  <c:pt idx="3">
                    <c:v>17:30</c:v>
                  </c:pt>
                  <c:pt idx="4">
                    <c:v>8:20</c:v>
                  </c:pt>
                  <c:pt idx="5">
                    <c:v>13:40</c:v>
                  </c:pt>
                  <c:pt idx="6">
                    <c:v>16:00</c:v>
                  </c:pt>
                  <c:pt idx="7">
                    <c:v>9:00</c:v>
                  </c:pt>
                </c:lvl>
                <c:lvl>
                  <c:pt idx="0">
                    <c:v>08/09</c:v>
                  </c:pt>
                  <c:pt idx="1">
                    <c:v>25/08</c:v>
                  </c:pt>
                  <c:pt idx="2">
                    <c:v>27/08</c:v>
                  </c:pt>
                  <c:pt idx="3">
                    <c:v>18/08</c:v>
                  </c:pt>
                  <c:pt idx="4">
                    <c:v>14/08</c:v>
                  </c:pt>
                  <c:pt idx="5">
                    <c:v>14/08</c:v>
                  </c:pt>
                  <c:pt idx="6">
                    <c:v>07/08</c:v>
                  </c:pt>
                  <c:pt idx="7">
                    <c:v>17/07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3</c:v>
                  </c:pt>
                  <c:pt idx="7">
                    <c:v>3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  <c:pt idx="4">
                    <c:v>VALENTINA 3-2</c:v>
                  </c:pt>
                  <c:pt idx="5">
                    <c:v>VALENTINA 3-2</c:v>
                  </c:pt>
                  <c:pt idx="6">
                    <c:v>VALENTINA 3-2</c:v>
                  </c:pt>
                  <c:pt idx="7">
                    <c:v>VALENTINA 3-2</c:v>
                  </c:pt>
                </c:lvl>
                <c:lvl>
                  <c:pt idx="0">
                    <c:v>DANIELA</c:v>
                  </c:pt>
                  <c:pt idx="1">
                    <c:v>DANIELA</c:v>
                  </c:pt>
                  <c:pt idx="2">
                    <c:v>DANIELA</c:v>
                  </c:pt>
                  <c:pt idx="3">
                    <c:v>DANIELA</c:v>
                  </c:pt>
                  <c:pt idx="4">
                    <c:v>DANIELA</c:v>
                  </c:pt>
                  <c:pt idx="5">
                    <c:v>DANIELA</c:v>
                  </c:pt>
                  <c:pt idx="6">
                    <c:v>DANIELA</c:v>
                  </c:pt>
                  <c:pt idx="7">
                    <c:v>DANIELA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  <c:pt idx="4">
                    <c:v>COSTURA</c:v>
                  </c:pt>
                  <c:pt idx="5">
                    <c:v>COSTURA</c:v>
                  </c:pt>
                  <c:pt idx="6">
                    <c:v>COSTURA</c:v>
                  </c:pt>
                  <c:pt idx="7">
                    <c:v>COSTURA</c:v>
                  </c:pt>
                </c:lvl>
              </c:multiLvlStrCache>
            </c:multiLvlStrRef>
          </c:xVal>
          <c:yVal>
            <c:numRef>
              <c:f>Hoja2!$O$95:$O$102</c:f>
              <c:numCache>
                <c:formatCode>General</c:formatCode>
                <c:ptCount val="8"/>
                <c:pt idx="0">
                  <c:v>132</c:v>
                </c:pt>
                <c:pt idx="1">
                  <c:v>85</c:v>
                </c:pt>
                <c:pt idx="2">
                  <c:v>66</c:v>
                </c:pt>
                <c:pt idx="3">
                  <c:v>128</c:v>
                </c:pt>
                <c:pt idx="4">
                  <c:v>106</c:v>
                </c:pt>
                <c:pt idx="5">
                  <c:v>76</c:v>
                </c:pt>
                <c:pt idx="6">
                  <c:v>143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B-4C77-8C4A-8376549C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51343"/>
        <c:axId val="1942153007"/>
      </c:scatterChart>
      <c:valAx>
        <c:axId val="19421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53007"/>
        <c:crosses val="autoZero"/>
        <c:crossBetween val="midCat"/>
      </c:valAx>
      <c:valAx>
        <c:axId val="19421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Hoja2!$D$103:$N$108</c:f>
              <c:multiLvlStrCache>
                <c:ptCount val="6"/>
                <c:lvl>
                  <c:pt idx="0">
                    <c:v>2:20</c:v>
                  </c:pt>
                  <c:pt idx="1">
                    <c:v>1:31</c:v>
                  </c:pt>
                  <c:pt idx="2">
                    <c:v>1:21</c:v>
                  </c:pt>
                  <c:pt idx="3">
                    <c:v>1:40</c:v>
                  </c:pt>
                  <c:pt idx="4">
                    <c:v>1:33</c:v>
                  </c:pt>
                  <c:pt idx="5">
                    <c:v>2:23</c:v>
                  </c:pt>
                </c:lvl>
                <c:lvl>
                  <c:pt idx="0">
                    <c:v>560</c:v>
                  </c:pt>
                  <c:pt idx="1">
                    <c:v>365</c:v>
                  </c:pt>
                  <c:pt idx="2">
                    <c:v>245</c:v>
                  </c:pt>
                  <c:pt idx="3">
                    <c:v>300</c:v>
                  </c:pt>
                  <c:pt idx="4">
                    <c:v>280</c:v>
                  </c:pt>
                  <c:pt idx="5">
                    <c:v>430</c:v>
                  </c:pt>
                </c:lvl>
                <c:lvl>
                  <c:pt idx="0">
                    <c:v>9:20</c:v>
                  </c:pt>
                  <c:pt idx="1">
                    <c:v>6:05</c:v>
                  </c:pt>
                  <c:pt idx="2">
                    <c:v>4:05</c:v>
                  </c:pt>
                  <c:pt idx="3">
                    <c:v>5:00</c:v>
                  </c:pt>
                  <c:pt idx="4">
                    <c:v>4:40</c:v>
                  </c:pt>
                  <c:pt idx="5">
                    <c:v>7:10</c:v>
                  </c:pt>
                </c:lvl>
                <c:lvl>
                  <c:pt idx="0">
                    <c:v>17:20</c:v>
                  </c:pt>
                  <c:pt idx="1">
                    <c:v>11:00</c:v>
                  </c:pt>
                  <c:pt idx="2">
                    <c:v>12:35</c:v>
                  </c:pt>
                  <c:pt idx="3">
                    <c:v>11:20</c:v>
                  </c:pt>
                  <c:pt idx="4">
                    <c:v>13:40</c:v>
                  </c:pt>
                  <c:pt idx="5">
                    <c:v>16:50</c:v>
                  </c:pt>
                </c:lvl>
                <c:lvl>
                  <c:pt idx="0">
                    <c:v>08/09</c:v>
                  </c:pt>
                  <c:pt idx="1">
                    <c:v>26/08</c:v>
                  </c:pt>
                  <c:pt idx="2">
                    <c:v>27/08</c:v>
                  </c:pt>
                  <c:pt idx="3">
                    <c:v>19/08</c:v>
                  </c:pt>
                  <c:pt idx="4">
                    <c:v>07/08</c:v>
                  </c:pt>
                  <c:pt idx="5">
                    <c:v>18/07</c:v>
                  </c:pt>
                </c:lvl>
                <c:lvl>
                  <c:pt idx="0">
                    <c:v>13:00</c:v>
                  </c:pt>
                  <c:pt idx="1">
                    <c:v>15:55</c:v>
                  </c:pt>
                  <c:pt idx="2">
                    <c:v>8:30</c:v>
                  </c:pt>
                  <c:pt idx="3">
                    <c:v>17:20</c:v>
                  </c:pt>
                  <c:pt idx="4">
                    <c:v>9:00</c:v>
                  </c:pt>
                  <c:pt idx="5">
                    <c:v>8:40</c:v>
                  </c:pt>
                </c:lvl>
                <c:lvl>
                  <c:pt idx="0">
                    <c:v>06/09</c:v>
                  </c:pt>
                  <c:pt idx="1">
                    <c:v>25/08</c:v>
                  </c:pt>
                  <c:pt idx="2">
                    <c:v>27/08</c:v>
                  </c:pt>
                  <c:pt idx="3">
                    <c:v>18/08</c:v>
                  </c:pt>
                  <c:pt idx="4">
                    <c:v>07/08</c:v>
                  </c:pt>
                  <c:pt idx="5">
                    <c:v>18/07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  <c:pt idx="4">
                    <c:v>VALENTINA 3-2</c:v>
                  </c:pt>
                  <c:pt idx="5">
                    <c:v>VALENTINA 3-2</c:v>
                  </c:pt>
                </c:lvl>
                <c:lvl>
                  <c:pt idx="0">
                    <c:v>LILIANA</c:v>
                  </c:pt>
                  <c:pt idx="1">
                    <c:v>LILIANA</c:v>
                  </c:pt>
                  <c:pt idx="2">
                    <c:v>LILIANA</c:v>
                  </c:pt>
                  <c:pt idx="3">
                    <c:v>LILIANA</c:v>
                  </c:pt>
                  <c:pt idx="4">
                    <c:v>LILIANA</c:v>
                  </c:pt>
                  <c:pt idx="5">
                    <c:v>LILIANA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  <c:pt idx="4">
                    <c:v>COSTURA</c:v>
                  </c:pt>
                  <c:pt idx="5">
                    <c:v>COSTURA</c:v>
                  </c:pt>
                </c:lvl>
              </c:multiLvlStrCache>
            </c:multiLvlStrRef>
          </c:xVal>
          <c:yVal>
            <c:numRef>
              <c:f>Hoja2!$O$103:$O$108</c:f>
              <c:numCache>
                <c:formatCode>General</c:formatCode>
                <c:ptCount val="6"/>
                <c:pt idx="0">
                  <c:v>140</c:v>
                </c:pt>
                <c:pt idx="1">
                  <c:v>91</c:v>
                </c:pt>
                <c:pt idx="2">
                  <c:v>81</c:v>
                </c:pt>
                <c:pt idx="3">
                  <c:v>100</c:v>
                </c:pt>
                <c:pt idx="4">
                  <c:v>93</c:v>
                </c:pt>
                <c:pt idx="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4D0F-857E-9B5E5744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86079"/>
        <c:axId val="1614077759"/>
      </c:scatterChart>
      <c:valAx>
        <c:axId val="16140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77759"/>
        <c:crosses val="autoZero"/>
        <c:crossBetween val="midCat"/>
      </c:valAx>
      <c:valAx>
        <c:axId val="16140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ADRIANA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Hoja2!$D$109:$N$114</c:f>
              <c:multiLvlStrCache>
                <c:ptCount val="6"/>
                <c:lvl>
                  <c:pt idx="0">
                    <c:v>1:12</c:v>
                  </c:pt>
                  <c:pt idx="1">
                    <c:v>1:05</c:v>
                  </c:pt>
                  <c:pt idx="2">
                    <c:v>1:15</c:v>
                  </c:pt>
                  <c:pt idx="3">
                    <c:v>1:20</c:v>
                  </c:pt>
                  <c:pt idx="4">
                    <c:v>1:20</c:v>
                  </c:pt>
                  <c:pt idx="5">
                    <c:v>1:30</c:v>
                  </c:pt>
                </c:lvl>
                <c:lvl>
                  <c:pt idx="0">
                    <c:v>290</c:v>
                  </c:pt>
                  <c:pt idx="1">
                    <c:v>195</c:v>
                  </c:pt>
                  <c:pt idx="2">
                    <c:v>225</c:v>
                  </c:pt>
                  <c:pt idx="3">
                    <c:v>240</c:v>
                  </c:pt>
                  <c:pt idx="4">
                    <c:v>240</c:v>
                  </c:pt>
                  <c:pt idx="5">
                    <c:v>270</c:v>
                  </c:pt>
                </c:lvl>
                <c:lvl>
                  <c:pt idx="0">
                    <c:v>4:50</c:v>
                  </c:pt>
                  <c:pt idx="1">
                    <c:v>3:15</c:v>
                  </c:pt>
                  <c:pt idx="2">
                    <c:v>3:45</c:v>
                  </c:pt>
                  <c:pt idx="3">
                    <c:v>4:00</c:v>
                  </c:pt>
                  <c:pt idx="4">
                    <c:v>4:00</c:v>
                  </c:pt>
                  <c:pt idx="5">
                    <c:v>4:30</c:v>
                  </c:pt>
                </c:lvl>
                <c:lvl>
                  <c:pt idx="0">
                    <c:v>16:10</c:v>
                  </c:pt>
                  <c:pt idx="1">
                    <c:v>12:30</c:v>
                  </c:pt>
                  <c:pt idx="2">
                    <c:v>11:55</c:v>
                  </c:pt>
                  <c:pt idx="3">
                    <c:v>10:00</c:v>
                  </c:pt>
                  <c:pt idx="4">
                    <c:v>15:00</c:v>
                  </c:pt>
                  <c:pt idx="5">
                    <c:v>13:40</c:v>
                  </c:pt>
                </c:lvl>
                <c:lvl>
                  <c:pt idx="0">
                    <c:v>08/09</c:v>
                  </c:pt>
                  <c:pt idx="1">
                    <c:v>27/08</c:v>
                  </c:pt>
                  <c:pt idx="2">
                    <c:v>18/08</c:v>
                  </c:pt>
                  <c:pt idx="3">
                    <c:v>19/08</c:v>
                  </c:pt>
                  <c:pt idx="4">
                    <c:v>14/08</c:v>
                  </c:pt>
                  <c:pt idx="5">
                    <c:v>07/08</c:v>
                  </c:pt>
                </c:lvl>
                <c:lvl>
                  <c:pt idx="0">
                    <c:v>10:20</c:v>
                  </c:pt>
                  <c:pt idx="1">
                    <c:v>9:15</c:v>
                  </c:pt>
                  <c:pt idx="2">
                    <c:v>8:10</c:v>
                  </c:pt>
                  <c:pt idx="3">
                    <c:v>17:00</c:v>
                  </c:pt>
                  <c:pt idx="4">
                    <c:v>10:00</c:v>
                  </c:pt>
                  <c:pt idx="5">
                    <c:v>9:10</c:v>
                  </c:pt>
                </c:lvl>
                <c:lvl>
                  <c:pt idx="0">
                    <c:v>08/09</c:v>
                  </c:pt>
                  <c:pt idx="1">
                    <c:v>27/08</c:v>
                  </c:pt>
                  <c:pt idx="2">
                    <c:v>18/08</c:v>
                  </c:pt>
                  <c:pt idx="3">
                    <c:v>18/08</c:v>
                  </c:pt>
                  <c:pt idx="4">
                    <c:v>14/08</c:v>
                  </c:pt>
                  <c:pt idx="5">
                    <c:v>07/08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  <c:pt idx="4">
                    <c:v>VALENTINA 3-2</c:v>
                  </c:pt>
                  <c:pt idx="5">
                    <c:v>VALENTINA 3-2</c:v>
                  </c:pt>
                </c:lvl>
                <c:lvl>
                  <c:pt idx="0">
                    <c:v>ADRIANA</c:v>
                  </c:pt>
                  <c:pt idx="1">
                    <c:v>ADRIANA</c:v>
                  </c:pt>
                  <c:pt idx="2">
                    <c:v>ADRIANA</c:v>
                  </c:pt>
                  <c:pt idx="3">
                    <c:v>ADRIANA</c:v>
                  </c:pt>
                  <c:pt idx="4">
                    <c:v>ADRIANA</c:v>
                  </c:pt>
                  <c:pt idx="5">
                    <c:v>ADRIANA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  <c:pt idx="4">
                    <c:v>COSTURA</c:v>
                  </c:pt>
                  <c:pt idx="5">
                    <c:v>COSTURA</c:v>
                  </c:pt>
                </c:lvl>
              </c:multiLvlStrCache>
            </c:multiLvlStrRef>
          </c:xVal>
          <c:yVal>
            <c:numRef>
              <c:f>Hoja2!$O$109:$O$114</c:f>
              <c:numCache>
                <c:formatCode>General</c:formatCode>
                <c:ptCount val="6"/>
                <c:pt idx="0">
                  <c:v>72</c:v>
                </c:pt>
                <c:pt idx="1">
                  <c:v>65</c:v>
                </c:pt>
                <c:pt idx="2">
                  <c:v>75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F-4B33-B3C0-60F37B49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87743"/>
        <c:axId val="1614098143"/>
      </c:scatterChart>
      <c:valAx>
        <c:axId val="16140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98143"/>
        <c:crosses val="autoZero"/>
        <c:crossBetween val="midCat"/>
      </c:valAx>
      <c:valAx>
        <c:axId val="16140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Hoja2!$D$115:$N$118</c:f>
              <c:multiLvlStrCache>
                <c:ptCount val="4"/>
                <c:lvl>
                  <c:pt idx="0">
                    <c:v>1:37</c:v>
                  </c:pt>
                  <c:pt idx="1">
                    <c:v>2:25</c:v>
                  </c:pt>
                  <c:pt idx="2">
                    <c:v>1:25</c:v>
                  </c:pt>
                  <c:pt idx="3">
                    <c:v>1:36</c:v>
                  </c:pt>
                </c:lvl>
                <c:lvl>
                  <c:pt idx="0">
                    <c:v>390</c:v>
                  </c:pt>
                  <c:pt idx="1">
                    <c:v>580</c:v>
                  </c:pt>
                  <c:pt idx="2">
                    <c:v>255</c:v>
                  </c:pt>
                  <c:pt idx="3">
                    <c:v>290</c:v>
                  </c:pt>
                </c:lvl>
                <c:lvl>
                  <c:pt idx="0">
                    <c:v>6:30</c:v>
                  </c:pt>
                  <c:pt idx="1">
                    <c:v>9:40</c:v>
                  </c:pt>
                  <c:pt idx="2">
                    <c:v>4:15</c:v>
                  </c:pt>
                  <c:pt idx="3">
                    <c:v>4:50</c:v>
                  </c:pt>
                </c:lvl>
                <c:lvl>
                  <c:pt idx="0">
                    <c:v>8:30</c:v>
                  </c:pt>
                  <c:pt idx="1">
                    <c:v>13:20</c:v>
                  </c:pt>
                  <c:pt idx="2">
                    <c:v>11:45</c:v>
                  </c:pt>
                  <c:pt idx="3">
                    <c:v>11:20</c:v>
                  </c:pt>
                </c:lvl>
                <c:lvl>
                  <c:pt idx="0">
                    <c:v>09/09</c:v>
                  </c:pt>
                  <c:pt idx="1">
                    <c:v>26/08</c:v>
                  </c:pt>
                  <c:pt idx="2">
                    <c:v>18/08</c:v>
                  </c:pt>
                  <c:pt idx="3">
                    <c:v>19/08</c:v>
                  </c:pt>
                </c:lvl>
                <c:lvl>
                  <c:pt idx="0">
                    <c:v>12:00</c:v>
                  </c:pt>
                  <c:pt idx="1">
                    <c:v>13:40</c:v>
                  </c:pt>
                  <c:pt idx="2">
                    <c:v>7:30</c:v>
                  </c:pt>
                  <c:pt idx="3">
                    <c:v>17:30</c:v>
                  </c:pt>
                </c:lvl>
                <c:lvl>
                  <c:pt idx="0">
                    <c:v>08/09</c:v>
                  </c:pt>
                  <c:pt idx="1">
                    <c:v>25/08</c:v>
                  </c:pt>
                  <c:pt idx="2">
                    <c:v>18/08</c:v>
                  </c:pt>
                  <c:pt idx="3">
                    <c:v>18/08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</c:lvl>
                <c:lvl>
                  <c:pt idx="0">
                    <c:v>BETY</c:v>
                  </c:pt>
                  <c:pt idx="1">
                    <c:v>BETY</c:v>
                  </c:pt>
                  <c:pt idx="2">
                    <c:v>BETY</c:v>
                  </c:pt>
                  <c:pt idx="3">
                    <c:v>BETY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</c:lvl>
              </c:multiLvlStrCache>
            </c:multiLvlStrRef>
          </c:xVal>
          <c:yVal>
            <c:numRef>
              <c:f>Hoja2!$O$115:$O$118</c:f>
              <c:numCache>
                <c:formatCode>General</c:formatCode>
                <c:ptCount val="4"/>
                <c:pt idx="0">
                  <c:v>97</c:v>
                </c:pt>
                <c:pt idx="1">
                  <c:v>145</c:v>
                </c:pt>
                <c:pt idx="2">
                  <c:v>85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59F-81BF-7A06601B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96895"/>
        <c:axId val="1604595231"/>
      </c:scatterChart>
      <c:valAx>
        <c:axId val="16045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4595231"/>
        <c:crosses val="autoZero"/>
        <c:crossBetween val="midCat"/>
      </c:valAx>
      <c:valAx>
        <c:axId val="16045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45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Hoja2!$O$5</c:f>
              <c:strCache>
                <c:ptCount val="1"/>
                <c:pt idx="0">
                  <c:v>Tiempo
Unitario
Minutos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Hoja2!$D$6:$N$51</c:f>
              <c:multiLvlStrCache>
                <c:ptCount val="46"/>
                <c:lvl>
                  <c:pt idx="0">
                    <c:v>0:10</c:v>
                  </c:pt>
                  <c:pt idx="1">
                    <c:v>0:09</c:v>
                  </c:pt>
                  <c:pt idx="2">
                    <c:v>0:06</c:v>
                  </c:pt>
                  <c:pt idx="3">
                    <c:v>0:13</c:v>
                  </c:pt>
                  <c:pt idx="4">
                    <c:v>0:08</c:v>
                  </c:pt>
                  <c:pt idx="5">
                    <c:v>0:11</c:v>
                  </c:pt>
                  <c:pt idx="6">
                    <c:v>0:14</c:v>
                  </c:pt>
                  <c:pt idx="7">
                    <c:v>0:11</c:v>
                  </c:pt>
                  <c:pt idx="8">
                    <c:v>0:10</c:v>
                  </c:pt>
                  <c:pt idx="9">
                    <c:v>0:11</c:v>
                  </c:pt>
                  <c:pt idx="10">
                    <c:v>0:12</c:v>
                  </c:pt>
                  <c:pt idx="11">
                    <c:v>0:10</c:v>
                  </c:pt>
                  <c:pt idx="12">
                    <c:v>0:07</c:v>
                  </c:pt>
                  <c:pt idx="13">
                    <c:v>0:15</c:v>
                  </c:pt>
                  <c:pt idx="14">
                    <c:v>0:08</c:v>
                  </c:pt>
                  <c:pt idx="15">
                    <c:v>0:09</c:v>
                  </c:pt>
                  <c:pt idx="16">
                    <c:v>0:07</c:v>
                  </c:pt>
                  <c:pt idx="17">
                    <c:v>0:12</c:v>
                  </c:pt>
                  <c:pt idx="18">
                    <c:v>0:07</c:v>
                  </c:pt>
                  <c:pt idx="19">
                    <c:v>0:05</c:v>
                  </c:pt>
                  <c:pt idx="20">
                    <c:v>0:04</c:v>
                  </c:pt>
                  <c:pt idx="21">
                    <c:v>0:13</c:v>
                  </c:pt>
                  <c:pt idx="22">
                    <c:v>0:14</c:v>
                  </c:pt>
                  <c:pt idx="23">
                    <c:v>0:17</c:v>
                  </c:pt>
                  <c:pt idx="24">
                    <c:v>0:15</c:v>
                  </c:pt>
                  <c:pt idx="25">
                    <c:v>0:13</c:v>
                  </c:pt>
                  <c:pt idx="26">
                    <c:v>0:18</c:v>
                  </c:pt>
                  <c:pt idx="27">
                    <c:v>0:40</c:v>
                  </c:pt>
                  <c:pt idx="28">
                    <c:v>0:22</c:v>
                  </c:pt>
                  <c:pt idx="29">
                    <c:v>0:15</c:v>
                  </c:pt>
                  <c:pt idx="30">
                    <c:v>0:16</c:v>
                  </c:pt>
                  <c:pt idx="31">
                    <c:v>0:22</c:v>
                  </c:pt>
                  <c:pt idx="32">
                    <c:v>0:15</c:v>
                  </c:pt>
                  <c:pt idx="33">
                    <c:v>0:17</c:v>
                  </c:pt>
                  <c:pt idx="34">
                    <c:v>0:15</c:v>
                  </c:pt>
                  <c:pt idx="35">
                    <c:v>0:25</c:v>
                  </c:pt>
                  <c:pt idx="36">
                    <c:v>0:18</c:v>
                  </c:pt>
                  <c:pt idx="37">
                    <c:v>0:12</c:v>
                  </c:pt>
                  <c:pt idx="38">
                    <c:v>0:12</c:v>
                  </c:pt>
                  <c:pt idx="39">
                    <c:v>0:16</c:v>
                  </c:pt>
                  <c:pt idx="40">
                    <c:v>0:14</c:v>
                  </c:pt>
                  <c:pt idx="41">
                    <c:v>0:22</c:v>
                  </c:pt>
                  <c:pt idx="42">
                    <c:v>0:11</c:v>
                  </c:pt>
                  <c:pt idx="43">
                    <c:v>0:20</c:v>
                  </c:pt>
                  <c:pt idx="44">
                    <c:v>0:24</c:v>
                  </c:pt>
                  <c:pt idx="45">
                    <c:v>0:22</c:v>
                  </c:pt>
                </c:lvl>
                <c:lvl>
                  <c:pt idx="0">
                    <c:v>445</c:v>
                  </c:pt>
                  <c:pt idx="1">
                    <c:v>195</c:v>
                  </c:pt>
                  <c:pt idx="2">
                    <c:v>160</c:v>
                  </c:pt>
                  <c:pt idx="3">
                    <c:v>360</c:v>
                  </c:pt>
                  <c:pt idx="4">
                    <c:v>240</c:v>
                  </c:pt>
                  <c:pt idx="5">
                    <c:v>110</c:v>
                  </c:pt>
                  <c:pt idx="6">
                    <c:v>400</c:v>
                  </c:pt>
                  <c:pt idx="7">
                    <c:v>450</c:v>
                  </c:pt>
                  <c:pt idx="8">
                    <c:v>210</c:v>
                  </c:pt>
                  <c:pt idx="9">
                    <c:v>260</c:v>
                  </c:pt>
                  <c:pt idx="10">
                    <c:v>315</c:v>
                  </c:pt>
                  <c:pt idx="11">
                    <c:v>290</c:v>
                  </c:pt>
                  <c:pt idx="12">
                    <c:v>75</c:v>
                  </c:pt>
                  <c:pt idx="13">
                    <c:v>390</c:v>
                  </c:pt>
                  <c:pt idx="14">
                    <c:v>390</c:v>
                  </c:pt>
                  <c:pt idx="15">
                    <c:v>190</c:v>
                  </c:pt>
                  <c:pt idx="16">
                    <c:v>170</c:v>
                  </c:pt>
                  <c:pt idx="17">
                    <c:v>325</c:v>
                  </c:pt>
                  <c:pt idx="18">
                    <c:v>205</c:v>
                  </c:pt>
                  <c:pt idx="19">
                    <c:v>50</c:v>
                  </c:pt>
                  <c:pt idx="20">
                    <c:v>110</c:v>
                  </c:pt>
                  <c:pt idx="21">
                    <c:v>430</c:v>
                  </c:pt>
                  <c:pt idx="22">
                    <c:v>285</c:v>
                  </c:pt>
                  <c:pt idx="23">
                    <c:v>190</c:v>
                  </c:pt>
                  <c:pt idx="24">
                    <c:v>305</c:v>
                  </c:pt>
                  <c:pt idx="25">
                    <c:v>265</c:v>
                  </c:pt>
                  <c:pt idx="26">
                    <c:v>360</c:v>
                  </c:pt>
                  <c:pt idx="27">
                    <c:v>80</c:v>
                  </c:pt>
                  <c:pt idx="28">
                    <c:v>420</c:v>
                  </c:pt>
                  <c:pt idx="29">
                    <c:v>285</c:v>
                  </c:pt>
                  <c:pt idx="30">
                    <c:v>330</c:v>
                  </c:pt>
                  <c:pt idx="31">
                    <c:v>435</c:v>
                  </c:pt>
                  <c:pt idx="32">
                    <c:v>330</c:v>
                  </c:pt>
                  <c:pt idx="33">
                    <c:v>340</c:v>
                  </c:pt>
                  <c:pt idx="34">
                    <c:v>300</c:v>
                  </c:pt>
                  <c:pt idx="35">
                    <c:v>510</c:v>
                  </c:pt>
                  <c:pt idx="36">
                    <c:v>330</c:v>
                  </c:pt>
                  <c:pt idx="37">
                    <c:v>150</c:v>
                  </c:pt>
                  <c:pt idx="38">
                    <c:v>240</c:v>
                  </c:pt>
                  <c:pt idx="39">
                    <c:v>320</c:v>
                  </c:pt>
                  <c:pt idx="40">
                    <c:v>355</c:v>
                  </c:pt>
                  <c:pt idx="41">
                    <c:v>340</c:v>
                  </c:pt>
                  <c:pt idx="42">
                    <c:v>200</c:v>
                  </c:pt>
                  <c:pt idx="43">
                    <c:v>330</c:v>
                  </c:pt>
                  <c:pt idx="44">
                    <c:v>360</c:v>
                  </c:pt>
                  <c:pt idx="45">
                    <c:v>200</c:v>
                  </c:pt>
                </c:lvl>
                <c:lvl>
                  <c:pt idx="0">
                    <c:v>7:25</c:v>
                  </c:pt>
                  <c:pt idx="1">
                    <c:v>3:15</c:v>
                  </c:pt>
                  <c:pt idx="2">
                    <c:v>2:40</c:v>
                  </c:pt>
                  <c:pt idx="3">
                    <c:v>6:00</c:v>
                  </c:pt>
                  <c:pt idx="4">
                    <c:v>4:00</c:v>
                  </c:pt>
                  <c:pt idx="5">
                    <c:v>1:50</c:v>
                  </c:pt>
                  <c:pt idx="6">
                    <c:v>6:40</c:v>
                  </c:pt>
                  <c:pt idx="7">
                    <c:v>7:30</c:v>
                  </c:pt>
                  <c:pt idx="8">
                    <c:v>3:30</c:v>
                  </c:pt>
                  <c:pt idx="9">
                    <c:v>4:20</c:v>
                  </c:pt>
                  <c:pt idx="10">
                    <c:v>5:15</c:v>
                  </c:pt>
                  <c:pt idx="11">
                    <c:v>4:50</c:v>
                  </c:pt>
                  <c:pt idx="12">
                    <c:v>1:15</c:v>
                  </c:pt>
                  <c:pt idx="13">
                    <c:v>6:30</c:v>
                  </c:pt>
                  <c:pt idx="14">
                    <c:v>6:30</c:v>
                  </c:pt>
                  <c:pt idx="15">
                    <c:v>3:10</c:v>
                  </c:pt>
                  <c:pt idx="16">
                    <c:v>2:50</c:v>
                  </c:pt>
                  <c:pt idx="17">
                    <c:v>5:25</c:v>
                  </c:pt>
                  <c:pt idx="18">
                    <c:v>3:25</c:v>
                  </c:pt>
                  <c:pt idx="19">
                    <c:v>0:50</c:v>
                  </c:pt>
                  <c:pt idx="20">
                    <c:v>1:50</c:v>
                  </c:pt>
                  <c:pt idx="21">
                    <c:v>7:10</c:v>
                  </c:pt>
                  <c:pt idx="22">
                    <c:v>4:45</c:v>
                  </c:pt>
                  <c:pt idx="23">
                    <c:v>3:10</c:v>
                  </c:pt>
                  <c:pt idx="24">
                    <c:v>5:05</c:v>
                  </c:pt>
                  <c:pt idx="25">
                    <c:v>4:25</c:v>
                  </c:pt>
                  <c:pt idx="26">
                    <c:v>6:00</c:v>
                  </c:pt>
                  <c:pt idx="27">
                    <c:v>1:20</c:v>
                  </c:pt>
                  <c:pt idx="28">
                    <c:v>7:00</c:v>
                  </c:pt>
                  <c:pt idx="29">
                    <c:v>4:45</c:v>
                  </c:pt>
                  <c:pt idx="30">
                    <c:v>5:30</c:v>
                  </c:pt>
                  <c:pt idx="31">
                    <c:v>7:15</c:v>
                  </c:pt>
                  <c:pt idx="32">
                    <c:v>5:30</c:v>
                  </c:pt>
                  <c:pt idx="33">
                    <c:v>5:40</c:v>
                  </c:pt>
                  <c:pt idx="34">
                    <c:v>5:00</c:v>
                  </c:pt>
                  <c:pt idx="35">
                    <c:v>8:30</c:v>
                  </c:pt>
                  <c:pt idx="36">
                    <c:v>5:30</c:v>
                  </c:pt>
                  <c:pt idx="37">
                    <c:v>2:30</c:v>
                  </c:pt>
                  <c:pt idx="38">
                    <c:v>4:00</c:v>
                  </c:pt>
                  <c:pt idx="39">
                    <c:v>5:20</c:v>
                  </c:pt>
                  <c:pt idx="40">
                    <c:v>5:55</c:v>
                  </c:pt>
                  <c:pt idx="41">
                    <c:v>5:40</c:v>
                  </c:pt>
                  <c:pt idx="42">
                    <c:v>3:20</c:v>
                  </c:pt>
                  <c:pt idx="43">
                    <c:v>5:30</c:v>
                  </c:pt>
                  <c:pt idx="44">
                    <c:v>6:00</c:v>
                  </c:pt>
                  <c:pt idx="45">
                    <c:v>3:20</c:v>
                  </c:pt>
                </c:lvl>
                <c:lvl>
                  <c:pt idx="0">
                    <c:v>15:55</c:v>
                  </c:pt>
                  <c:pt idx="1">
                    <c:v>10:45</c:v>
                  </c:pt>
                  <c:pt idx="2">
                    <c:v>16:30</c:v>
                  </c:pt>
                  <c:pt idx="3">
                    <c:v>8:20</c:v>
                  </c:pt>
                  <c:pt idx="4">
                    <c:v>15:35</c:v>
                  </c:pt>
                  <c:pt idx="5">
                    <c:v>15:15</c:v>
                  </c:pt>
                  <c:pt idx="6">
                    <c:v>15:10</c:v>
                  </c:pt>
                  <c:pt idx="7">
                    <c:v>9:30</c:v>
                  </c:pt>
                  <c:pt idx="8">
                    <c:v>11:00</c:v>
                  </c:pt>
                  <c:pt idx="9">
                    <c:v>17:40</c:v>
                  </c:pt>
                  <c:pt idx="10">
                    <c:v>18:20</c:v>
                  </c:pt>
                  <c:pt idx="11">
                    <c:v>16:10</c:v>
                  </c:pt>
                  <c:pt idx="12">
                    <c:v>17:20</c:v>
                  </c:pt>
                  <c:pt idx="13">
                    <c:v>14:00</c:v>
                  </c:pt>
                  <c:pt idx="14">
                    <c:v>15:00</c:v>
                  </c:pt>
                  <c:pt idx="15">
                    <c:v>10:40</c:v>
                  </c:pt>
                  <c:pt idx="16">
                    <c:v>16:50</c:v>
                  </c:pt>
                  <c:pt idx="17">
                    <c:v>18:05</c:v>
                  </c:pt>
                  <c:pt idx="18">
                    <c:v>13:55</c:v>
                  </c:pt>
                  <c:pt idx="19">
                    <c:v>14:00</c:v>
                  </c:pt>
                  <c:pt idx="20">
                    <c:v>16:50</c:v>
                  </c:pt>
                  <c:pt idx="21">
                    <c:v>7:30</c:v>
                  </c:pt>
                  <c:pt idx="22">
                    <c:v>8:00</c:v>
                  </c:pt>
                  <c:pt idx="23">
                    <c:v>13:10</c:v>
                  </c:pt>
                  <c:pt idx="24">
                    <c:v>10:25</c:v>
                  </c:pt>
                  <c:pt idx="25">
                    <c:v>17:15</c:v>
                  </c:pt>
                  <c:pt idx="26">
                    <c:v>13:30</c:v>
                  </c:pt>
                  <c:pt idx="27">
                    <c:v>8:25</c:v>
                  </c:pt>
                  <c:pt idx="28">
                    <c:v>9:00</c:v>
                  </c:pt>
                  <c:pt idx="29">
                    <c:v>18:30</c:v>
                  </c:pt>
                  <c:pt idx="30">
                    <c:v>7:30</c:v>
                  </c:pt>
                  <c:pt idx="31">
                    <c:v>7:45</c:v>
                  </c:pt>
                  <c:pt idx="32">
                    <c:v>13:00</c:v>
                  </c:pt>
                  <c:pt idx="33">
                    <c:v>12:00</c:v>
                  </c:pt>
                  <c:pt idx="34">
                    <c:v>9:40</c:v>
                  </c:pt>
                  <c:pt idx="35">
                    <c:v>17:00</c:v>
                  </c:pt>
                  <c:pt idx="36">
                    <c:v>9:00</c:v>
                  </c:pt>
                  <c:pt idx="37">
                    <c:v>15:00</c:v>
                  </c:pt>
                  <c:pt idx="38">
                    <c:v>7:30</c:v>
                  </c:pt>
                  <c:pt idx="39">
                    <c:v>8:30</c:v>
                  </c:pt>
                  <c:pt idx="40">
                    <c:v>13:25</c:v>
                  </c:pt>
                  <c:pt idx="41">
                    <c:v>10:20</c:v>
                  </c:pt>
                  <c:pt idx="42">
                    <c:v>11:20</c:v>
                  </c:pt>
                  <c:pt idx="43">
                    <c:v>13:00</c:v>
                  </c:pt>
                  <c:pt idx="44">
                    <c:v>8:00</c:v>
                  </c:pt>
                  <c:pt idx="45">
                    <c:v>10:50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05/08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  <c:pt idx="7">
                    <c:v>03/09</c:v>
                  </c:pt>
                  <c:pt idx="8">
                    <c:v>26/08</c:v>
                  </c:pt>
                  <c:pt idx="9">
                    <c:v>26/08</c:v>
                  </c:pt>
                  <c:pt idx="10">
                    <c:v>04/08</c:v>
                  </c:pt>
                  <c:pt idx="11">
                    <c:v>05/08</c:v>
                  </c:pt>
                  <c:pt idx="12">
                    <c:v>07/08</c:v>
                  </c:pt>
                  <c:pt idx="13">
                    <c:v>30/07</c:v>
                  </c:pt>
                  <c:pt idx="14">
                    <c:v>02/09</c:v>
                  </c:pt>
                  <c:pt idx="15">
                    <c:v>26/08</c:v>
                  </c:pt>
                  <c:pt idx="16">
                    <c:v>26/08</c:v>
                  </c:pt>
                  <c:pt idx="17">
                    <c:v>04/08</c:v>
                  </c:pt>
                  <c:pt idx="18">
                    <c:v>05/08</c:v>
                  </c:pt>
                  <c:pt idx="19">
                    <c:v>07/08</c:v>
                  </c:pt>
                  <c:pt idx="20">
                    <c:v>30/07</c:v>
                  </c:pt>
                  <c:pt idx="21">
                    <c:v>03/09</c:v>
                  </c:pt>
                  <c:pt idx="22">
                    <c:v>27/08</c:v>
                  </c:pt>
                  <c:pt idx="23">
                    <c:v>27/08</c:v>
                  </c:pt>
                  <c:pt idx="24">
                    <c:v>05/08</c:v>
                  </c:pt>
                  <c:pt idx="25">
                    <c:v>05/08</c:v>
                  </c:pt>
                  <c:pt idx="26">
                    <c:v>30/07</c:v>
                  </c:pt>
                  <c:pt idx="27">
                    <c:v>25/06</c:v>
                  </c:pt>
                  <c:pt idx="28">
                    <c:v>23/07</c:v>
                  </c:pt>
                  <c:pt idx="29">
                    <c:v>23/07</c:v>
                  </c:pt>
                  <c:pt idx="30">
                    <c:v>02/09</c:v>
                  </c:pt>
                  <c:pt idx="31">
                    <c:v>28/08</c:v>
                  </c:pt>
                  <c:pt idx="32">
                    <c:v>20/09</c:v>
                  </c:pt>
                  <c:pt idx="33">
                    <c:v>02/09</c:v>
                  </c:pt>
                  <c:pt idx="34">
                    <c:v>28/08</c:v>
                  </c:pt>
                  <c:pt idx="35">
                    <c:v>19/08</c:v>
                  </c:pt>
                  <c:pt idx="36">
                    <c:v>21/08</c:v>
                  </c:pt>
                  <c:pt idx="37">
                    <c:v>21/08</c:v>
                  </c:pt>
                  <c:pt idx="38">
                    <c:v>02/09</c:v>
                  </c:pt>
                  <c:pt idx="39">
                    <c:v>28/08</c:v>
                  </c:pt>
                  <c:pt idx="40">
                    <c:v>21/08</c:v>
                  </c:pt>
                  <c:pt idx="41">
                    <c:v>02/09</c:v>
                  </c:pt>
                  <c:pt idx="42">
                    <c:v>28/08</c:v>
                  </c:pt>
                  <c:pt idx="43">
                    <c:v>19/08</c:v>
                  </c:pt>
                  <c:pt idx="44">
                    <c:v>21/08</c:v>
                  </c:pt>
                  <c:pt idx="45">
                    <c:v>12/08</c:v>
                  </c:pt>
                </c:lvl>
                <c:lvl>
                  <c:pt idx="0">
                    <c:v>7:30</c:v>
                  </c:pt>
                  <c:pt idx="1">
                    <c:v>7:30</c:v>
                  </c:pt>
                  <c:pt idx="2">
                    <c:v>12:50</c:v>
                  </c:pt>
                  <c:pt idx="3">
                    <c:v>12:20</c:v>
                  </c:pt>
                  <c:pt idx="4">
                    <c:v>10:35</c:v>
                  </c:pt>
                  <c:pt idx="5">
                    <c:v>12:25</c:v>
                  </c:pt>
                  <c:pt idx="6">
                    <c:v>7:30</c:v>
                  </c:pt>
                  <c:pt idx="7">
                    <c:v>12:00</c:v>
                  </c:pt>
                  <c:pt idx="8">
                    <c:v>7:30</c:v>
                  </c:pt>
                  <c:pt idx="9">
                    <c:v>12:20</c:v>
                  </c:pt>
                  <c:pt idx="10">
                    <c:v>12:05</c:v>
                  </c:pt>
                  <c:pt idx="11">
                    <c:v>10:20</c:v>
                  </c:pt>
                  <c:pt idx="12">
                    <c:v>16:05</c:v>
                  </c:pt>
                  <c:pt idx="13">
                    <c:v>7:30</c:v>
                  </c:pt>
                  <c:pt idx="14">
                    <c:v>7:30</c:v>
                  </c:pt>
                  <c:pt idx="15">
                    <c:v>7:30</c:v>
                  </c:pt>
                  <c:pt idx="16">
                    <c:v>13:00</c:v>
                  </c:pt>
                  <c:pt idx="17">
                    <c:v>11:40</c:v>
                  </c:pt>
                  <c:pt idx="18">
                    <c:v>10:30</c:v>
                  </c:pt>
                  <c:pt idx="19">
                    <c:v>13:10</c:v>
                  </c:pt>
                  <c:pt idx="20">
                    <c:v>15:00</c:v>
                  </c:pt>
                  <c:pt idx="21">
                    <c:v>10:20</c:v>
                  </c:pt>
                  <c:pt idx="22">
                    <c:v>13:15</c:v>
                  </c:pt>
                  <c:pt idx="23">
                    <c:v>10:00</c:v>
                  </c:pt>
                  <c:pt idx="24">
                    <c:v>16:20</c:v>
                  </c:pt>
                  <c:pt idx="25">
                    <c:v>11:50</c:v>
                  </c:pt>
                  <c:pt idx="26">
                    <c:v>7:30</c:v>
                  </c:pt>
                  <c:pt idx="27">
                    <c:v>18:05</c:v>
                  </c:pt>
                  <c:pt idx="28">
                    <c:v>12:00</c:v>
                  </c:pt>
                  <c:pt idx="29">
                    <c:v>12:45</c:v>
                  </c:pt>
                  <c:pt idx="30">
                    <c:v>12:00</c:v>
                  </c:pt>
                  <c:pt idx="31">
                    <c:v>10:30</c:v>
                  </c:pt>
                  <c:pt idx="32">
                    <c:v>7:30</c:v>
                  </c:pt>
                  <c:pt idx="33">
                    <c:v>17:20</c:v>
                  </c:pt>
                  <c:pt idx="34">
                    <c:v>15:40</c:v>
                  </c:pt>
                  <c:pt idx="35">
                    <c:v>7:30</c:v>
                  </c:pt>
                  <c:pt idx="36">
                    <c:v>13:30</c:v>
                  </c:pt>
                  <c:pt idx="37">
                    <c:v>11:30</c:v>
                  </c:pt>
                  <c:pt idx="38">
                    <c:v>13:30</c:v>
                  </c:pt>
                  <c:pt idx="39">
                    <c:v>13:10</c:v>
                  </c:pt>
                  <c:pt idx="40">
                    <c:v>7:30</c:v>
                  </c:pt>
                  <c:pt idx="41">
                    <c:v>15:40</c:v>
                  </c:pt>
                  <c:pt idx="42">
                    <c:v>8:00</c:v>
                  </c:pt>
                  <c:pt idx="43">
                    <c:v>7:30</c:v>
                  </c:pt>
                  <c:pt idx="44">
                    <c:v>12:00</c:v>
                  </c:pt>
                  <c:pt idx="45">
                    <c:v>7:30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  <c:pt idx="7">
                    <c:v>02/09</c:v>
                  </c:pt>
                  <c:pt idx="8">
                    <c:v>26/08</c:v>
                  </c:pt>
                  <c:pt idx="9">
                    <c:v>26/08</c:v>
                  </c:pt>
                  <c:pt idx="10">
                    <c:v>04/08</c:v>
                  </c:pt>
                  <c:pt idx="11">
                    <c:v>05/08</c:v>
                  </c:pt>
                  <c:pt idx="12">
                    <c:v>07/08</c:v>
                  </c:pt>
                  <c:pt idx="13">
                    <c:v>30/07</c:v>
                  </c:pt>
                  <c:pt idx="14">
                    <c:v>02/09</c:v>
                  </c:pt>
                  <c:pt idx="15">
                    <c:v>26/08</c:v>
                  </c:pt>
                  <c:pt idx="16">
                    <c:v>26/08</c:v>
                  </c:pt>
                  <c:pt idx="17">
                    <c:v>04/08</c:v>
                  </c:pt>
                  <c:pt idx="18">
                    <c:v>05/08</c:v>
                  </c:pt>
                  <c:pt idx="19">
                    <c:v>07/08</c:v>
                  </c:pt>
                  <c:pt idx="20">
                    <c:v>30/07</c:v>
                  </c:pt>
                  <c:pt idx="21">
                    <c:v>02/09</c:v>
                  </c:pt>
                  <c:pt idx="22">
                    <c:v>26/08</c:v>
                  </c:pt>
                  <c:pt idx="23">
                    <c:v>27/08</c:v>
                  </c:pt>
                  <c:pt idx="24">
                    <c:v>04/08</c:v>
                  </c:pt>
                  <c:pt idx="25">
                    <c:v>05/08</c:v>
                  </c:pt>
                  <c:pt idx="26">
                    <c:v>30/07</c:v>
                  </c:pt>
                  <c:pt idx="27">
                    <c:v>24/06</c:v>
                  </c:pt>
                  <c:pt idx="28">
                    <c:v>22/07</c:v>
                  </c:pt>
                  <c:pt idx="29">
                    <c:v>23/07</c:v>
                  </c:pt>
                  <c:pt idx="30">
                    <c:v>01/09</c:v>
                  </c:pt>
                  <c:pt idx="31">
                    <c:v>27/08</c:v>
                  </c:pt>
                  <c:pt idx="32">
                    <c:v>20/09</c:v>
                  </c:pt>
                  <c:pt idx="33">
                    <c:v>01/09</c:v>
                  </c:pt>
                  <c:pt idx="34">
                    <c:v>27/08</c:v>
                  </c:pt>
                  <c:pt idx="35">
                    <c:v>19/08</c:v>
                  </c:pt>
                  <c:pt idx="36">
                    <c:v>20/08</c:v>
                  </c:pt>
                  <c:pt idx="37">
                    <c:v>21/08</c:v>
                  </c:pt>
                  <c:pt idx="38">
                    <c:v>01/09</c:v>
                  </c:pt>
                  <c:pt idx="39">
                    <c:v>27/08</c:v>
                  </c:pt>
                  <c:pt idx="40">
                    <c:v>21/08</c:v>
                  </c:pt>
                  <c:pt idx="41">
                    <c:v>01/09</c:v>
                  </c:pt>
                  <c:pt idx="42">
                    <c:v>28/08</c:v>
                  </c:pt>
                  <c:pt idx="43">
                    <c:v>19/08</c:v>
                  </c:pt>
                  <c:pt idx="44">
                    <c:v>20/08</c:v>
                  </c:pt>
                  <c:pt idx="45">
                    <c:v>12/08</c:v>
                  </c:pt>
                </c:lvl>
                <c:lvl>
                  <c:pt idx="0">
                    <c:v>44</c:v>
                  </c:pt>
                  <c:pt idx="1">
                    <c:v>20</c:v>
                  </c:pt>
                  <c:pt idx="2">
                    <c:v>23</c:v>
                  </c:pt>
                  <c:pt idx="3">
                    <c:v>27</c:v>
                  </c:pt>
                  <c:pt idx="4">
                    <c:v>27</c:v>
                  </c:pt>
                  <c:pt idx="5">
                    <c:v>10</c:v>
                  </c:pt>
                  <c:pt idx="6">
                    <c:v>27</c:v>
                  </c:pt>
                  <c:pt idx="7">
                    <c:v>40</c:v>
                  </c:pt>
                  <c:pt idx="8">
                    <c:v>20</c:v>
                  </c:pt>
                  <c:pt idx="9">
                    <c:v>23</c:v>
                  </c:pt>
                  <c:pt idx="10">
                    <c:v>26</c:v>
                  </c:pt>
                  <c:pt idx="11">
                    <c:v>27</c:v>
                  </c:pt>
                  <c:pt idx="12">
                    <c:v>10</c:v>
                  </c:pt>
                  <c:pt idx="13">
                    <c:v>26</c:v>
                  </c:pt>
                  <c:pt idx="14">
                    <c:v>44</c:v>
                  </c:pt>
                  <c:pt idx="15">
                    <c:v>20</c:v>
                  </c:pt>
                  <c:pt idx="16">
                    <c:v>23</c:v>
                  </c:pt>
                  <c:pt idx="17">
                    <c:v>27</c:v>
                  </c:pt>
                  <c:pt idx="18">
                    <c:v>27</c:v>
                  </c:pt>
                  <c:pt idx="19">
                    <c:v>10</c:v>
                  </c:pt>
                  <c:pt idx="20">
                    <c:v>27</c:v>
                  </c:pt>
                  <c:pt idx="21">
                    <c:v>32</c:v>
                  </c:pt>
                  <c:pt idx="22">
                    <c:v>20</c:v>
                  </c:pt>
                  <c:pt idx="23">
                    <c:v>11</c:v>
                  </c:pt>
                  <c:pt idx="24">
                    <c:v>20</c:v>
                  </c:pt>
                  <c:pt idx="25">
                    <c:v>19</c:v>
                  </c:pt>
                  <c:pt idx="26">
                    <c:v>20</c:v>
                  </c:pt>
                  <c:pt idx="27">
                    <c:v>2</c:v>
                  </c:pt>
                  <c:pt idx="28">
                    <c:v>19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19</c:v>
                  </c:pt>
                  <c:pt idx="32">
                    <c:v>21</c:v>
                  </c:pt>
                  <c:pt idx="33">
                    <c:v>20</c:v>
                  </c:pt>
                  <c:pt idx="34">
                    <c:v>19</c:v>
                  </c:pt>
                  <c:pt idx="35">
                    <c:v>20</c:v>
                  </c:pt>
                  <c:pt idx="36">
                    <c:v>18</c:v>
                  </c:pt>
                  <c:pt idx="37">
                    <c:v>12</c:v>
                  </c:pt>
                  <c:pt idx="38">
                    <c:v>20</c:v>
                  </c:pt>
                  <c:pt idx="39">
                    <c:v>19</c:v>
                  </c:pt>
                  <c:pt idx="40">
                    <c:v>24</c:v>
                  </c:pt>
                  <c:pt idx="41">
                    <c:v>15</c:v>
                  </c:pt>
                  <c:pt idx="42">
                    <c:v>18</c:v>
                  </c:pt>
                  <c:pt idx="43">
                    <c:v>16</c:v>
                  </c:pt>
                  <c:pt idx="44">
                    <c:v>15</c:v>
                  </c:pt>
                  <c:pt idx="45">
                    <c:v>9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  <c:pt idx="6">
                    <c:v>ANNE 3T</c:v>
                  </c:pt>
                  <c:pt idx="7">
                    <c:v>ANNE 3T</c:v>
                  </c:pt>
                  <c:pt idx="8">
                    <c:v>ANNE 3T</c:v>
                  </c:pt>
                  <c:pt idx="9">
                    <c:v>ANNE 3T</c:v>
                  </c:pt>
                  <c:pt idx="10">
                    <c:v>ANNE 3T</c:v>
                  </c:pt>
                  <c:pt idx="11">
                    <c:v>ANNE 3T</c:v>
                  </c:pt>
                  <c:pt idx="12">
                    <c:v>ANNE 3T</c:v>
                  </c:pt>
                  <c:pt idx="13">
                    <c:v>ANNE 3T</c:v>
                  </c:pt>
                  <c:pt idx="14">
                    <c:v>ANNE 3T</c:v>
                  </c:pt>
                  <c:pt idx="15">
                    <c:v>ANNE 3T</c:v>
                  </c:pt>
                  <c:pt idx="16">
                    <c:v>ANNE 3T</c:v>
                  </c:pt>
                  <c:pt idx="17">
                    <c:v>ANNE 3T</c:v>
                  </c:pt>
                  <c:pt idx="18">
                    <c:v>ANNE 3T</c:v>
                  </c:pt>
                  <c:pt idx="19">
                    <c:v>ANNE 3T</c:v>
                  </c:pt>
                  <c:pt idx="20">
                    <c:v>ANNE 3T</c:v>
                  </c:pt>
                  <c:pt idx="21">
                    <c:v>ANNE 3T</c:v>
                  </c:pt>
                  <c:pt idx="22">
                    <c:v>ANNE 3T</c:v>
                  </c:pt>
                  <c:pt idx="23">
                    <c:v>ANNE 3T</c:v>
                  </c:pt>
                  <c:pt idx="24">
                    <c:v>ANNE 3T</c:v>
                  </c:pt>
                  <c:pt idx="25">
                    <c:v>ANNE 3T</c:v>
                  </c:pt>
                  <c:pt idx="26">
                    <c:v>ANNE 3T</c:v>
                  </c:pt>
                  <c:pt idx="27">
                    <c:v>VALENTINA 3-2</c:v>
                  </c:pt>
                  <c:pt idx="28">
                    <c:v>VALENTINA 3-2</c:v>
                  </c:pt>
                  <c:pt idx="29">
                    <c:v>VALENTINA 3-2</c:v>
                  </c:pt>
                  <c:pt idx="30">
                    <c:v>VALENTINA 3-2</c:v>
                  </c:pt>
                  <c:pt idx="31">
                    <c:v>VALENTINA 3-2</c:v>
                  </c:pt>
                  <c:pt idx="32">
                    <c:v>VALENTINA 3-2</c:v>
                  </c:pt>
                  <c:pt idx="33">
                    <c:v>VALENTINA 3-2</c:v>
                  </c:pt>
                  <c:pt idx="34">
                    <c:v>VALENTINA 3-2</c:v>
                  </c:pt>
                  <c:pt idx="35">
                    <c:v>VALENTINA 3-2</c:v>
                  </c:pt>
                  <c:pt idx="36">
                    <c:v>VALENTINA 3-2</c:v>
                  </c:pt>
                  <c:pt idx="37">
                    <c:v>VALENTINA 3-2</c:v>
                  </c:pt>
                  <c:pt idx="38">
                    <c:v>VALENTINA 3-2</c:v>
                  </c:pt>
                  <c:pt idx="39">
                    <c:v>VALENTINA 3-2</c:v>
                  </c:pt>
                  <c:pt idx="40">
                    <c:v>VALENTINA 3-2</c:v>
                  </c:pt>
                  <c:pt idx="41">
                    <c:v>VALENTINA 3-2</c:v>
                  </c:pt>
                  <c:pt idx="42">
                    <c:v>VALENTINA 3-2</c:v>
                  </c:pt>
                  <c:pt idx="43">
                    <c:v>VALENTINA 3-2</c:v>
                  </c:pt>
                  <c:pt idx="44">
                    <c:v>VALENTINA 3-2</c:v>
                  </c:pt>
                  <c:pt idx="45">
                    <c:v>VALENTINA 3-2</c:v>
                  </c:pt>
                </c:lvl>
                <c:lvl>
                  <c:pt idx="0">
                    <c:v>L1-36</c:v>
                  </c:pt>
                  <c:pt idx="1">
                    <c:v>L1-35</c:v>
                  </c:pt>
                  <c:pt idx="2">
                    <c:v>L1-35</c:v>
                  </c:pt>
                  <c:pt idx="3">
                    <c:v>L1-32</c:v>
                  </c:pt>
                  <c:pt idx="4">
                    <c:v>L1-32</c:v>
                  </c:pt>
                  <c:pt idx="5">
                    <c:v>L1-32</c:v>
                  </c:pt>
                  <c:pt idx="6">
                    <c:v>L1-31</c:v>
                  </c:pt>
                  <c:pt idx="7">
                    <c:v>L2-36</c:v>
                  </c:pt>
                  <c:pt idx="8">
                    <c:v>L2-35</c:v>
                  </c:pt>
                  <c:pt idx="9">
                    <c:v>L2-35</c:v>
                  </c:pt>
                  <c:pt idx="10">
                    <c:v>L2-32</c:v>
                  </c:pt>
                  <c:pt idx="11">
                    <c:v>L2-32</c:v>
                  </c:pt>
                  <c:pt idx="12">
                    <c:v>L2-32</c:v>
                  </c:pt>
                  <c:pt idx="13">
                    <c:v>L2-31</c:v>
                  </c:pt>
                  <c:pt idx="14">
                    <c:v>L3-36</c:v>
                  </c:pt>
                  <c:pt idx="15">
                    <c:v>L3-35</c:v>
                  </c:pt>
                  <c:pt idx="16">
                    <c:v>L3-35</c:v>
                  </c:pt>
                  <c:pt idx="17">
                    <c:v>L3-32</c:v>
                  </c:pt>
                  <c:pt idx="18">
                    <c:v>L3-32</c:v>
                  </c:pt>
                  <c:pt idx="19">
                    <c:v>L3-32</c:v>
                  </c:pt>
                  <c:pt idx="20">
                    <c:v>L3-31</c:v>
                  </c:pt>
                  <c:pt idx="21">
                    <c:v>L4-36</c:v>
                  </c:pt>
                  <c:pt idx="22">
                    <c:v>L4-35</c:v>
                  </c:pt>
                  <c:pt idx="23">
                    <c:v>L4-35</c:v>
                  </c:pt>
                  <c:pt idx="24">
                    <c:v>L4-32</c:v>
                  </c:pt>
                  <c:pt idx="25">
                    <c:v>L4-32</c:v>
                  </c:pt>
                  <c:pt idx="26">
                    <c:v>L4-31</c:v>
                  </c:pt>
                  <c:pt idx="27">
                    <c:v>L1-26</c:v>
                  </c:pt>
                  <c:pt idx="28">
                    <c:v>L1-30</c:v>
                  </c:pt>
                  <c:pt idx="29">
                    <c:v>L1-30</c:v>
                  </c:pt>
                  <c:pt idx="30">
                    <c:v>L1-36</c:v>
                  </c:pt>
                  <c:pt idx="31">
                    <c:v>L1-35</c:v>
                  </c:pt>
                  <c:pt idx="32">
                    <c:v>L1-34</c:v>
                  </c:pt>
                  <c:pt idx="33">
                    <c:v>L2-36</c:v>
                  </c:pt>
                  <c:pt idx="34">
                    <c:v>L2-35</c:v>
                  </c:pt>
                  <c:pt idx="35">
                    <c:v>L2-34</c:v>
                  </c:pt>
                  <c:pt idx="36">
                    <c:v>L2-34</c:v>
                  </c:pt>
                  <c:pt idx="37">
                    <c:v>L2-34</c:v>
                  </c:pt>
                  <c:pt idx="38">
                    <c:v>L3-36</c:v>
                  </c:pt>
                  <c:pt idx="39">
                    <c:v>L3-35</c:v>
                  </c:pt>
                  <c:pt idx="40">
                    <c:v>L3-34</c:v>
                  </c:pt>
                  <c:pt idx="41">
                    <c:v>L4-36</c:v>
                  </c:pt>
                  <c:pt idx="42">
                    <c:v>L4-35</c:v>
                  </c:pt>
                  <c:pt idx="43">
                    <c:v>L4-34</c:v>
                  </c:pt>
                  <c:pt idx="44">
                    <c:v>L4-34</c:v>
                  </c:pt>
                  <c:pt idx="45">
                    <c:v>L4-33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  <c:pt idx="5">
                    <c:v>TAPIZ</c:v>
                  </c:pt>
                  <c:pt idx="6">
                    <c:v>TAPIZ</c:v>
                  </c:pt>
                  <c:pt idx="7">
                    <c:v>TAPIZ</c:v>
                  </c:pt>
                  <c:pt idx="8">
                    <c:v>TAPIZ</c:v>
                  </c:pt>
                  <c:pt idx="9">
                    <c:v>TAPIZ</c:v>
                  </c:pt>
                  <c:pt idx="10">
                    <c:v>TAPIZ</c:v>
                  </c:pt>
                  <c:pt idx="11">
                    <c:v>TAPIZ</c:v>
                  </c:pt>
                  <c:pt idx="12">
                    <c:v>TAPIZ</c:v>
                  </c:pt>
                  <c:pt idx="13">
                    <c:v>TAPIZ</c:v>
                  </c:pt>
                  <c:pt idx="14">
                    <c:v>TAPIZ</c:v>
                  </c:pt>
                  <c:pt idx="15">
                    <c:v>TAPIZ</c:v>
                  </c:pt>
                  <c:pt idx="16">
                    <c:v>TAPIZ</c:v>
                  </c:pt>
                  <c:pt idx="17">
                    <c:v>TAPIZ</c:v>
                  </c:pt>
                  <c:pt idx="18">
                    <c:v>TAPIZ</c:v>
                  </c:pt>
                  <c:pt idx="19">
                    <c:v>TAPIZ</c:v>
                  </c:pt>
                  <c:pt idx="20">
                    <c:v>TAPIZ</c:v>
                  </c:pt>
                  <c:pt idx="21">
                    <c:v>TAPIZ</c:v>
                  </c:pt>
                  <c:pt idx="22">
                    <c:v>TAPIZ</c:v>
                  </c:pt>
                  <c:pt idx="23">
                    <c:v>TAPIZ</c:v>
                  </c:pt>
                  <c:pt idx="24">
                    <c:v>TAPIZ</c:v>
                  </c:pt>
                  <c:pt idx="25">
                    <c:v>TAPIZ</c:v>
                  </c:pt>
                  <c:pt idx="26">
                    <c:v>TAPIZ</c:v>
                  </c:pt>
                  <c:pt idx="27">
                    <c:v>TAPIZ</c:v>
                  </c:pt>
                  <c:pt idx="28">
                    <c:v>TAPIZ</c:v>
                  </c:pt>
                  <c:pt idx="29">
                    <c:v>TAPIZ</c:v>
                  </c:pt>
                  <c:pt idx="30">
                    <c:v>TAPIZ</c:v>
                  </c:pt>
                  <c:pt idx="31">
                    <c:v>TAPIZ</c:v>
                  </c:pt>
                  <c:pt idx="32">
                    <c:v>TAPIZ</c:v>
                  </c:pt>
                  <c:pt idx="33">
                    <c:v>TAPIZ</c:v>
                  </c:pt>
                  <c:pt idx="34">
                    <c:v>TAPIZ</c:v>
                  </c:pt>
                  <c:pt idx="35">
                    <c:v>TAPIZ</c:v>
                  </c:pt>
                  <c:pt idx="36">
                    <c:v>TAPIZ</c:v>
                  </c:pt>
                  <c:pt idx="37">
                    <c:v>TAPIZ</c:v>
                  </c:pt>
                  <c:pt idx="38">
                    <c:v>TAPIZ</c:v>
                  </c:pt>
                  <c:pt idx="39">
                    <c:v>TAPIZ</c:v>
                  </c:pt>
                  <c:pt idx="40">
                    <c:v>TAPIZ</c:v>
                  </c:pt>
                  <c:pt idx="41">
                    <c:v>TAPIZ</c:v>
                  </c:pt>
                  <c:pt idx="42">
                    <c:v>TAPIZ</c:v>
                  </c:pt>
                  <c:pt idx="43">
                    <c:v>TAPIZ</c:v>
                  </c:pt>
                  <c:pt idx="44">
                    <c:v>TAPIZ</c:v>
                  </c:pt>
                  <c:pt idx="45">
                    <c:v>TAPIZ</c:v>
                  </c:pt>
                </c:lvl>
              </c:multiLvlStrCache>
            </c:multiLvlStrRef>
          </c:xVal>
          <c:yVal>
            <c:numRef>
              <c:f>Hoja2!$O$6:$O$51</c:f>
              <c:numCache>
                <c:formatCode>General</c:formatCode>
                <c:ptCount val="46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15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12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13</c:v>
                </c:pt>
                <c:pt idx="22">
                  <c:v>14</c:v>
                </c:pt>
                <c:pt idx="23">
                  <c:v>17</c:v>
                </c:pt>
                <c:pt idx="24">
                  <c:v>15</c:v>
                </c:pt>
                <c:pt idx="25">
                  <c:v>13</c:v>
                </c:pt>
                <c:pt idx="26">
                  <c:v>18</c:v>
                </c:pt>
                <c:pt idx="27">
                  <c:v>40</c:v>
                </c:pt>
                <c:pt idx="28">
                  <c:v>22</c:v>
                </c:pt>
                <c:pt idx="29">
                  <c:v>15</c:v>
                </c:pt>
                <c:pt idx="30">
                  <c:v>16</c:v>
                </c:pt>
                <c:pt idx="31">
                  <c:v>22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25</c:v>
                </c:pt>
                <c:pt idx="36">
                  <c:v>18</c:v>
                </c:pt>
                <c:pt idx="37">
                  <c:v>12</c:v>
                </c:pt>
                <c:pt idx="38">
                  <c:v>12</c:v>
                </c:pt>
                <c:pt idx="39">
                  <c:v>16</c:v>
                </c:pt>
                <c:pt idx="40">
                  <c:v>14</c:v>
                </c:pt>
                <c:pt idx="41">
                  <c:v>22</c:v>
                </c:pt>
                <c:pt idx="42">
                  <c:v>11</c:v>
                </c:pt>
                <c:pt idx="43">
                  <c:v>20</c:v>
                </c:pt>
                <c:pt idx="44">
                  <c:v>24</c:v>
                </c:pt>
                <c:pt idx="4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B-41AC-B496-112A60EF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81487"/>
        <c:axId val="1939073583"/>
      </c:scatterChart>
      <c:valAx>
        <c:axId val="193908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9073583"/>
        <c:crosses val="autoZero"/>
        <c:crossBetween val="midCat"/>
      </c:valAx>
      <c:valAx>
        <c:axId val="19390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908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Hoja2!$O$69</c:f>
              <c:strCache>
                <c:ptCount val="1"/>
                <c:pt idx="0">
                  <c:v>Tiempo
Unitario
Minutos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Hoja2!$D$70:$N$118</c:f>
              <c:multiLvlStrCache>
                <c:ptCount val="49"/>
                <c:lvl>
                  <c:pt idx="0">
                    <c:v>0:46</c:v>
                  </c:pt>
                  <c:pt idx="1">
                    <c:v>1:58</c:v>
                  </c:pt>
                  <c:pt idx="2">
                    <c:v>0:55</c:v>
                  </c:pt>
                  <c:pt idx="3">
                    <c:v>1:16</c:v>
                  </c:pt>
                  <c:pt idx="4">
                    <c:v>1:08</c:v>
                  </c:pt>
                  <c:pt idx="5">
                    <c:v>1:02</c:v>
                  </c:pt>
                  <c:pt idx="6">
                    <c:v>1:15</c:v>
                  </c:pt>
                  <c:pt idx="7">
                    <c:v>1:13</c:v>
                  </c:pt>
                  <c:pt idx="8">
                    <c:v>0:55</c:v>
                  </c:pt>
                  <c:pt idx="9">
                    <c:v>1:12</c:v>
                  </c:pt>
                  <c:pt idx="10">
                    <c:v>1:28</c:v>
                  </c:pt>
                  <c:pt idx="11">
                    <c:v>1:08</c:v>
                  </c:pt>
                  <c:pt idx="12">
                    <c:v>1:08</c:v>
                  </c:pt>
                  <c:pt idx="13">
                    <c:v>1:16</c:v>
                  </c:pt>
                  <c:pt idx="14">
                    <c:v>1:16</c:v>
                  </c:pt>
                  <c:pt idx="15">
                    <c:v>1:03</c:v>
                  </c:pt>
                  <c:pt idx="16">
                    <c:v>2:10</c:v>
                  </c:pt>
                  <c:pt idx="17">
                    <c:v>0:52</c:v>
                  </c:pt>
                  <c:pt idx="18">
                    <c:v>2:10</c:v>
                  </c:pt>
                  <c:pt idx="19">
                    <c:v>1:00</c:v>
                  </c:pt>
                  <c:pt idx="20">
                    <c:v>1:21</c:v>
                  </c:pt>
                  <c:pt idx="21">
                    <c:v>1:15</c:v>
                  </c:pt>
                  <c:pt idx="22">
                    <c:v>1:58</c:v>
                  </c:pt>
                  <c:pt idx="23">
                    <c:v>1:58</c:v>
                  </c:pt>
                  <c:pt idx="24">
                    <c:v>0:55</c:v>
                  </c:pt>
                  <c:pt idx="25">
                    <c:v>2:12</c:v>
                  </c:pt>
                  <c:pt idx="26">
                    <c:v>1:25</c:v>
                  </c:pt>
                  <c:pt idx="27">
                    <c:v>1:06</c:v>
                  </c:pt>
                  <c:pt idx="28">
                    <c:v>2:08</c:v>
                  </c:pt>
                  <c:pt idx="29">
                    <c:v>1:46</c:v>
                  </c:pt>
                  <c:pt idx="30">
                    <c:v>1:16</c:v>
                  </c:pt>
                  <c:pt idx="31">
                    <c:v>2:23</c:v>
                  </c:pt>
                  <c:pt idx="32">
                    <c:v>2:00</c:v>
                  </c:pt>
                  <c:pt idx="33">
                    <c:v>2:20</c:v>
                  </c:pt>
                  <c:pt idx="34">
                    <c:v>1:31</c:v>
                  </c:pt>
                  <c:pt idx="35">
                    <c:v>1:21</c:v>
                  </c:pt>
                  <c:pt idx="36">
                    <c:v>1:40</c:v>
                  </c:pt>
                  <c:pt idx="37">
                    <c:v>1:33</c:v>
                  </c:pt>
                  <c:pt idx="38">
                    <c:v>2:23</c:v>
                  </c:pt>
                  <c:pt idx="39">
                    <c:v>1:12</c:v>
                  </c:pt>
                  <c:pt idx="40">
                    <c:v>1:05</c:v>
                  </c:pt>
                  <c:pt idx="41">
                    <c:v>1:15</c:v>
                  </c:pt>
                  <c:pt idx="42">
                    <c:v>1:20</c:v>
                  </c:pt>
                  <c:pt idx="43">
                    <c:v>1:20</c:v>
                  </c:pt>
                  <c:pt idx="44">
                    <c:v>1:30</c:v>
                  </c:pt>
                  <c:pt idx="45">
                    <c:v>1:37</c:v>
                  </c:pt>
                  <c:pt idx="46">
                    <c:v>2:25</c:v>
                  </c:pt>
                  <c:pt idx="47">
                    <c:v>1:25</c:v>
                  </c:pt>
                  <c:pt idx="48">
                    <c:v>1:36</c:v>
                  </c:pt>
                </c:lvl>
                <c:lvl>
                  <c:pt idx="0">
                    <c:v>185</c:v>
                  </c:pt>
                  <c:pt idx="1">
                    <c:v>355</c:v>
                  </c:pt>
                  <c:pt idx="2">
                    <c:v>220</c:v>
                  </c:pt>
                  <c:pt idx="3">
                    <c:v>230</c:v>
                  </c:pt>
                  <c:pt idx="4">
                    <c:v>205</c:v>
                  </c:pt>
                  <c:pt idx="5">
                    <c:v>250</c:v>
                  </c:pt>
                  <c:pt idx="6">
                    <c:v>300</c:v>
                  </c:pt>
                  <c:pt idx="7">
                    <c:v>220</c:v>
                  </c:pt>
                  <c:pt idx="8">
                    <c:v>165</c:v>
                  </c:pt>
                  <c:pt idx="9">
                    <c:v>290</c:v>
                  </c:pt>
                  <c:pt idx="10">
                    <c:v>440</c:v>
                  </c:pt>
                  <c:pt idx="11">
                    <c:v>205</c:v>
                  </c:pt>
                  <c:pt idx="12">
                    <c:v>275</c:v>
                  </c:pt>
                  <c:pt idx="13">
                    <c:v>305</c:v>
                  </c:pt>
                  <c:pt idx="14">
                    <c:v>230</c:v>
                  </c:pt>
                  <c:pt idx="15">
                    <c:v>255</c:v>
                  </c:pt>
                  <c:pt idx="16">
                    <c:v>520</c:v>
                  </c:pt>
                  <c:pt idx="17">
                    <c:v>210</c:v>
                  </c:pt>
                  <c:pt idx="18">
                    <c:v>520</c:v>
                  </c:pt>
                  <c:pt idx="19">
                    <c:v>240</c:v>
                  </c:pt>
                  <c:pt idx="20">
                    <c:v>245</c:v>
                  </c:pt>
                  <c:pt idx="21">
                    <c:v>225</c:v>
                  </c:pt>
                  <c:pt idx="22">
                    <c:v>475</c:v>
                  </c:pt>
                  <c:pt idx="23">
                    <c:v>475</c:v>
                  </c:pt>
                  <c:pt idx="24">
                    <c:v>220</c:v>
                  </c:pt>
                  <c:pt idx="25">
                    <c:v>530</c:v>
                  </c:pt>
                  <c:pt idx="26">
                    <c:v>340</c:v>
                  </c:pt>
                  <c:pt idx="27">
                    <c:v>200</c:v>
                  </c:pt>
                  <c:pt idx="28">
                    <c:v>385</c:v>
                  </c:pt>
                  <c:pt idx="29">
                    <c:v>320</c:v>
                  </c:pt>
                  <c:pt idx="30">
                    <c:v>230</c:v>
                  </c:pt>
                  <c:pt idx="31">
                    <c:v>430</c:v>
                  </c:pt>
                  <c:pt idx="32">
                    <c:v>360</c:v>
                  </c:pt>
                  <c:pt idx="33">
                    <c:v>560</c:v>
                  </c:pt>
                  <c:pt idx="34">
                    <c:v>365</c:v>
                  </c:pt>
                  <c:pt idx="35">
                    <c:v>245</c:v>
                  </c:pt>
                  <c:pt idx="36">
                    <c:v>300</c:v>
                  </c:pt>
                  <c:pt idx="37">
                    <c:v>280</c:v>
                  </c:pt>
                  <c:pt idx="38">
                    <c:v>430</c:v>
                  </c:pt>
                  <c:pt idx="39">
                    <c:v>290</c:v>
                  </c:pt>
                  <c:pt idx="40">
                    <c:v>195</c:v>
                  </c:pt>
                  <c:pt idx="41">
                    <c:v>225</c:v>
                  </c:pt>
                  <c:pt idx="42">
                    <c:v>240</c:v>
                  </c:pt>
                  <c:pt idx="43">
                    <c:v>240</c:v>
                  </c:pt>
                  <c:pt idx="44">
                    <c:v>270</c:v>
                  </c:pt>
                  <c:pt idx="45">
                    <c:v>390</c:v>
                  </c:pt>
                  <c:pt idx="46">
                    <c:v>580</c:v>
                  </c:pt>
                  <c:pt idx="47">
                    <c:v>255</c:v>
                  </c:pt>
                  <c:pt idx="48">
                    <c:v>290</c:v>
                  </c:pt>
                </c:lvl>
                <c:lvl>
                  <c:pt idx="0">
                    <c:v>3:05</c:v>
                  </c:pt>
                  <c:pt idx="1">
                    <c:v>5:55</c:v>
                  </c:pt>
                  <c:pt idx="2">
                    <c:v>3:40</c:v>
                  </c:pt>
                  <c:pt idx="3">
                    <c:v>3:50</c:v>
                  </c:pt>
                  <c:pt idx="4">
                    <c:v>3:25</c:v>
                  </c:pt>
                  <c:pt idx="5">
                    <c:v>4:10</c:v>
                  </c:pt>
                  <c:pt idx="6">
                    <c:v>5:00</c:v>
                  </c:pt>
                  <c:pt idx="7">
                    <c:v>3:40</c:v>
                  </c:pt>
                  <c:pt idx="8">
                    <c:v>2:45</c:v>
                  </c:pt>
                  <c:pt idx="9">
                    <c:v>4:50</c:v>
                  </c:pt>
                  <c:pt idx="10">
                    <c:v>7:20</c:v>
                  </c:pt>
                  <c:pt idx="11">
                    <c:v>3:25</c:v>
                  </c:pt>
                  <c:pt idx="12">
                    <c:v>4:35</c:v>
                  </c:pt>
                  <c:pt idx="13">
                    <c:v>5:05</c:v>
                  </c:pt>
                  <c:pt idx="14">
                    <c:v>3:50</c:v>
                  </c:pt>
                  <c:pt idx="15">
                    <c:v>4:15</c:v>
                  </c:pt>
                  <c:pt idx="16">
                    <c:v>8:40</c:v>
                  </c:pt>
                  <c:pt idx="17">
                    <c:v>3:30</c:v>
                  </c:pt>
                  <c:pt idx="18">
                    <c:v>8:40</c:v>
                  </c:pt>
                  <c:pt idx="19">
                    <c:v>4:00</c:v>
                  </c:pt>
                  <c:pt idx="20">
                    <c:v>4:05</c:v>
                  </c:pt>
                  <c:pt idx="21">
                    <c:v>3:45</c:v>
                  </c:pt>
                  <c:pt idx="22">
                    <c:v>7:55</c:v>
                  </c:pt>
                  <c:pt idx="23">
                    <c:v>7:55</c:v>
                  </c:pt>
                  <c:pt idx="24">
                    <c:v>3:40</c:v>
                  </c:pt>
                  <c:pt idx="25">
                    <c:v>8:50</c:v>
                  </c:pt>
                  <c:pt idx="26">
                    <c:v>5:40</c:v>
                  </c:pt>
                  <c:pt idx="27">
                    <c:v>3:20</c:v>
                  </c:pt>
                  <c:pt idx="28">
                    <c:v>6:25</c:v>
                  </c:pt>
                  <c:pt idx="29">
                    <c:v>5:20</c:v>
                  </c:pt>
                  <c:pt idx="30">
                    <c:v>3:50</c:v>
                  </c:pt>
                  <c:pt idx="31">
                    <c:v>7:10</c:v>
                  </c:pt>
                  <c:pt idx="32">
                    <c:v>6:00</c:v>
                  </c:pt>
                  <c:pt idx="33">
                    <c:v>9:20</c:v>
                  </c:pt>
                  <c:pt idx="34">
                    <c:v>6:05</c:v>
                  </c:pt>
                  <c:pt idx="35">
                    <c:v>4:05</c:v>
                  </c:pt>
                  <c:pt idx="36">
                    <c:v>5:00</c:v>
                  </c:pt>
                  <c:pt idx="37">
                    <c:v>4:40</c:v>
                  </c:pt>
                  <c:pt idx="38">
                    <c:v>7:10</c:v>
                  </c:pt>
                  <c:pt idx="39">
                    <c:v>4:50</c:v>
                  </c:pt>
                  <c:pt idx="40">
                    <c:v>3:15</c:v>
                  </c:pt>
                  <c:pt idx="41">
                    <c:v>3:45</c:v>
                  </c:pt>
                  <c:pt idx="42">
                    <c:v>4:00</c:v>
                  </c:pt>
                  <c:pt idx="43">
                    <c:v>4:00</c:v>
                  </c:pt>
                  <c:pt idx="44">
                    <c:v>4:30</c:v>
                  </c:pt>
                  <c:pt idx="45">
                    <c:v>6:30</c:v>
                  </c:pt>
                  <c:pt idx="46">
                    <c:v>9:40</c:v>
                  </c:pt>
                  <c:pt idx="47">
                    <c:v>4:15</c:v>
                  </c:pt>
                  <c:pt idx="48">
                    <c:v>4:50</c:v>
                  </c:pt>
                </c:lvl>
                <c:lvl>
                  <c:pt idx="0">
                    <c:v>17:40</c:v>
                  </c:pt>
                  <c:pt idx="1">
                    <c:v>9:40</c:v>
                  </c:pt>
                  <c:pt idx="2">
                    <c:v>12:40</c:v>
                  </c:pt>
                  <c:pt idx="3">
                    <c:v>7:30</c:v>
                  </c:pt>
                  <c:pt idx="4">
                    <c:v>17:00</c:v>
                  </c:pt>
                  <c:pt idx="5">
                    <c:v>13:10</c:v>
                  </c:pt>
                  <c:pt idx="6">
                    <c:v>17:00</c:v>
                  </c:pt>
                  <c:pt idx="7">
                    <c:v>9:40</c:v>
                  </c:pt>
                  <c:pt idx="8">
                    <c:v>10:20</c:v>
                  </c:pt>
                  <c:pt idx="9">
                    <c:v>9:20</c:v>
                  </c:pt>
                  <c:pt idx="10">
                    <c:v>13:20</c:v>
                  </c:pt>
                  <c:pt idx="11">
                    <c:v>9:20</c:v>
                  </c:pt>
                  <c:pt idx="12">
                    <c:v>9:35</c:v>
                  </c:pt>
                  <c:pt idx="13">
                    <c:v>12:50</c:v>
                  </c:pt>
                  <c:pt idx="14">
                    <c:v>7:40</c:v>
                  </c:pt>
                  <c:pt idx="15">
                    <c:v>17:15</c:v>
                  </c:pt>
                  <c:pt idx="16">
                    <c:v>12:00</c:v>
                  </c:pt>
                  <c:pt idx="17">
                    <c:v>8:40</c:v>
                  </c:pt>
                  <c:pt idx="18">
                    <c:v>12:00</c:v>
                  </c:pt>
                  <c:pt idx="19">
                    <c:v>8:30</c:v>
                  </c:pt>
                  <c:pt idx="20">
                    <c:v>12:25</c:v>
                  </c:pt>
                  <c:pt idx="21">
                    <c:v>10:35</c:v>
                  </c:pt>
                  <c:pt idx="22">
                    <c:v>11:40</c:v>
                  </c:pt>
                  <c:pt idx="23">
                    <c:v>11:20</c:v>
                  </c:pt>
                  <c:pt idx="24">
                    <c:v>12:00</c:v>
                  </c:pt>
                  <c:pt idx="25">
                    <c:v>9:10</c:v>
                  </c:pt>
                  <c:pt idx="26">
                    <c:v>11:00</c:v>
                  </c:pt>
                  <c:pt idx="27">
                    <c:v>12:40</c:v>
                  </c:pt>
                  <c:pt idx="28">
                    <c:v>12:55</c:v>
                  </c:pt>
                  <c:pt idx="29">
                    <c:v>13:40</c:v>
                  </c:pt>
                  <c:pt idx="30">
                    <c:v>7:30</c:v>
                  </c:pt>
                  <c:pt idx="31">
                    <c:v>12:10</c:v>
                  </c:pt>
                  <c:pt idx="32">
                    <c:v>16:00</c:v>
                  </c:pt>
                  <c:pt idx="33">
                    <c:v>17:20</c:v>
                  </c:pt>
                  <c:pt idx="34">
                    <c:v>11:00</c:v>
                  </c:pt>
                  <c:pt idx="35">
                    <c:v>12:35</c:v>
                  </c:pt>
                  <c:pt idx="36">
                    <c:v>11:20</c:v>
                  </c:pt>
                  <c:pt idx="37">
                    <c:v>13:40</c:v>
                  </c:pt>
                  <c:pt idx="38">
                    <c:v>16:50</c:v>
                  </c:pt>
                  <c:pt idx="39">
                    <c:v>16:10</c:v>
                  </c:pt>
                  <c:pt idx="40">
                    <c:v>12:30</c:v>
                  </c:pt>
                  <c:pt idx="41">
                    <c:v>11:55</c:v>
                  </c:pt>
                  <c:pt idx="42">
                    <c:v>10:00</c:v>
                  </c:pt>
                  <c:pt idx="43">
                    <c:v>15:00</c:v>
                  </c:pt>
                  <c:pt idx="44">
                    <c:v>13:40</c:v>
                  </c:pt>
                  <c:pt idx="45">
                    <c:v>8:30</c:v>
                  </c:pt>
                  <c:pt idx="46">
                    <c:v>13:20</c:v>
                  </c:pt>
                  <c:pt idx="47">
                    <c:v>11:45</c:v>
                  </c:pt>
                  <c:pt idx="48">
                    <c:v>11:20</c:v>
                  </c:pt>
                </c:lvl>
                <c:lvl>
                  <c:pt idx="0">
                    <c:v>09/09</c:v>
                  </c:pt>
                  <c:pt idx="1">
                    <c:v>04/09</c:v>
                  </c:pt>
                  <c:pt idx="2">
                    <c:v>29/08</c:v>
                  </c:pt>
                  <c:pt idx="3">
                    <c:v>30/08</c:v>
                  </c:pt>
                  <c:pt idx="4">
                    <c:v>21/08</c:v>
                  </c:pt>
                  <c:pt idx="5">
                    <c:v>22/08</c:v>
                  </c:pt>
                  <c:pt idx="6">
                    <c:v>11/08</c:v>
                  </c:pt>
                  <c:pt idx="7">
                    <c:v>12/08</c:v>
                  </c:pt>
                  <c:pt idx="8">
                    <c:v>06/08</c:v>
                  </c:pt>
                  <c:pt idx="9">
                    <c:v>02/08</c:v>
                  </c:pt>
                  <c:pt idx="10">
                    <c:v>24/07</c:v>
                  </c:pt>
                  <c:pt idx="11">
                    <c:v>10/09</c:v>
                  </c:pt>
                  <c:pt idx="12">
                    <c:v>04/09</c:v>
                  </c:pt>
                  <c:pt idx="13">
                    <c:v>29/08</c:v>
                  </c:pt>
                  <c:pt idx="14">
                    <c:v>30/08</c:v>
                  </c:pt>
                  <c:pt idx="15">
                    <c:v>21/08</c:v>
                  </c:pt>
                  <c:pt idx="16">
                    <c:v>12/08</c:v>
                  </c:pt>
                  <c:pt idx="17">
                    <c:v>10/09</c:v>
                  </c:pt>
                  <c:pt idx="18">
                    <c:v>04/09</c:v>
                  </c:pt>
                  <c:pt idx="19">
                    <c:v>22/08</c:v>
                  </c:pt>
                  <c:pt idx="20">
                    <c:v>12/08</c:v>
                  </c:pt>
                  <c:pt idx="21">
                    <c:v>10/09</c:v>
                  </c:pt>
                  <c:pt idx="22">
                    <c:v>04/09</c:v>
                  </c:pt>
                  <c:pt idx="23">
                    <c:v>05/09</c:v>
                  </c:pt>
                  <c:pt idx="24">
                    <c:v>29/08</c:v>
                  </c:pt>
                  <c:pt idx="25">
                    <c:v>09/09</c:v>
                  </c:pt>
                  <c:pt idx="26">
                    <c:v>26/08</c:v>
                  </c:pt>
                  <c:pt idx="27">
                    <c:v>27/08</c:v>
                  </c:pt>
                  <c:pt idx="28">
                    <c:v>19/08</c:v>
                  </c:pt>
                  <c:pt idx="29">
                    <c:v>14/08</c:v>
                  </c:pt>
                  <c:pt idx="30">
                    <c:v>15/08</c:v>
                  </c:pt>
                  <c:pt idx="31">
                    <c:v>08/08</c:v>
                  </c:pt>
                  <c:pt idx="32">
                    <c:v>17/07</c:v>
                  </c:pt>
                  <c:pt idx="33">
                    <c:v>08/09</c:v>
                  </c:pt>
                  <c:pt idx="34">
                    <c:v>26/08</c:v>
                  </c:pt>
                  <c:pt idx="35">
                    <c:v>27/08</c:v>
                  </c:pt>
                  <c:pt idx="36">
                    <c:v>19/08</c:v>
                  </c:pt>
                  <c:pt idx="37">
                    <c:v>07/08</c:v>
                  </c:pt>
                  <c:pt idx="38">
                    <c:v>18/07</c:v>
                  </c:pt>
                  <c:pt idx="39">
                    <c:v>08/09</c:v>
                  </c:pt>
                  <c:pt idx="40">
                    <c:v>27/08</c:v>
                  </c:pt>
                  <c:pt idx="41">
                    <c:v>18/08</c:v>
                  </c:pt>
                  <c:pt idx="42">
                    <c:v>19/08</c:v>
                  </c:pt>
                  <c:pt idx="43">
                    <c:v>14/08</c:v>
                  </c:pt>
                  <c:pt idx="44">
                    <c:v>07/08</c:v>
                  </c:pt>
                  <c:pt idx="45">
                    <c:v>09/09</c:v>
                  </c:pt>
                  <c:pt idx="46">
                    <c:v>26/08</c:v>
                  </c:pt>
                  <c:pt idx="47">
                    <c:v>18/08</c:v>
                  </c:pt>
                  <c:pt idx="48">
                    <c:v>19/08</c:v>
                  </c:pt>
                </c:lvl>
                <c:lvl>
                  <c:pt idx="0">
                    <c:v>13:35</c:v>
                  </c:pt>
                  <c:pt idx="1">
                    <c:v>13:45</c:v>
                  </c:pt>
                  <c:pt idx="2">
                    <c:v>9:00</c:v>
                  </c:pt>
                  <c:pt idx="3">
                    <c:v>12:40</c:v>
                  </c:pt>
                  <c:pt idx="4">
                    <c:v>12:35</c:v>
                  </c:pt>
                  <c:pt idx="5">
                    <c:v>9:00</c:v>
                  </c:pt>
                  <c:pt idx="6">
                    <c:v>11:00</c:v>
                  </c:pt>
                  <c:pt idx="7">
                    <c:v>17:00</c:v>
                  </c:pt>
                  <c:pt idx="8">
                    <c:v>7:35</c:v>
                  </c:pt>
                  <c:pt idx="9">
                    <c:v>13:30</c:v>
                  </c:pt>
                  <c:pt idx="10">
                    <c:v>17:00</c:v>
                  </c:pt>
                  <c:pt idx="11">
                    <c:v>16:55</c:v>
                  </c:pt>
                  <c:pt idx="12">
                    <c:v>16:00</c:v>
                  </c:pt>
                  <c:pt idx="13">
                    <c:v>7:45</c:v>
                  </c:pt>
                  <c:pt idx="14">
                    <c:v>12:50</c:v>
                  </c:pt>
                  <c:pt idx="15">
                    <c:v>12:00</c:v>
                  </c:pt>
                  <c:pt idx="16">
                    <c:v>13:20</c:v>
                  </c:pt>
                  <c:pt idx="17">
                    <c:v>16:10</c:v>
                  </c:pt>
                  <c:pt idx="18">
                    <c:v>13:20</c:v>
                  </c:pt>
                  <c:pt idx="19">
                    <c:v>15:30</c:v>
                  </c:pt>
                  <c:pt idx="20">
                    <c:v>8:20</c:v>
                  </c:pt>
                  <c:pt idx="21">
                    <c:v>17:50</c:v>
                  </c:pt>
                  <c:pt idx="22">
                    <c:v>13:45</c:v>
                  </c:pt>
                  <c:pt idx="23">
                    <c:v>13:25</c:v>
                  </c:pt>
                  <c:pt idx="24">
                    <c:v>8:20</c:v>
                  </c:pt>
                  <c:pt idx="25">
                    <c:v>10:20</c:v>
                  </c:pt>
                  <c:pt idx="26">
                    <c:v>16:20</c:v>
                  </c:pt>
                  <c:pt idx="27">
                    <c:v>9:20</c:v>
                  </c:pt>
                  <c:pt idx="28">
                    <c:v>17:30</c:v>
                  </c:pt>
                  <c:pt idx="29">
                    <c:v>8:20</c:v>
                  </c:pt>
                  <c:pt idx="30">
                    <c:v>13:40</c:v>
                  </c:pt>
                  <c:pt idx="31">
                    <c:v>16:00</c:v>
                  </c:pt>
                  <c:pt idx="32">
                    <c:v>9:00</c:v>
                  </c:pt>
                  <c:pt idx="33">
                    <c:v>13:00</c:v>
                  </c:pt>
                  <c:pt idx="34">
                    <c:v>15:55</c:v>
                  </c:pt>
                  <c:pt idx="35">
                    <c:v>8:30</c:v>
                  </c:pt>
                  <c:pt idx="36">
                    <c:v>17:20</c:v>
                  </c:pt>
                  <c:pt idx="37">
                    <c:v>9:00</c:v>
                  </c:pt>
                  <c:pt idx="38">
                    <c:v>8:40</c:v>
                  </c:pt>
                  <c:pt idx="39">
                    <c:v>10:20</c:v>
                  </c:pt>
                  <c:pt idx="40">
                    <c:v>9:15</c:v>
                  </c:pt>
                  <c:pt idx="41">
                    <c:v>8:10</c:v>
                  </c:pt>
                  <c:pt idx="42">
                    <c:v>17:00</c:v>
                  </c:pt>
                  <c:pt idx="43">
                    <c:v>10:00</c:v>
                  </c:pt>
                  <c:pt idx="44">
                    <c:v>9:10</c:v>
                  </c:pt>
                  <c:pt idx="45">
                    <c:v>12:00</c:v>
                  </c:pt>
                  <c:pt idx="46">
                    <c:v>13:40</c:v>
                  </c:pt>
                  <c:pt idx="47">
                    <c:v>7:30</c:v>
                  </c:pt>
                  <c:pt idx="48">
                    <c:v>17:30</c:v>
                  </c:pt>
                </c:lvl>
                <c:lvl>
                  <c:pt idx="0">
                    <c:v>09/09</c:v>
                  </c:pt>
                  <c:pt idx="1">
                    <c:v>03/09</c:v>
                  </c:pt>
                  <c:pt idx="2">
                    <c:v>29/08</c:v>
                  </c:pt>
                  <c:pt idx="3">
                    <c:v>29/08</c:v>
                  </c:pt>
                  <c:pt idx="4">
                    <c:v>21/08</c:v>
                  </c:pt>
                  <c:pt idx="5">
                    <c:v>22/08</c:v>
                  </c:pt>
                  <c:pt idx="6">
                    <c:v>11/08</c:v>
                  </c:pt>
                  <c:pt idx="7">
                    <c:v>11/08</c:v>
                  </c:pt>
                  <c:pt idx="8">
                    <c:v>06/08</c:v>
                  </c:pt>
                  <c:pt idx="9">
                    <c:v>01/08</c:v>
                  </c:pt>
                  <c:pt idx="10">
                    <c:v>23/07</c:v>
                  </c:pt>
                  <c:pt idx="11">
                    <c:v>09/09</c:v>
                  </c:pt>
                  <c:pt idx="12">
                    <c:v>03/09</c:v>
                  </c:pt>
                  <c:pt idx="13">
                    <c:v>29/08</c:v>
                  </c:pt>
                  <c:pt idx="14">
                    <c:v>29/08</c:v>
                  </c:pt>
                  <c:pt idx="15">
                    <c:v>21/08</c:v>
                  </c:pt>
                  <c:pt idx="16">
                    <c:v>11/08</c:v>
                  </c:pt>
                  <c:pt idx="17">
                    <c:v>09/09</c:v>
                  </c:pt>
                  <c:pt idx="18">
                    <c:v>03/09</c:v>
                  </c:pt>
                  <c:pt idx="19">
                    <c:v>21/08</c:v>
                  </c:pt>
                  <c:pt idx="20">
                    <c:v>12/08</c:v>
                  </c:pt>
                  <c:pt idx="21">
                    <c:v>09/09</c:v>
                  </c:pt>
                  <c:pt idx="22">
                    <c:v>03/09</c:v>
                  </c:pt>
                  <c:pt idx="23">
                    <c:v>04/09</c:v>
                  </c:pt>
                  <c:pt idx="24">
                    <c:v>29/08</c:v>
                  </c:pt>
                  <c:pt idx="25">
                    <c:v>08/09</c:v>
                  </c:pt>
                  <c:pt idx="26">
                    <c:v>25/08</c:v>
                  </c:pt>
                  <c:pt idx="27">
                    <c:v>27/08</c:v>
                  </c:pt>
                  <c:pt idx="28">
                    <c:v>18/08</c:v>
                  </c:pt>
                  <c:pt idx="29">
                    <c:v>14/08</c:v>
                  </c:pt>
                  <c:pt idx="30">
                    <c:v>14/08</c:v>
                  </c:pt>
                  <c:pt idx="31">
                    <c:v>07/08</c:v>
                  </c:pt>
                  <c:pt idx="32">
                    <c:v>17/07</c:v>
                  </c:pt>
                  <c:pt idx="33">
                    <c:v>06/09</c:v>
                  </c:pt>
                  <c:pt idx="34">
                    <c:v>25/08</c:v>
                  </c:pt>
                  <c:pt idx="35">
                    <c:v>27/08</c:v>
                  </c:pt>
                  <c:pt idx="36">
                    <c:v>18/08</c:v>
                  </c:pt>
                  <c:pt idx="37">
                    <c:v>07/08</c:v>
                  </c:pt>
                  <c:pt idx="38">
                    <c:v>18/07</c:v>
                  </c:pt>
                  <c:pt idx="39">
                    <c:v>08/09</c:v>
                  </c:pt>
                  <c:pt idx="40">
                    <c:v>27/08</c:v>
                  </c:pt>
                  <c:pt idx="41">
                    <c:v>18/08</c:v>
                  </c:pt>
                  <c:pt idx="42">
                    <c:v>18/08</c:v>
                  </c:pt>
                  <c:pt idx="43">
                    <c:v>14/08</c:v>
                  </c:pt>
                  <c:pt idx="44">
                    <c:v>07/08</c:v>
                  </c:pt>
                  <c:pt idx="45">
                    <c:v>08/09</c:v>
                  </c:pt>
                  <c:pt idx="46">
                    <c:v>25/08</c:v>
                  </c:pt>
                  <c:pt idx="47">
                    <c:v>18/08</c:v>
                  </c:pt>
                  <c:pt idx="48">
                    <c:v>18/08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3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3</c:v>
                  </c:pt>
                  <c:pt idx="21">
                    <c:v>3</c:v>
                  </c:pt>
                  <c:pt idx="22">
                    <c:v>4</c:v>
                  </c:pt>
                  <c:pt idx="23">
                    <c:v>4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4</c:v>
                  </c:pt>
                  <c:pt idx="34">
                    <c:v>4</c:v>
                  </c:pt>
                  <c:pt idx="35">
                    <c:v>3</c:v>
                  </c:pt>
                  <c:pt idx="36">
                    <c:v>3</c:v>
                  </c:pt>
                  <c:pt idx="37">
                    <c:v>3</c:v>
                  </c:pt>
                  <c:pt idx="38">
                    <c:v>3</c:v>
                  </c:pt>
                  <c:pt idx="39">
                    <c:v>4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3</c:v>
                  </c:pt>
                  <c:pt idx="44">
                    <c:v>3</c:v>
                  </c:pt>
                  <c:pt idx="45">
                    <c:v>4</c:v>
                  </c:pt>
                  <c:pt idx="46">
                    <c:v>4</c:v>
                  </c:pt>
                  <c:pt idx="47">
                    <c:v>3</c:v>
                  </c:pt>
                  <c:pt idx="48">
                    <c:v>3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  <c:pt idx="6">
                    <c:v>ANNE 3T</c:v>
                  </c:pt>
                  <c:pt idx="7">
                    <c:v>ANNE 3T</c:v>
                  </c:pt>
                  <c:pt idx="8">
                    <c:v>ANNE 3T</c:v>
                  </c:pt>
                  <c:pt idx="9">
                    <c:v>ANNE 3T</c:v>
                  </c:pt>
                  <c:pt idx="10">
                    <c:v>ANNE 3T</c:v>
                  </c:pt>
                  <c:pt idx="11">
                    <c:v>ANNE 3T</c:v>
                  </c:pt>
                  <c:pt idx="12">
                    <c:v>ANNE 3T</c:v>
                  </c:pt>
                  <c:pt idx="13">
                    <c:v>ANNE 3T</c:v>
                  </c:pt>
                  <c:pt idx="14">
                    <c:v>ANNE 3T</c:v>
                  </c:pt>
                  <c:pt idx="15">
                    <c:v>ANNE 3T</c:v>
                  </c:pt>
                  <c:pt idx="16">
                    <c:v>ANNE 3T</c:v>
                  </c:pt>
                  <c:pt idx="17">
                    <c:v>ANNE 3T</c:v>
                  </c:pt>
                  <c:pt idx="18">
                    <c:v>ANNE 3T</c:v>
                  </c:pt>
                  <c:pt idx="19">
                    <c:v>ANNE 3T</c:v>
                  </c:pt>
                  <c:pt idx="20">
                    <c:v>ANNE 3T</c:v>
                  </c:pt>
                  <c:pt idx="21">
                    <c:v>ANNE 3T</c:v>
                  </c:pt>
                  <c:pt idx="22">
                    <c:v>ANNE 3T</c:v>
                  </c:pt>
                  <c:pt idx="23">
                    <c:v>ANNE 3T</c:v>
                  </c:pt>
                  <c:pt idx="24">
                    <c:v>ANNE 3T</c:v>
                  </c:pt>
                  <c:pt idx="25">
                    <c:v>VALENTINA 3-2</c:v>
                  </c:pt>
                  <c:pt idx="26">
                    <c:v>VALENTINA 3-2</c:v>
                  </c:pt>
                  <c:pt idx="27">
                    <c:v>VALENTINA 3-2</c:v>
                  </c:pt>
                  <c:pt idx="28">
                    <c:v>VALENTINA 3-2</c:v>
                  </c:pt>
                  <c:pt idx="29">
                    <c:v>VALENTINA 3-2</c:v>
                  </c:pt>
                  <c:pt idx="30">
                    <c:v>VALENTINA 3-2</c:v>
                  </c:pt>
                  <c:pt idx="31">
                    <c:v>VALENTINA 3-2</c:v>
                  </c:pt>
                  <c:pt idx="32">
                    <c:v>VALENTINA 3-2</c:v>
                  </c:pt>
                  <c:pt idx="33">
                    <c:v>VALENTINA 3-2</c:v>
                  </c:pt>
                  <c:pt idx="34">
                    <c:v>VALENTINA 3-2</c:v>
                  </c:pt>
                  <c:pt idx="35">
                    <c:v>VALENTINA 3-2</c:v>
                  </c:pt>
                  <c:pt idx="36">
                    <c:v>VALENTINA 3-2</c:v>
                  </c:pt>
                  <c:pt idx="37">
                    <c:v>VALENTINA 3-2</c:v>
                  </c:pt>
                  <c:pt idx="38">
                    <c:v>VALENTINA 3-2</c:v>
                  </c:pt>
                  <c:pt idx="39">
                    <c:v>VALENTINA 3-2</c:v>
                  </c:pt>
                  <c:pt idx="40">
                    <c:v>VALENTINA 3-2</c:v>
                  </c:pt>
                  <c:pt idx="41">
                    <c:v>VALENTINA 3-2</c:v>
                  </c:pt>
                  <c:pt idx="42">
                    <c:v>VALENTINA 3-2</c:v>
                  </c:pt>
                  <c:pt idx="43">
                    <c:v>VALENTINA 3-2</c:v>
                  </c:pt>
                  <c:pt idx="44">
                    <c:v>VALENTINA 3-2</c:v>
                  </c:pt>
                  <c:pt idx="45">
                    <c:v>VALENTINA 3-2</c:v>
                  </c:pt>
                  <c:pt idx="46">
                    <c:v>VALENTINA 3-2</c:v>
                  </c:pt>
                  <c:pt idx="47">
                    <c:v>VALENTINA 3-2</c:v>
                  </c:pt>
                  <c:pt idx="48">
                    <c:v>VALENTINA 3-2</c:v>
                  </c:pt>
                </c:lvl>
                <c:lvl>
                  <c:pt idx="0">
                    <c:v>DANIELA</c:v>
                  </c:pt>
                  <c:pt idx="1">
                    <c:v>DANIELA</c:v>
                  </c:pt>
                  <c:pt idx="2">
                    <c:v>DANIELA</c:v>
                  </c:pt>
                  <c:pt idx="3">
                    <c:v>DANIELA</c:v>
                  </c:pt>
                  <c:pt idx="4">
                    <c:v>DANIELA</c:v>
                  </c:pt>
                  <c:pt idx="5">
                    <c:v>DANIELA</c:v>
                  </c:pt>
                  <c:pt idx="6">
                    <c:v>DANIELA</c:v>
                  </c:pt>
                  <c:pt idx="7">
                    <c:v>DANIELA</c:v>
                  </c:pt>
                  <c:pt idx="8">
                    <c:v>DANIELA</c:v>
                  </c:pt>
                  <c:pt idx="9">
                    <c:v>DANIELA</c:v>
                  </c:pt>
                  <c:pt idx="10">
                    <c:v>DANIELA</c:v>
                  </c:pt>
                  <c:pt idx="11">
                    <c:v>LILIANA</c:v>
                  </c:pt>
                  <c:pt idx="12">
                    <c:v>LILIANA</c:v>
                  </c:pt>
                  <c:pt idx="13">
                    <c:v>LILIANA</c:v>
                  </c:pt>
                  <c:pt idx="14">
                    <c:v>LILIANA</c:v>
                  </c:pt>
                  <c:pt idx="15">
                    <c:v>LILIANA</c:v>
                  </c:pt>
                  <c:pt idx="16">
                    <c:v>LILIANA</c:v>
                  </c:pt>
                  <c:pt idx="17">
                    <c:v>ADRIANA</c:v>
                  </c:pt>
                  <c:pt idx="18">
                    <c:v>ADRIANA</c:v>
                  </c:pt>
                  <c:pt idx="19">
                    <c:v>ADRIANA</c:v>
                  </c:pt>
                  <c:pt idx="20">
                    <c:v>ADRIANA</c:v>
                  </c:pt>
                  <c:pt idx="21">
                    <c:v>BETY</c:v>
                  </c:pt>
                  <c:pt idx="22">
                    <c:v>BETY</c:v>
                  </c:pt>
                  <c:pt idx="23">
                    <c:v>BETY</c:v>
                  </c:pt>
                  <c:pt idx="24">
                    <c:v>BETY</c:v>
                  </c:pt>
                  <c:pt idx="25">
                    <c:v>DANIELA</c:v>
                  </c:pt>
                  <c:pt idx="26">
                    <c:v>DANIELA</c:v>
                  </c:pt>
                  <c:pt idx="27">
                    <c:v>DANIELA</c:v>
                  </c:pt>
                  <c:pt idx="28">
                    <c:v>DANIELA</c:v>
                  </c:pt>
                  <c:pt idx="29">
                    <c:v>DANIELA</c:v>
                  </c:pt>
                  <c:pt idx="30">
                    <c:v>DANIELA</c:v>
                  </c:pt>
                  <c:pt idx="31">
                    <c:v>DANIELA</c:v>
                  </c:pt>
                  <c:pt idx="32">
                    <c:v>DANIELA</c:v>
                  </c:pt>
                  <c:pt idx="33">
                    <c:v>LILIANA</c:v>
                  </c:pt>
                  <c:pt idx="34">
                    <c:v>LILIANA</c:v>
                  </c:pt>
                  <c:pt idx="35">
                    <c:v>LILIANA</c:v>
                  </c:pt>
                  <c:pt idx="36">
                    <c:v>LILIANA</c:v>
                  </c:pt>
                  <c:pt idx="37">
                    <c:v>LILIANA</c:v>
                  </c:pt>
                  <c:pt idx="38">
                    <c:v>LILIANA</c:v>
                  </c:pt>
                  <c:pt idx="39">
                    <c:v>ADRIANA</c:v>
                  </c:pt>
                  <c:pt idx="40">
                    <c:v>ADRIANA</c:v>
                  </c:pt>
                  <c:pt idx="41">
                    <c:v>ADRIANA</c:v>
                  </c:pt>
                  <c:pt idx="42">
                    <c:v>ADRIANA</c:v>
                  </c:pt>
                  <c:pt idx="43">
                    <c:v>ADRIANA</c:v>
                  </c:pt>
                  <c:pt idx="44">
                    <c:v>ADRIANA</c:v>
                  </c:pt>
                  <c:pt idx="45">
                    <c:v>BETY</c:v>
                  </c:pt>
                  <c:pt idx="46">
                    <c:v>BETY</c:v>
                  </c:pt>
                  <c:pt idx="47">
                    <c:v>BETY</c:v>
                  </c:pt>
                  <c:pt idx="48">
                    <c:v>BETY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  <c:pt idx="4">
                    <c:v>COSTURA</c:v>
                  </c:pt>
                  <c:pt idx="5">
                    <c:v>COSTURA</c:v>
                  </c:pt>
                  <c:pt idx="6">
                    <c:v>COSTURA</c:v>
                  </c:pt>
                  <c:pt idx="7">
                    <c:v>COSTURA</c:v>
                  </c:pt>
                  <c:pt idx="8">
                    <c:v>COSTURA</c:v>
                  </c:pt>
                  <c:pt idx="9">
                    <c:v>COSTURA</c:v>
                  </c:pt>
                  <c:pt idx="10">
                    <c:v>COSTURA</c:v>
                  </c:pt>
                  <c:pt idx="11">
                    <c:v>COSTURA</c:v>
                  </c:pt>
                  <c:pt idx="12">
                    <c:v>COSTURA</c:v>
                  </c:pt>
                  <c:pt idx="13">
                    <c:v>COSTURA</c:v>
                  </c:pt>
                  <c:pt idx="14">
                    <c:v>COSTURA</c:v>
                  </c:pt>
                  <c:pt idx="15">
                    <c:v>COSTURA</c:v>
                  </c:pt>
                  <c:pt idx="16">
                    <c:v>COSTURA</c:v>
                  </c:pt>
                  <c:pt idx="17">
                    <c:v>COSTURA</c:v>
                  </c:pt>
                  <c:pt idx="18">
                    <c:v>COSTURA</c:v>
                  </c:pt>
                  <c:pt idx="19">
                    <c:v>COSTURA</c:v>
                  </c:pt>
                  <c:pt idx="20">
                    <c:v>COSTURA</c:v>
                  </c:pt>
                  <c:pt idx="21">
                    <c:v>COSTURA</c:v>
                  </c:pt>
                  <c:pt idx="22">
                    <c:v>COSTURA</c:v>
                  </c:pt>
                  <c:pt idx="23">
                    <c:v>COSTURA</c:v>
                  </c:pt>
                  <c:pt idx="24">
                    <c:v>COSTURA</c:v>
                  </c:pt>
                  <c:pt idx="25">
                    <c:v>COSTURA</c:v>
                  </c:pt>
                  <c:pt idx="26">
                    <c:v>COSTURA</c:v>
                  </c:pt>
                  <c:pt idx="27">
                    <c:v>COSTURA</c:v>
                  </c:pt>
                  <c:pt idx="28">
                    <c:v>COSTURA</c:v>
                  </c:pt>
                  <c:pt idx="29">
                    <c:v>COSTURA</c:v>
                  </c:pt>
                  <c:pt idx="30">
                    <c:v>COSTURA</c:v>
                  </c:pt>
                  <c:pt idx="31">
                    <c:v>COSTURA</c:v>
                  </c:pt>
                  <c:pt idx="32">
                    <c:v>COSTURA</c:v>
                  </c:pt>
                  <c:pt idx="33">
                    <c:v>COSTURA</c:v>
                  </c:pt>
                  <c:pt idx="34">
                    <c:v>COSTURA</c:v>
                  </c:pt>
                  <c:pt idx="35">
                    <c:v>COSTURA</c:v>
                  </c:pt>
                  <c:pt idx="36">
                    <c:v>COSTURA</c:v>
                  </c:pt>
                  <c:pt idx="37">
                    <c:v>COSTURA</c:v>
                  </c:pt>
                  <c:pt idx="38">
                    <c:v>COSTURA</c:v>
                  </c:pt>
                  <c:pt idx="39">
                    <c:v>COSTURA</c:v>
                  </c:pt>
                  <c:pt idx="40">
                    <c:v>COSTURA</c:v>
                  </c:pt>
                  <c:pt idx="41">
                    <c:v>COSTURA</c:v>
                  </c:pt>
                  <c:pt idx="42">
                    <c:v>COSTURA</c:v>
                  </c:pt>
                  <c:pt idx="43">
                    <c:v>COSTURA</c:v>
                  </c:pt>
                  <c:pt idx="44">
                    <c:v>COSTURA</c:v>
                  </c:pt>
                  <c:pt idx="45">
                    <c:v>COSTURA</c:v>
                  </c:pt>
                  <c:pt idx="46">
                    <c:v>COSTURA</c:v>
                  </c:pt>
                  <c:pt idx="47">
                    <c:v>COSTURA</c:v>
                  </c:pt>
                  <c:pt idx="48">
                    <c:v>COSTURA</c:v>
                  </c:pt>
                </c:lvl>
              </c:multiLvlStrCache>
            </c:multiLvlStrRef>
          </c:xVal>
          <c:yVal>
            <c:numRef>
              <c:f>Hoja2!$O$70:$O$118</c:f>
              <c:numCache>
                <c:formatCode>General</c:formatCode>
                <c:ptCount val="49"/>
                <c:pt idx="0">
                  <c:v>46</c:v>
                </c:pt>
                <c:pt idx="1">
                  <c:v>118</c:v>
                </c:pt>
                <c:pt idx="2">
                  <c:v>55</c:v>
                </c:pt>
                <c:pt idx="3">
                  <c:v>76</c:v>
                </c:pt>
                <c:pt idx="4">
                  <c:v>68</c:v>
                </c:pt>
                <c:pt idx="5">
                  <c:v>62</c:v>
                </c:pt>
                <c:pt idx="6">
                  <c:v>75</c:v>
                </c:pt>
                <c:pt idx="7">
                  <c:v>73</c:v>
                </c:pt>
                <c:pt idx="8">
                  <c:v>55</c:v>
                </c:pt>
                <c:pt idx="9">
                  <c:v>72</c:v>
                </c:pt>
                <c:pt idx="10">
                  <c:v>88</c:v>
                </c:pt>
                <c:pt idx="11">
                  <c:v>68</c:v>
                </c:pt>
                <c:pt idx="12">
                  <c:v>68</c:v>
                </c:pt>
                <c:pt idx="13">
                  <c:v>76</c:v>
                </c:pt>
                <c:pt idx="14">
                  <c:v>76</c:v>
                </c:pt>
                <c:pt idx="15">
                  <c:v>63</c:v>
                </c:pt>
                <c:pt idx="16">
                  <c:v>130</c:v>
                </c:pt>
                <c:pt idx="17">
                  <c:v>52</c:v>
                </c:pt>
                <c:pt idx="18">
                  <c:v>130</c:v>
                </c:pt>
                <c:pt idx="19">
                  <c:v>60</c:v>
                </c:pt>
                <c:pt idx="20">
                  <c:v>81</c:v>
                </c:pt>
                <c:pt idx="21">
                  <c:v>75</c:v>
                </c:pt>
                <c:pt idx="22">
                  <c:v>118</c:v>
                </c:pt>
                <c:pt idx="23">
                  <c:v>118</c:v>
                </c:pt>
                <c:pt idx="24">
                  <c:v>55</c:v>
                </c:pt>
                <c:pt idx="25">
                  <c:v>132</c:v>
                </c:pt>
                <c:pt idx="26">
                  <c:v>85</c:v>
                </c:pt>
                <c:pt idx="27">
                  <c:v>66</c:v>
                </c:pt>
                <c:pt idx="28">
                  <c:v>128</c:v>
                </c:pt>
                <c:pt idx="29">
                  <c:v>106</c:v>
                </c:pt>
                <c:pt idx="30">
                  <c:v>76</c:v>
                </c:pt>
                <c:pt idx="31">
                  <c:v>143</c:v>
                </c:pt>
                <c:pt idx="32">
                  <c:v>120</c:v>
                </c:pt>
                <c:pt idx="33">
                  <c:v>140</c:v>
                </c:pt>
                <c:pt idx="34">
                  <c:v>91</c:v>
                </c:pt>
                <c:pt idx="35">
                  <c:v>81</c:v>
                </c:pt>
                <c:pt idx="36">
                  <c:v>100</c:v>
                </c:pt>
                <c:pt idx="37">
                  <c:v>93</c:v>
                </c:pt>
                <c:pt idx="38">
                  <c:v>143</c:v>
                </c:pt>
                <c:pt idx="39">
                  <c:v>72</c:v>
                </c:pt>
                <c:pt idx="40">
                  <c:v>65</c:v>
                </c:pt>
                <c:pt idx="41">
                  <c:v>75</c:v>
                </c:pt>
                <c:pt idx="42">
                  <c:v>80</c:v>
                </c:pt>
                <c:pt idx="43">
                  <c:v>80</c:v>
                </c:pt>
                <c:pt idx="44">
                  <c:v>90</c:v>
                </c:pt>
                <c:pt idx="45">
                  <c:v>97</c:v>
                </c:pt>
                <c:pt idx="46">
                  <c:v>145</c:v>
                </c:pt>
                <c:pt idx="47">
                  <c:v>85</c:v>
                </c:pt>
                <c:pt idx="4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1-45A9-BB40-810DA8B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81087"/>
        <c:axId val="1614085663"/>
      </c:scatterChart>
      <c:valAx>
        <c:axId val="16140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85663"/>
        <c:crosses val="autoZero"/>
        <c:crossBetween val="midCat"/>
      </c:valAx>
      <c:valAx>
        <c:axId val="16140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8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</a:t>
            </a:r>
            <a:r>
              <a:rPr lang="es-MX" baseline="0"/>
              <a:t> 2 SEM. 31 - 36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Hoja2!$D$13:$N$19</c:f>
              <c:multiLvlStrCache>
                <c:ptCount val="7"/>
                <c:lvl>
                  <c:pt idx="0">
                    <c:v>0:11</c:v>
                  </c:pt>
                  <c:pt idx="1">
                    <c:v>0:10</c:v>
                  </c:pt>
                  <c:pt idx="2">
                    <c:v>0:11</c:v>
                  </c:pt>
                  <c:pt idx="3">
                    <c:v>0:12</c:v>
                  </c:pt>
                  <c:pt idx="4">
                    <c:v>0:10</c:v>
                  </c:pt>
                  <c:pt idx="5">
                    <c:v>0:07</c:v>
                  </c:pt>
                  <c:pt idx="6">
                    <c:v>0:15</c:v>
                  </c:pt>
                </c:lvl>
                <c:lvl>
                  <c:pt idx="0">
                    <c:v>450</c:v>
                  </c:pt>
                  <c:pt idx="1">
                    <c:v>210</c:v>
                  </c:pt>
                  <c:pt idx="2">
                    <c:v>260</c:v>
                  </c:pt>
                  <c:pt idx="3">
                    <c:v>315</c:v>
                  </c:pt>
                  <c:pt idx="4">
                    <c:v>290</c:v>
                  </c:pt>
                  <c:pt idx="5">
                    <c:v>75</c:v>
                  </c:pt>
                  <c:pt idx="6">
                    <c:v>390</c:v>
                  </c:pt>
                </c:lvl>
                <c:lvl>
                  <c:pt idx="0">
                    <c:v>7:30</c:v>
                  </c:pt>
                  <c:pt idx="1">
                    <c:v>3:30</c:v>
                  </c:pt>
                  <c:pt idx="2">
                    <c:v>4:20</c:v>
                  </c:pt>
                  <c:pt idx="3">
                    <c:v>5:15</c:v>
                  </c:pt>
                  <c:pt idx="4">
                    <c:v>4:50</c:v>
                  </c:pt>
                  <c:pt idx="5">
                    <c:v>1:15</c:v>
                  </c:pt>
                  <c:pt idx="6">
                    <c:v>6:30</c:v>
                  </c:pt>
                </c:lvl>
                <c:lvl>
                  <c:pt idx="0">
                    <c:v>9:30</c:v>
                  </c:pt>
                  <c:pt idx="1">
                    <c:v>11:00</c:v>
                  </c:pt>
                  <c:pt idx="2">
                    <c:v>17:40</c:v>
                  </c:pt>
                  <c:pt idx="3">
                    <c:v>18:20</c:v>
                  </c:pt>
                  <c:pt idx="4">
                    <c:v>16:10</c:v>
                  </c:pt>
                  <c:pt idx="5">
                    <c:v>17:20</c:v>
                  </c:pt>
                  <c:pt idx="6">
                    <c:v>14:00</c:v>
                  </c:pt>
                </c:lvl>
                <c:lvl>
                  <c:pt idx="0">
                    <c:v>03/09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</c:lvl>
                <c:lvl>
                  <c:pt idx="0">
                    <c:v>12:00</c:v>
                  </c:pt>
                  <c:pt idx="1">
                    <c:v>7:30</c:v>
                  </c:pt>
                  <c:pt idx="2">
                    <c:v>12:20</c:v>
                  </c:pt>
                  <c:pt idx="3">
                    <c:v>12:05</c:v>
                  </c:pt>
                  <c:pt idx="4">
                    <c:v>10:20</c:v>
                  </c:pt>
                  <c:pt idx="5">
                    <c:v>16:05</c:v>
                  </c:pt>
                  <c:pt idx="6">
                    <c:v>7:30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</c:lvl>
                <c:lvl>
                  <c:pt idx="0">
                    <c:v>40</c:v>
                  </c:pt>
                  <c:pt idx="1">
                    <c:v>20</c:v>
                  </c:pt>
                  <c:pt idx="2">
                    <c:v>23</c:v>
                  </c:pt>
                  <c:pt idx="3">
                    <c:v>26</c:v>
                  </c:pt>
                  <c:pt idx="4">
                    <c:v>27</c:v>
                  </c:pt>
                  <c:pt idx="5">
                    <c:v>10</c:v>
                  </c:pt>
                  <c:pt idx="6">
                    <c:v>26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  <c:pt idx="6">
                    <c:v>ANNE 3T</c:v>
                  </c:pt>
                </c:lvl>
                <c:lvl>
                  <c:pt idx="0">
                    <c:v>L2-36</c:v>
                  </c:pt>
                  <c:pt idx="1">
                    <c:v>L2-35</c:v>
                  </c:pt>
                  <c:pt idx="2">
                    <c:v>L2-35</c:v>
                  </c:pt>
                  <c:pt idx="3">
                    <c:v>L2-32</c:v>
                  </c:pt>
                  <c:pt idx="4">
                    <c:v>L2-32</c:v>
                  </c:pt>
                  <c:pt idx="5">
                    <c:v>L2-32</c:v>
                  </c:pt>
                  <c:pt idx="6">
                    <c:v>L2-31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  <c:pt idx="5">
                    <c:v>TAPIZ</c:v>
                  </c:pt>
                  <c:pt idx="6">
                    <c:v>TAPIZ</c:v>
                  </c:pt>
                </c:lvl>
              </c:multiLvlStrCache>
            </c:multiLvlStrRef>
          </c:xVal>
          <c:yVal>
            <c:numRef>
              <c:f>Hoja2!$O$13:$O$19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2D1-BDDE-99D92C7B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350287"/>
        <c:axId val="1613353199"/>
      </c:scatterChart>
      <c:valAx>
        <c:axId val="16133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3353199"/>
        <c:crosses val="autoZero"/>
        <c:crossBetween val="midCat"/>
      </c:valAx>
      <c:valAx>
        <c:axId val="16133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335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</a:t>
            </a:r>
            <a:r>
              <a:rPr lang="es-MX" baseline="0"/>
              <a:t> 3 SEM. 31 - 36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Hoja2!$D$20:$N$26</c:f>
              <c:multiLvlStrCache>
                <c:ptCount val="7"/>
                <c:lvl>
                  <c:pt idx="0">
                    <c:v>0:08</c:v>
                  </c:pt>
                  <c:pt idx="1">
                    <c:v>0:09</c:v>
                  </c:pt>
                  <c:pt idx="2">
                    <c:v>0:07</c:v>
                  </c:pt>
                  <c:pt idx="3">
                    <c:v>0:12</c:v>
                  </c:pt>
                  <c:pt idx="4">
                    <c:v>0:07</c:v>
                  </c:pt>
                  <c:pt idx="5">
                    <c:v>0:05</c:v>
                  </c:pt>
                  <c:pt idx="6">
                    <c:v>0:04</c:v>
                  </c:pt>
                </c:lvl>
                <c:lvl>
                  <c:pt idx="0">
                    <c:v>390</c:v>
                  </c:pt>
                  <c:pt idx="1">
                    <c:v>190</c:v>
                  </c:pt>
                  <c:pt idx="2">
                    <c:v>170</c:v>
                  </c:pt>
                  <c:pt idx="3">
                    <c:v>325</c:v>
                  </c:pt>
                  <c:pt idx="4">
                    <c:v>205</c:v>
                  </c:pt>
                  <c:pt idx="5">
                    <c:v>50</c:v>
                  </c:pt>
                  <c:pt idx="6">
                    <c:v>110</c:v>
                  </c:pt>
                </c:lvl>
                <c:lvl>
                  <c:pt idx="0">
                    <c:v>6:30</c:v>
                  </c:pt>
                  <c:pt idx="1">
                    <c:v>3:10</c:v>
                  </c:pt>
                  <c:pt idx="2">
                    <c:v>2:50</c:v>
                  </c:pt>
                  <c:pt idx="3">
                    <c:v>5:25</c:v>
                  </c:pt>
                  <c:pt idx="4">
                    <c:v>3:25</c:v>
                  </c:pt>
                  <c:pt idx="5">
                    <c:v>0:50</c:v>
                  </c:pt>
                  <c:pt idx="6">
                    <c:v>1:50</c:v>
                  </c:pt>
                </c:lvl>
                <c:lvl>
                  <c:pt idx="0">
                    <c:v>15:00</c:v>
                  </c:pt>
                  <c:pt idx="1">
                    <c:v>10:40</c:v>
                  </c:pt>
                  <c:pt idx="2">
                    <c:v>16:50</c:v>
                  </c:pt>
                  <c:pt idx="3">
                    <c:v>18:05</c:v>
                  </c:pt>
                  <c:pt idx="4">
                    <c:v>13:55</c:v>
                  </c:pt>
                  <c:pt idx="5">
                    <c:v>14:00</c:v>
                  </c:pt>
                  <c:pt idx="6">
                    <c:v>16:50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</c:lvl>
                <c:lvl>
                  <c:pt idx="0">
                    <c:v>7:30</c:v>
                  </c:pt>
                  <c:pt idx="1">
                    <c:v>7:30</c:v>
                  </c:pt>
                  <c:pt idx="2">
                    <c:v>13:00</c:v>
                  </c:pt>
                  <c:pt idx="3">
                    <c:v>11:40</c:v>
                  </c:pt>
                  <c:pt idx="4">
                    <c:v>10:30</c:v>
                  </c:pt>
                  <c:pt idx="5">
                    <c:v>13:10</c:v>
                  </c:pt>
                  <c:pt idx="6">
                    <c:v>15:00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26/08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07/08</c:v>
                  </c:pt>
                  <c:pt idx="6">
                    <c:v>30/07</c:v>
                  </c:pt>
                </c:lvl>
                <c:lvl>
                  <c:pt idx="0">
                    <c:v>44</c:v>
                  </c:pt>
                  <c:pt idx="1">
                    <c:v>20</c:v>
                  </c:pt>
                  <c:pt idx="2">
                    <c:v>23</c:v>
                  </c:pt>
                  <c:pt idx="3">
                    <c:v>27</c:v>
                  </c:pt>
                  <c:pt idx="4">
                    <c:v>27</c:v>
                  </c:pt>
                  <c:pt idx="5">
                    <c:v>10</c:v>
                  </c:pt>
                  <c:pt idx="6">
                    <c:v>27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  <c:pt idx="6">
                    <c:v>ANNE 3T</c:v>
                  </c:pt>
                </c:lvl>
                <c:lvl>
                  <c:pt idx="0">
                    <c:v>L3-36</c:v>
                  </c:pt>
                  <c:pt idx="1">
                    <c:v>L3-35</c:v>
                  </c:pt>
                  <c:pt idx="2">
                    <c:v>L3-35</c:v>
                  </c:pt>
                  <c:pt idx="3">
                    <c:v>L3-32</c:v>
                  </c:pt>
                  <c:pt idx="4">
                    <c:v>L3-32</c:v>
                  </c:pt>
                  <c:pt idx="5">
                    <c:v>L3-32</c:v>
                  </c:pt>
                  <c:pt idx="6">
                    <c:v>L3-31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  <c:pt idx="5">
                    <c:v>TAPIZ</c:v>
                  </c:pt>
                  <c:pt idx="6">
                    <c:v>TAPIZ</c:v>
                  </c:pt>
                </c:lvl>
              </c:multiLvlStrCache>
            </c:multiLvlStrRef>
          </c:xVal>
          <c:yVal>
            <c:numRef>
              <c:f>Hoja2!$O$20:$O$26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94A-B384-27B4F3E8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61999"/>
        <c:axId val="1600379887"/>
      </c:scatterChart>
      <c:valAx>
        <c:axId val="16003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0379887"/>
        <c:crosses val="autoZero"/>
        <c:crossBetween val="midCat"/>
      </c:valAx>
      <c:valAx>
        <c:axId val="16003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03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 4 SEM. 31</a:t>
            </a:r>
            <a:r>
              <a:rPr lang="es-MX" baseline="0"/>
              <a:t> - 36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Hoja2!$D$27:$N$32</c:f>
              <c:multiLvlStrCache>
                <c:ptCount val="6"/>
                <c:lvl>
                  <c:pt idx="0">
                    <c:v>0:13</c:v>
                  </c:pt>
                  <c:pt idx="1">
                    <c:v>0:14</c:v>
                  </c:pt>
                  <c:pt idx="2">
                    <c:v>0:17</c:v>
                  </c:pt>
                  <c:pt idx="3">
                    <c:v>0:15</c:v>
                  </c:pt>
                  <c:pt idx="4">
                    <c:v>0:13</c:v>
                  </c:pt>
                  <c:pt idx="5">
                    <c:v>0:18</c:v>
                  </c:pt>
                </c:lvl>
                <c:lvl>
                  <c:pt idx="0">
                    <c:v>430</c:v>
                  </c:pt>
                  <c:pt idx="1">
                    <c:v>285</c:v>
                  </c:pt>
                  <c:pt idx="2">
                    <c:v>190</c:v>
                  </c:pt>
                  <c:pt idx="3">
                    <c:v>305</c:v>
                  </c:pt>
                  <c:pt idx="4">
                    <c:v>265</c:v>
                  </c:pt>
                  <c:pt idx="5">
                    <c:v>360</c:v>
                  </c:pt>
                </c:lvl>
                <c:lvl>
                  <c:pt idx="0">
                    <c:v>7:10</c:v>
                  </c:pt>
                  <c:pt idx="1">
                    <c:v>4:45</c:v>
                  </c:pt>
                  <c:pt idx="2">
                    <c:v>3:10</c:v>
                  </c:pt>
                  <c:pt idx="3">
                    <c:v>5:05</c:v>
                  </c:pt>
                  <c:pt idx="4">
                    <c:v>4:25</c:v>
                  </c:pt>
                  <c:pt idx="5">
                    <c:v>6:00</c:v>
                  </c:pt>
                </c:lvl>
                <c:lvl>
                  <c:pt idx="0">
                    <c:v>7:30</c:v>
                  </c:pt>
                  <c:pt idx="1">
                    <c:v>8:00</c:v>
                  </c:pt>
                  <c:pt idx="2">
                    <c:v>13:10</c:v>
                  </c:pt>
                  <c:pt idx="3">
                    <c:v>10:25</c:v>
                  </c:pt>
                  <c:pt idx="4">
                    <c:v>17:15</c:v>
                  </c:pt>
                  <c:pt idx="5">
                    <c:v>13:30</c:v>
                  </c:pt>
                </c:lvl>
                <c:lvl>
                  <c:pt idx="0">
                    <c:v>03/09</c:v>
                  </c:pt>
                  <c:pt idx="1">
                    <c:v>27/08</c:v>
                  </c:pt>
                  <c:pt idx="2">
                    <c:v>27/08</c:v>
                  </c:pt>
                  <c:pt idx="3">
                    <c:v>05/08</c:v>
                  </c:pt>
                  <c:pt idx="4">
                    <c:v>05/08</c:v>
                  </c:pt>
                  <c:pt idx="5">
                    <c:v>30/07</c:v>
                  </c:pt>
                </c:lvl>
                <c:lvl>
                  <c:pt idx="0">
                    <c:v>10:20</c:v>
                  </c:pt>
                  <c:pt idx="1">
                    <c:v>13:15</c:v>
                  </c:pt>
                  <c:pt idx="2">
                    <c:v>10:00</c:v>
                  </c:pt>
                  <c:pt idx="3">
                    <c:v>16:20</c:v>
                  </c:pt>
                  <c:pt idx="4">
                    <c:v>11:50</c:v>
                  </c:pt>
                  <c:pt idx="5">
                    <c:v>7:30</c:v>
                  </c:pt>
                </c:lvl>
                <c:lvl>
                  <c:pt idx="0">
                    <c:v>02/09</c:v>
                  </c:pt>
                  <c:pt idx="1">
                    <c:v>26/08</c:v>
                  </c:pt>
                  <c:pt idx="2">
                    <c:v>27/08</c:v>
                  </c:pt>
                  <c:pt idx="3">
                    <c:v>04/08</c:v>
                  </c:pt>
                  <c:pt idx="4">
                    <c:v>05/08</c:v>
                  </c:pt>
                  <c:pt idx="5">
                    <c:v>30/07</c:v>
                  </c:pt>
                </c:lvl>
                <c:lvl>
                  <c:pt idx="0">
                    <c:v>32</c:v>
                  </c:pt>
                  <c:pt idx="1">
                    <c:v>20</c:v>
                  </c:pt>
                  <c:pt idx="2">
                    <c:v>11</c:v>
                  </c:pt>
                  <c:pt idx="3">
                    <c:v>20</c:v>
                  </c:pt>
                  <c:pt idx="4">
                    <c:v>19</c:v>
                  </c:pt>
                  <c:pt idx="5">
                    <c:v>20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</c:lvl>
                <c:lvl>
                  <c:pt idx="0">
                    <c:v>L4-36</c:v>
                  </c:pt>
                  <c:pt idx="1">
                    <c:v>L4-35</c:v>
                  </c:pt>
                  <c:pt idx="2">
                    <c:v>L4-35</c:v>
                  </c:pt>
                  <c:pt idx="3">
                    <c:v>L4-32</c:v>
                  </c:pt>
                  <c:pt idx="4">
                    <c:v>L4-32</c:v>
                  </c:pt>
                  <c:pt idx="5">
                    <c:v>L4-31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  <c:pt idx="5">
                    <c:v>TAPIZ</c:v>
                  </c:pt>
                </c:lvl>
              </c:multiLvlStrCache>
            </c:multiLvlStrRef>
          </c:xVal>
          <c:yVal>
            <c:numRef>
              <c:f>Hoja2!$O$27:$O$32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A-4EAF-B1F9-78690DCE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80351"/>
        <c:axId val="1849189919"/>
      </c:scatterChart>
      <c:valAx>
        <c:axId val="18491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89919"/>
        <c:crosses val="autoZero"/>
        <c:crossBetween val="midCat"/>
      </c:valAx>
      <c:valAx>
        <c:axId val="1849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</a:t>
            </a:r>
            <a:r>
              <a:rPr lang="es-MX" baseline="0"/>
              <a:t> 1 SEM. 26 - 36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Hoja2!$D$33:$N$38</c:f>
              <c:multiLvlStrCache>
                <c:ptCount val="6"/>
                <c:lvl>
                  <c:pt idx="0">
                    <c:v>0:40</c:v>
                  </c:pt>
                  <c:pt idx="1">
                    <c:v>0:22</c:v>
                  </c:pt>
                  <c:pt idx="2">
                    <c:v>0:15</c:v>
                  </c:pt>
                  <c:pt idx="3">
                    <c:v>0:16</c:v>
                  </c:pt>
                  <c:pt idx="4">
                    <c:v>0:22</c:v>
                  </c:pt>
                  <c:pt idx="5">
                    <c:v>0:15</c:v>
                  </c:pt>
                </c:lvl>
                <c:lvl>
                  <c:pt idx="0">
                    <c:v>80</c:v>
                  </c:pt>
                  <c:pt idx="1">
                    <c:v>420</c:v>
                  </c:pt>
                  <c:pt idx="2">
                    <c:v>285</c:v>
                  </c:pt>
                  <c:pt idx="3">
                    <c:v>330</c:v>
                  </c:pt>
                  <c:pt idx="4">
                    <c:v>435</c:v>
                  </c:pt>
                  <c:pt idx="5">
                    <c:v>330</c:v>
                  </c:pt>
                </c:lvl>
                <c:lvl>
                  <c:pt idx="0">
                    <c:v>1:20</c:v>
                  </c:pt>
                  <c:pt idx="1">
                    <c:v>7:00</c:v>
                  </c:pt>
                  <c:pt idx="2">
                    <c:v>4:45</c:v>
                  </c:pt>
                  <c:pt idx="3">
                    <c:v>5:30</c:v>
                  </c:pt>
                  <c:pt idx="4">
                    <c:v>7:15</c:v>
                  </c:pt>
                  <c:pt idx="5">
                    <c:v>5:30</c:v>
                  </c:pt>
                </c:lvl>
                <c:lvl>
                  <c:pt idx="0">
                    <c:v>8:25</c:v>
                  </c:pt>
                  <c:pt idx="1">
                    <c:v>9:00</c:v>
                  </c:pt>
                  <c:pt idx="2">
                    <c:v>18:30</c:v>
                  </c:pt>
                  <c:pt idx="3">
                    <c:v>7:30</c:v>
                  </c:pt>
                  <c:pt idx="4">
                    <c:v>7:45</c:v>
                  </c:pt>
                  <c:pt idx="5">
                    <c:v>13:00</c:v>
                  </c:pt>
                </c:lvl>
                <c:lvl>
                  <c:pt idx="0">
                    <c:v>25/06</c:v>
                  </c:pt>
                  <c:pt idx="1">
                    <c:v>23/07</c:v>
                  </c:pt>
                  <c:pt idx="2">
                    <c:v>23/07</c:v>
                  </c:pt>
                  <c:pt idx="3">
                    <c:v>02/09</c:v>
                  </c:pt>
                  <c:pt idx="4">
                    <c:v>28/08</c:v>
                  </c:pt>
                  <c:pt idx="5">
                    <c:v>20/09</c:v>
                  </c:pt>
                </c:lvl>
                <c:lvl>
                  <c:pt idx="0">
                    <c:v>18:05</c:v>
                  </c:pt>
                  <c:pt idx="1">
                    <c:v>12:00</c:v>
                  </c:pt>
                  <c:pt idx="2">
                    <c:v>12:45</c:v>
                  </c:pt>
                  <c:pt idx="3">
                    <c:v>12:00</c:v>
                  </c:pt>
                  <c:pt idx="4">
                    <c:v>10:30</c:v>
                  </c:pt>
                  <c:pt idx="5">
                    <c:v>7:30</c:v>
                  </c:pt>
                </c:lvl>
                <c:lvl>
                  <c:pt idx="0">
                    <c:v>24/06</c:v>
                  </c:pt>
                  <c:pt idx="1">
                    <c:v>22/07</c:v>
                  </c:pt>
                  <c:pt idx="2">
                    <c:v>23/07</c:v>
                  </c:pt>
                  <c:pt idx="3">
                    <c:v>01/09</c:v>
                  </c:pt>
                  <c:pt idx="4">
                    <c:v>27/08</c:v>
                  </c:pt>
                  <c:pt idx="5">
                    <c:v>20/09</c:v>
                  </c:pt>
                </c:lvl>
                <c:lvl>
                  <c:pt idx="0">
                    <c:v>2</c:v>
                  </c:pt>
                  <c:pt idx="1">
                    <c:v>19</c:v>
                  </c:pt>
                  <c:pt idx="2">
                    <c:v>19</c:v>
                  </c:pt>
                  <c:pt idx="3">
                    <c:v>20</c:v>
                  </c:pt>
                  <c:pt idx="4">
                    <c:v>19</c:v>
                  </c:pt>
                  <c:pt idx="5">
                    <c:v>21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  <c:pt idx="4">
                    <c:v>VALENTINA 3-2</c:v>
                  </c:pt>
                  <c:pt idx="5">
                    <c:v>VALENTINA 3-2</c:v>
                  </c:pt>
                </c:lvl>
                <c:lvl>
                  <c:pt idx="0">
                    <c:v>L1-26</c:v>
                  </c:pt>
                  <c:pt idx="1">
                    <c:v>L1-30</c:v>
                  </c:pt>
                  <c:pt idx="2">
                    <c:v>L1-30</c:v>
                  </c:pt>
                  <c:pt idx="3">
                    <c:v>L1-36</c:v>
                  </c:pt>
                  <c:pt idx="4">
                    <c:v>L1-35</c:v>
                  </c:pt>
                  <c:pt idx="5">
                    <c:v>L1-34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  <c:pt idx="5">
                    <c:v>TAPIZ</c:v>
                  </c:pt>
                </c:lvl>
              </c:multiLvlStrCache>
            </c:multiLvlStrRef>
          </c:xVal>
          <c:yVal>
            <c:numRef>
              <c:f>Hoja2!$O$33:$O$38</c:f>
              <c:numCache>
                <c:formatCode>General</c:formatCode>
                <c:ptCount val="6"/>
                <c:pt idx="0">
                  <c:v>40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22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DBD-A1AB-2D8EFAAB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33855"/>
        <c:axId val="1905936351"/>
      </c:scatterChart>
      <c:valAx>
        <c:axId val="19059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5936351"/>
        <c:crosses val="autoZero"/>
        <c:crossBetween val="midCat"/>
      </c:valAx>
      <c:valAx>
        <c:axId val="19059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593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 2 SEM.</a:t>
            </a:r>
            <a:r>
              <a:rPr lang="es-MX" baseline="0"/>
              <a:t> 34 - 36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Hoja2!$D$39:$N$43</c:f>
              <c:multiLvlStrCache>
                <c:ptCount val="5"/>
                <c:lvl>
                  <c:pt idx="0">
                    <c:v>0:17</c:v>
                  </c:pt>
                  <c:pt idx="1">
                    <c:v>0:15</c:v>
                  </c:pt>
                  <c:pt idx="2">
                    <c:v>0:25</c:v>
                  </c:pt>
                  <c:pt idx="3">
                    <c:v>0:18</c:v>
                  </c:pt>
                  <c:pt idx="4">
                    <c:v>0:12</c:v>
                  </c:pt>
                </c:lvl>
                <c:lvl>
                  <c:pt idx="0">
                    <c:v>340</c:v>
                  </c:pt>
                  <c:pt idx="1">
                    <c:v>300</c:v>
                  </c:pt>
                  <c:pt idx="2">
                    <c:v>510</c:v>
                  </c:pt>
                  <c:pt idx="3">
                    <c:v>330</c:v>
                  </c:pt>
                  <c:pt idx="4">
                    <c:v>150</c:v>
                  </c:pt>
                </c:lvl>
                <c:lvl>
                  <c:pt idx="0">
                    <c:v>5:40</c:v>
                  </c:pt>
                  <c:pt idx="1">
                    <c:v>5:00</c:v>
                  </c:pt>
                  <c:pt idx="2">
                    <c:v>8:30</c:v>
                  </c:pt>
                  <c:pt idx="3">
                    <c:v>5:30</c:v>
                  </c:pt>
                  <c:pt idx="4">
                    <c:v>2:30</c:v>
                  </c:pt>
                </c:lvl>
                <c:lvl>
                  <c:pt idx="0">
                    <c:v>12:00</c:v>
                  </c:pt>
                  <c:pt idx="1">
                    <c:v>9:40</c:v>
                  </c:pt>
                  <c:pt idx="2">
                    <c:v>17:00</c:v>
                  </c:pt>
                  <c:pt idx="3">
                    <c:v>9:00</c:v>
                  </c:pt>
                  <c:pt idx="4">
                    <c:v>15:00</c:v>
                  </c:pt>
                </c:lvl>
                <c:lvl>
                  <c:pt idx="0">
                    <c:v>02/09</c:v>
                  </c:pt>
                  <c:pt idx="1">
                    <c:v>28/08</c:v>
                  </c:pt>
                  <c:pt idx="2">
                    <c:v>19/08</c:v>
                  </c:pt>
                  <c:pt idx="3">
                    <c:v>21/08</c:v>
                  </c:pt>
                  <c:pt idx="4">
                    <c:v>21/08</c:v>
                  </c:pt>
                </c:lvl>
                <c:lvl>
                  <c:pt idx="0">
                    <c:v>17:20</c:v>
                  </c:pt>
                  <c:pt idx="1">
                    <c:v>15:40</c:v>
                  </c:pt>
                  <c:pt idx="2">
                    <c:v>7:30</c:v>
                  </c:pt>
                  <c:pt idx="3">
                    <c:v>13:30</c:v>
                  </c:pt>
                  <c:pt idx="4">
                    <c:v>11:30</c:v>
                  </c:pt>
                </c:lvl>
                <c:lvl>
                  <c:pt idx="0">
                    <c:v>01/09</c:v>
                  </c:pt>
                  <c:pt idx="1">
                    <c:v>27/08</c:v>
                  </c:pt>
                  <c:pt idx="2">
                    <c:v>19/08</c:v>
                  </c:pt>
                  <c:pt idx="3">
                    <c:v>20/08</c:v>
                  </c:pt>
                  <c:pt idx="4">
                    <c:v>21/08</c:v>
                  </c:pt>
                </c:lvl>
                <c:lvl>
                  <c:pt idx="0">
                    <c:v>20</c:v>
                  </c:pt>
                  <c:pt idx="1">
                    <c:v>19</c:v>
                  </c:pt>
                  <c:pt idx="2">
                    <c:v>20</c:v>
                  </c:pt>
                  <c:pt idx="3">
                    <c:v>18</c:v>
                  </c:pt>
                  <c:pt idx="4">
                    <c:v>12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  <c:pt idx="4">
                    <c:v>VALENTINA 3-2</c:v>
                  </c:pt>
                </c:lvl>
                <c:lvl>
                  <c:pt idx="0">
                    <c:v>L2-36</c:v>
                  </c:pt>
                  <c:pt idx="1">
                    <c:v>L2-35</c:v>
                  </c:pt>
                  <c:pt idx="2">
                    <c:v>L2-34</c:v>
                  </c:pt>
                  <c:pt idx="3">
                    <c:v>L2-34</c:v>
                  </c:pt>
                  <c:pt idx="4">
                    <c:v>L2-34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</c:lvl>
              </c:multiLvlStrCache>
            </c:multiLvlStrRef>
          </c:xVal>
          <c:yVal>
            <c:numRef>
              <c:f>Hoja2!$O$39:$O$43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25</c:v>
                </c:pt>
                <c:pt idx="3">
                  <c:v>18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D-48BD-A64C-49E08021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77759"/>
        <c:axId val="1614091487"/>
      </c:scatterChart>
      <c:valAx>
        <c:axId val="16140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91487"/>
        <c:crosses val="autoZero"/>
        <c:crossBetween val="midCat"/>
      </c:valAx>
      <c:valAx>
        <c:axId val="16140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07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 3 SEM. 34 - 36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Hoja2!$D$44:$N$46</c:f>
              <c:multiLvlStrCache>
                <c:ptCount val="3"/>
                <c:lvl>
                  <c:pt idx="0">
                    <c:v>0:12</c:v>
                  </c:pt>
                  <c:pt idx="1">
                    <c:v>0:16</c:v>
                  </c:pt>
                  <c:pt idx="2">
                    <c:v>0:14</c:v>
                  </c:pt>
                </c:lvl>
                <c:lvl>
                  <c:pt idx="0">
                    <c:v>240</c:v>
                  </c:pt>
                  <c:pt idx="1">
                    <c:v>320</c:v>
                  </c:pt>
                  <c:pt idx="2">
                    <c:v>355</c:v>
                  </c:pt>
                </c:lvl>
                <c:lvl>
                  <c:pt idx="0">
                    <c:v>4:00</c:v>
                  </c:pt>
                  <c:pt idx="1">
                    <c:v>5:20</c:v>
                  </c:pt>
                  <c:pt idx="2">
                    <c:v>5:55</c:v>
                  </c:pt>
                </c:lvl>
                <c:lvl>
                  <c:pt idx="0">
                    <c:v>7:30</c:v>
                  </c:pt>
                  <c:pt idx="1">
                    <c:v>8:30</c:v>
                  </c:pt>
                  <c:pt idx="2">
                    <c:v>13:25</c:v>
                  </c:pt>
                </c:lvl>
                <c:lvl>
                  <c:pt idx="0">
                    <c:v>02/09</c:v>
                  </c:pt>
                  <c:pt idx="1">
                    <c:v>28/08</c:v>
                  </c:pt>
                  <c:pt idx="2">
                    <c:v>21/08</c:v>
                  </c:pt>
                </c:lvl>
                <c:lvl>
                  <c:pt idx="0">
                    <c:v>13:30</c:v>
                  </c:pt>
                  <c:pt idx="1">
                    <c:v>13:10</c:v>
                  </c:pt>
                  <c:pt idx="2">
                    <c:v>7:30</c:v>
                  </c:pt>
                </c:lvl>
                <c:lvl>
                  <c:pt idx="0">
                    <c:v>01/09</c:v>
                  </c:pt>
                  <c:pt idx="1">
                    <c:v>27/08</c:v>
                  </c:pt>
                  <c:pt idx="2">
                    <c:v>21/08</c:v>
                  </c:pt>
                </c:lvl>
                <c:lvl>
                  <c:pt idx="0">
                    <c:v>20</c:v>
                  </c:pt>
                  <c:pt idx="1">
                    <c:v>19</c:v>
                  </c:pt>
                  <c:pt idx="2">
                    <c:v>24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</c:lvl>
                <c:lvl>
                  <c:pt idx="0">
                    <c:v>L3-36</c:v>
                  </c:pt>
                  <c:pt idx="1">
                    <c:v>L3-35</c:v>
                  </c:pt>
                  <c:pt idx="2">
                    <c:v>L3-34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</c:lvl>
              </c:multiLvlStrCache>
            </c:multiLvlStrRef>
          </c:xVal>
          <c:yVal>
            <c:numRef>
              <c:f>Hoja2!$O$44:$O$46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9-45BF-BBBB-8870D159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351119"/>
        <c:axId val="1613350703"/>
      </c:scatterChart>
      <c:valAx>
        <c:axId val="161335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3350703"/>
        <c:crosses val="autoZero"/>
        <c:crossBetween val="midCat"/>
      </c:valAx>
      <c:valAx>
        <c:axId val="16133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335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</a:t>
            </a:r>
            <a:r>
              <a:rPr lang="es-MX" baseline="0"/>
              <a:t> 4 SEM.33 - 36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Hoja2!$D$47:$N$51</c:f>
              <c:multiLvlStrCache>
                <c:ptCount val="5"/>
                <c:lvl>
                  <c:pt idx="0">
                    <c:v>0:22</c:v>
                  </c:pt>
                  <c:pt idx="1">
                    <c:v>0:11</c:v>
                  </c:pt>
                  <c:pt idx="2">
                    <c:v>0:20</c:v>
                  </c:pt>
                  <c:pt idx="3">
                    <c:v>0:24</c:v>
                  </c:pt>
                  <c:pt idx="4">
                    <c:v>0:22</c:v>
                  </c:pt>
                </c:lvl>
                <c:lvl>
                  <c:pt idx="0">
                    <c:v>340</c:v>
                  </c:pt>
                  <c:pt idx="1">
                    <c:v>200</c:v>
                  </c:pt>
                  <c:pt idx="2">
                    <c:v>330</c:v>
                  </c:pt>
                  <c:pt idx="3">
                    <c:v>360</c:v>
                  </c:pt>
                  <c:pt idx="4">
                    <c:v>200</c:v>
                  </c:pt>
                </c:lvl>
                <c:lvl>
                  <c:pt idx="0">
                    <c:v>5:40</c:v>
                  </c:pt>
                  <c:pt idx="1">
                    <c:v>3:20</c:v>
                  </c:pt>
                  <c:pt idx="2">
                    <c:v>5:30</c:v>
                  </c:pt>
                  <c:pt idx="3">
                    <c:v>6:00</c:v>
                  </c:pt>
                  <c:pt idx="4">
                    <c:v>3:20</c:v>
                  </c:pt>
                </c:lvl>
                <c:lvl>
                  <c:pt idx="0">
                    <c:v>10:20</c:v>
                  </c:pt>
                  <c:pt idx="1">
                    <c:v>11:20</c:v>
                  </c:pt>
                  <c:pt idx="2">
                    <c:v>13:00</c:v>
                  </c:pt>
                  <c:pt idx="3">
                    <c:v>8:00</c:v>
                  </c:pt>
                  <c:pt idx="4">
                    <c:v>10:50</c:v>
                  </c:pt>
                </c:lvl>
                <c:lvl>
                  <c:pt idx="0">
                    <c:v>02/09</c:v>
                  </c:pt>
                  <c:pt idx="1">
                    <c:v>28/08</c:v>
                  </c:pt>
                  <c:pt idx="2">
                    <c:v>19/08</c:v>
                  </c:pt>
                  <c:pt idx="3">
                    <c:v>21/08</c:v>
                  </c:pt>
                  <c:pt idx="4">
                    <c:v>12/08</c:v>
                  </c:pt>
                </c:lvl>
                <c:lvl>
                  <c:pt idx="0">
                    <c:v>15:40</c:v>
                  </c:pt>
                  <c:pt idx="1">
                    <c:v>8:00</c:v>
                  </c:pt>
                  <c:pt idx="2">
                    <c:v>7:30</c:v>
                  </c:pt>
                  <c:pt idx="3">
                    <c:v>12:00</c:v>
                  </c:pt>
                  <c:pt idx="4">
                    <c:v>7:30</c:v>
                  </c:pt>
                </c:lvl>
                <c:lvl>
                  <c:pt idx="0">
                    <c:v>01/09</c:v>
                  </c:pt>
                  <c:pt idx="1">
                    <c:v>28/08</c:v>
                  </c:pt>
                  <c:pt idx="2">
                    <c:v>19/08</c:v>
                  </c:pt>
                  <c:pt idx="3">
                    <c:v>20/08</c:v>
                  </c:pt>
                  <c:pt idx="4">
                    <c:v>12/08</c:v>
                  </c:pt>
                </c:lvl>
                <c:lvl>
                  <c:pt idx="0">
                    <c:v>15</c:v>
                  </c:pt>
                  <c:pt idx="1">
                    <c:v>18</c:v>
                  </c:pt>
                  <c:pt idx="2">
                    <c:v>16</c:v>
                  </c:pt>
                  <c:pt idx="3">
                    <c:v>15</c:v>
                  </c:pt>
                  <c:pt idx="4">
                    <c:v>9</c:v>
                  </c:pt>
                </c:lvl>
                <c:lvl>
                  <c:pt idx="0">
                    <c:v>VALENTINA 3-2</c:v>
                  </c:pt>
                  <c:pt idx="1">
                    <c:v>VALENTINA 3-2</c:v>
                  </c:pt>
                  <c:pt idx="2">
                    <c:v>VALENTINA 3-2</c:v>
                  </c:pt>
                  <c:pt idx="3">
                    <c:v>VALENTINA 3-2</c:v>
                  </c:pt>
                  <c:pt idx="4">
                    <c:v>VALENTINA 3-2</c:v>
                  </c:pt>
                </c:lvl>
                <c:lvl>
                  <c:pt idx="0">
                    <c:v>L4-36</c:v>
                  </c:pt>
                  <c:pt idx="1">
                    <c:v>L4-35</c:v>
                  </c:pt>
                  <c:pt idx="2">
                    <c:v>L4-34</c:v>
                  </c:pt>
                  <c:pt idx="3">
                    <c:v>L4-34</c:v>
                  </c:pt>
                  <c:pt idx="4">
                    <c:v>L4-33</c:v>
                  </c:pt>
                </c:lvl>
                <c:lvl>
                  <c:pt idx="0">
                    <c:v>TAPIZ</c:v>
                  </c:pt>
                  <c:pt idx="1">
                    <c:v>TAPIZ</c:v>
                  </c:pt>
                  <c:pt idx="2">
                    <c:v>TAPIZ</c:v>
                  </c:pt>
                  <c:pt idx="3">
                    <c:v>TAPIZ</c:v>
                  </c:pt>
                  <c:pt idx="4">
                    <c:v>TAPIZ</c:v>
                  </c:pt>
                </c:lvl>
              </c:multiLvlStrCache>
            </c:multiLvlStrRef>
          </c:xVal>
          <c:yVal>
            <c:numRef>
              <c:f>Hoja2!$O$47:$O$51</c:f>
              <c:numCache>
                <c:formatCode>General</c:formatCode>
                <c:ptCount val="5"/>
                <c:pt idx="0">
                  <c:v>22</c:v>
                </c:pt>
                <c:pt idx="1">
                  <c:v>11</c:v>
                </c:pt>
                <c:pt idx="2">
                  <c:v>20</c:v>
                </c:pt>
                <c:pt idx="3">
                  <c:v>24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0-4386-9CB7-FB477EB9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02767"/>
        <c:axId val="1607390287"/>
      </c:scatterChart>
      <c:valAx>
        <c:axId val="16074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7390287"/>
        <c:crosses val="autoZero"/>
        <c:crossBetween val="midCat"/>
      </c:valAx>
      <c:valAx>
        <c:axId val="16073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74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DANIELA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Hoja2!$D$70:$N$80</c:f>
              <c:multiLvlStrCache>
                <c:ptCount val="11"/>
                <c:lvl>
                  <c:pt idx="0">
                    <c:v>0:46</c:v>
                  </c:pt>
                  <c:pt idx="1">
                    <c:v>1:58</c:v>
                  </c:pt>
                  <c:pt idx="2">
                    <c:v>0:55</c:v>
                  </c:pt>
                  <c:pt idx="3">
                    <c:v>1:16</c:v>
                  </c:pt>
                  <c:pt idx="4">
                    <c:v>1:08</c:v>
                  </c:pt>
                  <c:pt idx="5">
                    <c:v>1:02</c:v>
                  </c:pt>
                  <c:pt idx="6">
                    <c:v>1:15</c:v>
                  </c:pt>
                  <c:pt idx="7">
                    <c:v>1:13</c:v>
                  </c:pt>
                  <c:pt idx="8">
                    <c:v>0:55</c:v>
                  </c:pt>
                  <c:pt idx="9">
                    <c:v>1:12</c:v>
                  </c:pt>
                  <c:pt idx="10">
                    <c:v>1:28</c:v>
                  </c:pt>
                </c:lvl>
                <c:lvl>
                  <c:pt idx="0">
                    <c:v>185</c:v>
                  </c:pt>
                  <c:pt idx="1">
                    <c:v>355</c:v>
                  </c:pt>
                  <c:pt idx="2">
                    <c:v>220</c:v>
                  </c:pt>
                  <c:pt idx="3">
                    <c:v>230</c:v>
                  </c:pt>
                  <c:pt idx="4">
                    <c:v>205</c:v>
                  </c:pt>
                  <c:pt idx="5">
                    <c:v>250</c:v>
                  </c:pt>
                  <c:pt idx="6">
                    <c:v>300</c:v>
                  </c:pt>
                  <c:pt idx="7">
                    <c:v>220</c:v>
                  </c:pt>
                  <c:pt idx="8">
                    <c:v>165</c:v>
                  </c:pt>
                  <c:pt idx="9">
                    <c:v>290</c:v>
                  </c:pt>
                  <c:pt idx="10">
                    <c:v>440</c:v>
                  </c:pt>
                </c:lvl>
                <c:lvl>
                  <c:pt idx="0">
                    <c:v>3:05</c:v>
                  </c:pt>
                  <c:pt idx="1">
                    <c:v>5:55</c:v>
                  </c:pt>
                  <c:pt idx="2">
                    <c:v>3:40</c:v>
                  </c:pt>
                  <c:pt idx="3">
                    <c:v>3:50</c:v>
                  </c:pt>
                  <c:pt idx="4">
                    <c:v>3:25</c:v>
                  </c:pt>
                  <c:pt idx="5">
                    <c:v>4:10</c:v>
                  </c:pt>
                  <c:pt idx="6">
                    <c:v>5:00</c:v>
                  </c:pt>
                  <c:pt idx="7">
                    <c:v>3:40</c:v>
                  </c:pt>
                  <c:pt idx="8">
                    <c:v>2:45</c:v>
                  </c:pt>
                  <c:pt idx="9">
                    <c:v>4:50</c:v>
                  </c:pt>
                  <c:pt idx="10">
                    <c:v>7:20</c:v>
                  </c:pt>
                </c:lvl>
                <c:lvl>
                  <c:pt idx="0">
                    <c:v>17:40</c:v>
                  </c:pt>
                  <c:pt idx="1">
                    <c:v>9:40</c:v>
                  </c:pt>
                  <c:pt idx="2">
                    <c:v>12:40</c:v>
                  </c:pt>
                  <c:pt idx="3">
                    <c:v>7:30</c:v>
                  </c:pt>
                  <c:pt idx="4">
                    <c:v>17:00</c:v>
                  </c:pt>
                  <c:pt idx="5">
                    <c:v>13:10</c:v>
                  </c:pt>
                  <c:pt idx="6">
                    <c:v>17:00</c:v>
                  </c:pt>
                  <c:pt idx="7">
                    <c:v>9:40</c:v>
                  </c:pt>
                  <c:pt idx="8">
                    <c:v>10:20</c:v>
                  </c:pt>
                  <c:pt idx="9">
                    <c:v>9:20</c:v>
                  </c:pt>
                  <c:pt idx="10">
                    <c:v>13:20</c:v>
                  </c:pt>
                </c:lvl>
                <c:lvl>
                  <c:pt idx="0">
                    <c:v>09/09</c:v>
                  </c:pt>
                  <c:pt idx="1">
                    <c:v>04/09</c:v>
                  </c:pt>
                  <c:pt idx="2">
                    <c:v>29/08</c:v>
                  </c:pt>
                  <c:pt idx="3">
                    <c:v>30/08</c:v>
                  </c:pt>
                  <c:pt idx="4">
                    <c:v>21/08</c:v>
                  </c:pt>
                  <c:pt idx="5">
                    <c:v>22/08</c:v>
                  </c:pt>
                  <c:pt idx="6">
                    <c:v>11/08</c:v>
                  </c:pt>
                  <c:pt idx="7">
                    <c:v>12/08</c:v>
                  </c:pt>
                  <c:pt idx="8">
                    <c:v>06/08</c:v>
                  </c:pt>
                  <c:pt idx="9">
                    <c:v>02/08</c:v>
                  </c:pt>
                  <c:pt idx="10">
                    <c:v>24/07</c:v>
                  </c:pt>
                </c:lvl>
                <c:lvl>
                  <c:pt idx="0">
                    <c:v>13:35</c:v>
                  </c:pt>
                  <c:pt idx="1">
                    <c:v>13:45</c:v>
                  </c:pt>
                  <c:pt idx="2">
                    <c:v>9:00</c:v>
                  </c:pt>
                  <c:pt idx="3">
                    <c:v>12:40</c:v>
                  </c:pt>
                  <c:pt idx="4">
                    <c:v>12:35</c:v>
                  </c:pt>
                  <c:pt idx="5">
                    <c:v>9:00</c:v>
                  </c:pt>
                  <c:pt idx="6">
                    <c:v>11:00</c:v>
                  </c:pt>
                  <c:pt idx="7">
                    <c:v>17:00</c:v>
                  </c:pt>
                  <c:pt idx="8">
                    <c:v>7:35</c:v>
                  </c:pt>
                  <c:pt idx="9">
                    <c:v>13:30</c:v>
                  </c:pt>
                  <c:pt idx="10">
                    <c:v>17:00</c:v>
                  </c:pt>
                </c:lvl>
                <c:lvl>
                  <c:pt idx="0">
                    <c:v>09/09</c:v>
                  </c:pt>
                  <c:pt idx="1">
                    <c:v>03/09</c:v>
                  </c:pt>
                  <c:pt idx="2">
                    <c:v>29/08</c:v>
                  </c:pt>
                  <c:pt idx="3">
                    <c:v>29/08</c:v>
                  </c:pt>
                  <c:pt idx="4">
                    <c:v>21/08</c:v>
                  </c:pt>
                  <c:pt idx="5">
                    <c:v>22/08</c:v>
                  </c:pt>
                  <c:pt idx="6">
                    <c:v>11/08</c:v>
                  </c:pt>
                  <c:pt idx="7">
                    <c:v>11/08</c:v>
                  </c:pt>
                  <c:pt idx="8">
                    <c:v>06/08</c:v>
                  </c:pt>
                  <c:pt idx="9">
                    <c:v>01/08</c:v>
                  </c:pt>
                  <c:pt idx="10">
                    <c:v>23/07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3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ANNE 3T</c:v>
                  </c:pt>
                  <c:pt idx="1">
                    <c:v>ANNE 3T</c:v>
                  </c:pt>
                  <c:pt idx="2">
                    <c:v>ANNE 3T</c:v>
                  </c:pt>
                  <c:pt idx="3">
                    <c:v>ANNE 3T</c:v>
                  </c:pt>
                  <c:pt idx="4">
                    <c:v>ANNE 3T</c:v>
                  </c:pt>
                  <c:pt idx="5">
                    <c:v>ANNE 3T</c:v>
                  </c:pt>
                  <c:pt idx="6">
                    <c:v>ANNE 3T</c:v>
                  </c:pt>
                  <c:pt idx="7">
                    <c:v>ANNE 3T</c:v>
                  </c:pt>
                  <c:pt idx="8">
                    <c:v>ANNE 3T</c:v>
                  </c:pt>
                  <c:pt idx="9">
                    <c:v>ANNE 3T</c:v>
                  </c:pt>
                  <c:pt idx="10">
                    <c:v>ANNE 3T</c:v>
                  </c:pt>
                </c:lvl>
                <c:lvl>
                  <c:pt idx="0">
                    <c:v>DANIELA</c:v>
                  </c:pt>
                  <c:pt idx="1">
                    <c:v>DANIELA</c:v>
                  </c:pt>
                  <c:pt idx="2">
                    <c:v>DANIELA</c:v>
                  </c:pt>
                  <c:pt idx="3">
                    <c:v>DANIELA</c:v>
                  </c:pt>
                  <c:pt idx="4">
                    <c:v>DANIELA</c:v>
                  </c:pt>
                  <c:pt idx="5">
                    <c:v>DANIELA</c:v>
                  </c:pt>
                  <c:pt idx="6">
                    <c:v>DANIELA</c:v>
                  </c:pt>
                  <c:pt idx="7">
                    <c:v>DANIELA</c:v>
                  </c:pt>
                  <c:pt idx="8">
                    <c:v>DANIELA</c:v>
                  </c:pt>
                  <c:pt idx="9">
                    <c:v>DANIELA</c:v>
                  </c:pt>
                  <c:pt idx="10">
                    <c:v>DANIELA</c:v>
                  </c:pt>
                </c:lvl>
                <c:lvl>
                  <c:pt idx="0">
                    <c:v>COSTURA</c:v>
                  </c:pt>
                  <c:pt idx="1">
                    <c:v>COSTURA</c:v>
                  </c:pt>
                  <c:pt idx="2">
                    <c:v>COSTURA</c:v>
                  </c:pt>
                  <c:pt idx="3">
                    <c:v>COSTURA</c:v>
                  </c:pt>
                  <c:pt idx="4">
                    <c:v>COSTURA</c:v>
                  </c:pt>
                  <c:pt idx="5">
                    <c:v>COSTURA</c:v>
                  </c:pt>
                  <c:pt idx="6">
                    <c:v>COSTURA</c:v>
                  </c:pt>
                  <c:pt idx="7">
                    <c:v>COSTURA</c:v>
                  </c:pt>
                  <c:pt idx="8">
                    <c:v>COSTURA</c:v>
                  </c:pt>
                  <c:pt idx="9">
                    <c:v>COSTURA</c:v>
                  </c:pt>
                  <c:pt idx="10">
                    <c:v>COSTURA</c:v>
                  </c:pt>
                </c:lvl>
              </c:multiLvlStrCache>
            </c:multiLvlStrRef>
          </c:xVal>
          <c:yVal>
            <c:numRef>
              <c:f>Hoja2!$O$70:$O$80</c:f>
              <c:numCache>
                <c:formatCode>General</c:formatCode>
                <c:ptCount val="11"/>
                <c:pt idx="0">
                  <c:v>46</c:v>
                </c:pt>
                <c:pt idx="1">
                  <c:v>118</c:v>
                </c:pt>
                <c:pt idx="2">
                  <c:v>55</c:v>
                </c:pt>
                <c:pt idx="3">
                  <c:v>76</c:v>
                </c:pt>
                <c:pt idx="4">
                  <c:v>68</c:v>
                </c:pt>
                <c:pt idx="5">
                  <c:v>62</c:v>
                </c:pt>
                <c:pt idx="6">
                  <c:v>75</c:v>
                </c:pt>
                <c:pt idx="7">
                  <c:v>73</c:v>
                </c:pt>
                <c:pt idx="8">
                  <c:v>55</c:v>
                </c:pt>
                <c:pt idx="9">
                  <c:v>72</c:v>
                </c:pt>
                <c:pt idx="10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6-4CFC-AE07-D9493C23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52175"/>
        <c:axId val="1942153839"/>
      </c:scatterChart>
      <c:valAx>
        <c:axId val="19421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53839"/>
        <c:crosses val="autoZero"/>
        <c:crossBetween val="midCat"/>
      </c:valAx>
      <c:valAx>
        <c:axId val="19421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215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5</xdr:row>
      <xdr:rowOff>10583</xdr:rowOff>
    </xdr:from>
    <xdr:to>
      <xdr:col>2</xdr:col>
      <xdr:colOff>635000</xdr:colOff>
      <xdr:row>11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C569C0-F98A-4B57-A47B-4183D72C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105834</xdr:colOff>
      <xdr:row>12</xdr:row>
      <xdr:rowOff>10584</xdr:rowOff>
    </xdr:from>
    <xdr:to>
      <xdr:col>2</xdr:col>
      <xdr:colOff>698500</xdr:colOff>
      <xdr:row>18</xdr:row>
      <xdr:rowOff>116419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10FF26-55B7-4D44-B07D-F5605A6A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18</xdr:row>
      <xdr:rowOff>179916</xdr:rowOff>
    </xdr:from>
    <xdr:to>
      <xdr:col>2</xdr:col>
      <xdr:colOff>709083</xdr:colOff>
      <xdr:row>25</xdr:row>
      <xdr:rowOff>158749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987C2C-9147-462C-A88A-40086300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42332</xdr:colOff>
      <xdr:row>26</xdr:row>
      <xdr:rowOff>20107</xdr:rowOff>
    </xdr:from>
    <xdr:to>
      <xdr:col>2</xdr:col>
      <xdr:colOff>719665</xdr:colOff>
      <xdr:row>32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956B36-EF4F-49BF-B9DC-449044D0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31749</xdr:rowOff>
    </xdr:from>
    <xdr:to>
      <xdr:col>2</xdr:col>
      <xdr:colOff>730249</xdr:colOff>
      <xdr:row>37</xdr:row>
      <xdr:rowOff>169332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FF23BD-EDEC-4768-8D5D-11DB5A2EA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10583</xdr:colOff>
      <xdr:row>38</xdr:row>
      <xdr:rowOff>10583</xdr:rowOff>
    </xdr:from>
    <xdr:to>
      <xdr:col>2</xdr:col>
      <xdr:colOff>730249</xdr:colOff>
      <xdr:row>42</xdr:row>
      <xdr:rowOff>158749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114935-C952-4FD0-A423-17FEB2356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10583</xdr:colOff>
      <xdr:row>43</xdr:row>
      <xdr:rowOff>9523</xdr:rowOff>
    </xdr:from>
    <xdr:to>
      <xdr:col>2</xdr:col>
      <xdr:colOff>762000</xdr:colOff>
      <xdr:row>46</xdr:row>
      <xdr:rowOff>10582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F89B8B-223E-41EB-BBAF-570044956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63499</xdr:colOff>
      <xdr:row>46</xdr:row>
      <xdr:rowOff>63500</xdr:rowOff>
    </xdr:from>
    <xdr:to>
      <xdr:col>2</xdr:col>
      <xdr:colOff>719666</xdr:colOff>
      <xdr:row>50</xdr:row>
      <xdr:rowOff>148167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320FBFD-BF25-4D01-8505-4C33A63D8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550332</xdr:rowOff>
    </xdr:from>
    <xdr:to>
      <xdr:col>2</xdr:col>
      <xdr:colOff>719665</xdr:colOff>
      <xdr:row>80</xdr:row>
      <xdr:rowOff>21166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68DC84-138B-4844-8D8E-DEC750B6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95249</xdr:colOff>
      <xdr:row>80</xdr:row>
      <xdr:rowOff>31750</xdr:rowOff>
    </xdr:from>
    <xdr:to>
      <xdr:col>2</xdr:col>
      <xdr:colOff>730249</xdr:colOff>
      <xdr:row>85</xdr:row>
      <xdr:rowOff>169334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571944-6471-4E62-A803-5E77EC20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63499</xdr:colOff>
      <xdr:row>85</xdr:row>
      <xdr:rowOff>168276</xdr:rowOff>
    </xdr:from>
    <xdr:to>
      <xdr:col>2</xdr:col>
      <xdr:colOff>730249</xdr:colOff>
      <xdr:row>90</xdr:row>
      <xdr:rowOff>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514007-6BB0-4F2C-A755-27149C79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2</xdr:col>
      <xdr:colOff>740833</xdr:colOff>
      <xdr:row>93</xdr:row>
      <xdr:rowOff>158751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BD332C2-BDFF-4A6F-831A-BD4D6A1C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10583</xdr:colOff>
      <xdr:row>94</xdr:row>
      <xdr:rowOff>31748</xdr:rowOff>
    </xdr:from>
    <xdr:to>
      <xdr:col>2</xdr:col>
      <xdr:colOff>761998</xdr:colOff>
      <xdr:row>101</xdr:row>
      <xdr:rowOff>190499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54D56A2-98F1-4D3E-8C40-B3B8E14A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102</xdr:row>
      <xdr:rowOff>30691</xdr:rowOff>
    </xdr:from>
    <xdr:to>
      <xdr:col>2</xdr:col>
      <xdr:colOff>698500</xdr:colOff>
      <xdr:row>107</xdr:row>
      <xdr:rowOff>179917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95FA37A-D2F6-4FEE-83E7-96CFD1C4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42332</xdr:colOff>
      <xdr:row>108</xdr:row>
      <xdr:rowOff>30689</xdr:rowOff>
    </xdr:from>
    <xdr:to>
      <xdr:col>2</xdr:col>
      <xdr:colOff>719666</xdr:colOff>
      <xdr:row>114</xdr:row>
      <xdr:rowOff>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D5DD3AC-2CAA-475A-97FF-4600B725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31750</xdr:colOff>
      <xdr:row>114</xdr:row>
      <xdr:rowOff>42334</xdr:rowOff>
    </xdr:from>
    <xdr:to>
      <xdr:col>2</xdr:col>
      <xdr:colOff>761999</xdr:colOff>
      <xdr:row>118</xdr:row>
      <xdr:rowOff>105834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CA0828F-4854-45FF-8F6A-7A3F1EF63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63500</xdr:colOff>
      <xdr:row>22</xdr:row>
      <xdr:rowOff>133350</xdr:rowOff>
    </xdr:from>
    <xdr:to>
      <xdr:col>22</xdr:col>
      <xdr:colOff>38100</xdr:colOff>
      <xdr:row>47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D16069B-1679-4F03-B515-AEB89F163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148826</xdr:colOff>
      <xdr:row>76</xdr:row>
      <xdr:rowOff>23812</xdr:rowOff>
    </xdr:from>
    <xdr:to>
      <xdr:col>23</xdr:col>
      <xdr:colOff>380999</xdr:colOff>
      <xdr:row>107</xdr:row>
      <xdr:rowOff>166687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BF24974-4F8D-473D-995F-E3C914E0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193"/>
  <sheetViews>
    <sheetView tabSelected="1" topLeftCell="A3" zoomScale="110" zoomScaleNormal="110" zoomScaleSheetLayoutView="145" workbookViewId="0">
      <pane xSplit="4" ySplit="3" topLeftCell="E6" activePane="bottomRight" state="frozen"/>
      <selection activeCell="A3" sqref="A3"/>
      <selection pane="topRight" activeCell="E3" sqref="E3"/>
      <selection pane="bottomLeft" activeCell="A6" sqref="A6"/>
      <selection pane="bottomRight" activeCell="H1200" sqref="H1200"/>
    </sheetView>
  </sheetViews>
  <sheetFormatPr baseColWidth="10" defaultColWidth="10.42578125" defaultRowHeight="12.75"/>
  <cols>
    <col min="1" max="1" width="10.7109375" style="3" customWidth="1"/>
    <col min="2" max="2" width="10.140625" style="3" customWidth="1"/>
    <col min="3" max="3" width="3.28515625" style="3" hidden="1" customWidth="1"/>
    <col min="4" max="4" width="9.28515625" style="3" customWidth="1"/>
    <col min="5" max="5" width="19.5703125" style="2" customWidth="1"/>
    <col min="6" max="6" width="4.7109375" style="3" customWidth="1"/>
    <col min="7" max="16" width="5.85546875" style="3" customWidth="1"/>
    <col min="17" max="17" width="7.42578125" style="2" customWidth="1"/>
    <col min="18" max="18" width="2" style="53" customWidth="1"/>
    <col min="19" max="19" width="5" style="2" hidden="1" customWidth="1"/>
    <col min="20" max="20" width="9" style="2" customWidth="1"/>
    <col min="21" max="21" width="8.42578125" style="2" hidden="1" customWidth="1"/>
    <col min="22" max="22" width="5.7109375" style="2" customWidth="1"/>
    <col min="23" max="23" width="5.7109375" style="2" bestFit="1" customWidth="1"/>
    <col min="24" max="16384" width="10.42578125" style="2"/>
  </cols>
  <sheetData>
    <row r="1" spans="1:30" ht="18.75" hidden="1" customHeight="1">
      <c r="A1" s="4"/>
      <c r="B1" s="4"/>
      <c r="C1" s="4"/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R1" s="1"/>
      <c r="S1" s="9">
        <v>0.58333333333333337</v>
      </c>
    </row>
    <row r="2" spans="1:30" ht="24" hidden="1" customHeight="1">
      <c r="A2" s="10"/>
      <c r="B2" s="10"/>
      <c r="C2" s="10"/>
      <c r="D2" s="10"/>
      <c r="E2" s="11"/>
      <c r="R2" s="1"/>
      <c r="S2" s="9">
        <v>0.62430555555555556</v>
      </c>
    </row>
    <row r="3" spans="1:30" ht="24" customHeight="1" thickBot="1">
      <c r="A3" s="109" t="s">
        <v>52</v>
      </c>
      <c r="B3" s="103"/>
      <c r="C3" s="104"/>
      <c r="D3" s="104"/>
      <c r="E3" s="105"/>
      <c r="F3" s="106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  <c r="R3" s="113"/>
      <c r="S3" s="8">
        <v>4.1666666666666664E-2</v>
      </c>
      <c r="T3" s="58"/>
      <c r="W3" s="66"/>
    </row>
    <row r="4" spans="1:30" ht="15" thickBot="1">
      <c r="A4" s="98"/>
      <c r="B4" s="99"/>
      <c r="C4" s="99"/>
      <c r="D4" s="99"/>
      <c r="E4" s="100"/>
      <c r="F4" s="81" t="s">
        <v>38</v>
      </c>
      <c r="G4" s="82"/>
      <c r="H4" s="82"/>
      <c r="I4" s="82"/>
      <c r="J4" s="83"/>
      <c r="K4" s="81" t="s">
        <v>39</v>
      </c>
      <c r="L4" s="82"/>
      <c r="M4" s="82"/>
      <c r="N4" s="84"/>
      <c r="O4" s="82"/>
      <c r="P4" s="85"/>
      <c r="Q4" s="86" t="s">
        <v>8</v>
      </c>
      <c r="R4" s="80"/>
      <c r="S4" s="12"/>
      <c r="V4" s="32" t="s">
        <v>31</v>
      </c>
      <c r="W4" s="119">
        <v>55</v>
      </c>
    </row>
    <row r="5" spans="1:30" ht="47.25" customHeight="1">
      <c r="A5" s="101" t="s">
        <v>9</v>
      </c>
      <c r="B5" s="102" t="s">
        <v>25</v>
      </c>
      <c r="C5" s="102" t="s">
        <v>29</v>
      </c>
      <c r="D5" s="102" t="s">
        <v>30</v>
      </c>
      <c r="E5" s="90" t="s">
        <v>41</v>
      </c>
      <c r="F5" s="87" t="s">
        <v>10</v>
      </c>
      <c r="G5" s="88" t="s">
        <v>48</v>
      </c>
      <c r="H5" s="89" t="s">
        <v>49</v>
      </c>
      <c r="I5" s="88" t="s">
        <v>50</v>
      </c>
      <c r="J5" s="90" t="s">
        <v>51</v>
      </c>
      <c r="K5" s="91" t="s">
        <v>7</v>
      </c>
      <c r="L5" s="92" t="s">
        <v>35</v>
      </c>
      <c r="M5" s="93" t="s">
        <v>37</v>
      </c>
      <c r="N5" s="94" t="s">
        <v>36</v>
      </c>
      <c r="O5" s="95" t="s">
        <v>43</v>
      </c>
      <c r="P5" s="96" t="s">
        <v>40</v>
      </c>
      <c r="Q5" s="97" t="s">
        <v>44</v>
      </c>
      <c r="R5" s="114"/>
      <c r="S5" s="111" t="s">
        <v>42</v>
      </c>
      <c r="T5" s="32" t="s">
        <v>28</v>
      </c>
      <c r="U5" s="32" t="s">
        <v>34</v>
      </c>
      <c r="V5" s="32" t="s">
        <v>32</v>
      </c>
      <c r="W5" s="32" t="s">
        <v>33</v>
      </c>
      <c r="X5" s="60"/>
    </row>
    <row r="6" spans="1:30" hidden="1">
      <c r="A6" s="67" t="s">
        <v>57</v>
      </c>
      <c r="B6" s="59" t="s">
        <v>12</v>
      </c>
      <c r="C6" s="79">
        <f>IFERROR(VLOOKUP(B6,Tiempos!$T$6:$U$16,2,FALSE),"")</f>
        <v>4</v>
      </c>
      <c r="D6" s="59" t="s">
        <v>26</v>
      </c>
      <c r="E6" s="141" t="str">
        <f>IFERROR(+VLOOKUP(A6,Tabla!$A$5:B9000,2,0),"")</f>
        <v xml:space="preserve">MARIE 2 GAIA </v>
      </c>
      <c r="F6" s="69">
        <v>4</v>
      </c>
      <c r="G6" s="68">
        <v>45877</v>
      </c>
      <c r="H6" s="70">
        <v>0.34722222222222227</v>
      </c>
      <c r="I6" s="68">
        <v>45877</v>
      </c>
      <c r="J6" s="61">
        <v>0.51736111111111105</v>
      </c>
      <c r="K6" s="72">
        <f t="shared" ref="K6:K12" si="0">IFERROR(IF(J6="","",IF(G6=I6,(J6-H6-S6),IF(I6-G6=1,((VLOOKUP(G6,CALENDARIO,6,FALSE)-H6)+(J6-VLOOKUP(I6,CALENDARIO,5,FALSE)))-S6,IF(I6-G6=2,((VLOOKUP(G6,CALENDARIO,6,FALSE)-H6)+(J6-VLOOKUP(I6,CALENDARIO,5,FALSE)))-S6+VLOOKUP(G6+1,CALENDARIO,7,FALSE)/24,IF(I6-G6=3,((VLOOKUP(G6,CALENDARIO,6,FALSE)-H6)+(J6-VLOOKUP(I6,CALENDARIO,5,FALSE)))-S6+VLOOKUP(G6+1,CALENDARIO,7,FALSE)/24+VLOOKUP(G6+2,CALENDARIO,7,FALSE)/24,((VLOOKUP(G6,CALENDARIO,6,FALSE)-H6)+(J6-VLOOKUP(I6,CALENDARIO,5,FALSE)))-S6+VLOOKUP(G6+1,CALENDARIO,7,FALSE)/24+VLOOKUP(G6+2,CALENDARIO,7,FALSE)/24+VLOOKUP(G6+3,CALENDARIO,7,FALSE)/24))))),"")</f>
        <v>0.17013888888888878</v>
      </c>
      <c r="L6" s="73">
        <f>IFERROR((+HOUR(K6)*60+MINUTE(K6)),"")</f>
        <v>245</v>
      </c>
      <c r="M6" s="74">
        <f>IFERROR(IF(K6="","",K6/F6),"")</f>
        <v>4.2534722222222196E-2</v>
      </c>
      <c r="N6" s="110">
        <f>IFERROR(+HOUR(M6)*60+MINUTE(M6),"")</f>
        <v>61</v>
      </c>
      <c r="O6" s="75">
        <f>IFERROR(IF(OR(M6="",B6=""),"",VLOOKUP($A6,Tabla!$A$2:$M$112,$C6,FALSE)),"")</f>
        <v>61</v>
      </c>
      <c r="P6" s="76">
        <f>IF(O6="","",(O6/N6))</f>
        <v>1</v>
      </c>
      <c r="Q6" s="77">
        <f>IFERROR(IF(OR(O6=0,O6=""),VLOOKUP(B6,$T$6:$W$16,4,0)/60*N6,Tiempos!O6*VLOOKUP(Tiempos!B6,Tiempos!$T$6:$W$16,4,0)/60),"")</f>
        <v>88.72727272727272</v>
      </c>
      <c r="R6" s="115"/>
      <c r="S6" s="112">
        <f>IF(I6=G6,IF(H6&lt;$S$1,IF(J6&gt;$S$2,$S$3,0),0),IF(WEEKDAY(G6)=7,IF(J6&gt;$S$2,$S$3,0),IF(H6&lt;$S$1,$S$3,0)+IF(J6&gt;$S$2,$S$3,0)))</f>
        <v>0</v>
      </c>
      <c r="T6" s="189" t="s">
        <v>22</v>
      </c>
      <c r="U6" s="190">
        <v>3</v>
      </c>
      <c r="V6" s="126">
        <v>3000</v>
      </c>
      <c r="W6" s="127">
        <f t="shared" ref="W6:W16" si="1">+V6/$W$4</f>
        <v>54.545454545454547</v>
      </c>
    </row>
    <row r="7" spans="1:30" hidden="1">
      <c r="A7" s="67" t="s">
        <v>57</v>
      </c>
      <c r="B7" s="59" t="s">
        <v>12</v>
      </c>
      <c r="C7" s="79">
        <f>IFERROR(VLOOKUP(B7,Tiempos!$T$6:$U$16,2,FALSE),"")</f>
        <v>4</v>
      </c>
      <c r="D7" s="59" t="s">
        <v>26</v>
      </c>
      <c r="E7" s="141" t="str">
        <f>IFERROR(+VLOOKUP(A7,Tabla!$A$5:B9001,2,0),"")</f>
        <v xml:space="preserve">MARIE 2 GAIA </v>
      </c>
      <c r="F7" s="69">
        <v>4</v>
      </c>
      <c r="G7" s="68">
        <v>45877</v>
      </c>
      <c r="H7" s="70">
        <v>0.51736111111111105</v>
      </c>
      <c r="I7" s="68">
        <v>45878</v>
      </c>
      <c r="J7" s="61">
        <v>0.3263888888888889</v>
      </c>
      <c r="K7" s="72">
        <f t="shared" si="0"/>
        <v>0.18402777777777782</v>
      </c>
      <c r="L7" s="73">
        <f t="shared" ref="L7:L12" si="2">IFERROR((+HOUR(K7)*60+MINUTE(K7)),"")</f>
        <v>265</v>
      </c>
      <c r="M7" s="74">
        <f t="shared" ref="M7:M12" si="3">IFERROR(IF(K7="","",K7/F7),"")</f>
        <v>4.6006944444444454E-2</v>
      </c>
      <c r="N7" s="78">
        <f t="shared" ref="N7:N12" si="4">IFERROR(+HOUR(M7)*60+MINUTE(M7),"")</f>
        <v>66</v>
      </c>
      <c r="O7" s="75">
        <f>IFERROR(IF(OR(M7="",B7=""),"",VLOOKUP($A7,Tabla!$A$2:$M$112,$C7,FALSE)),"")</f>
        <v>61</v>
      </c>
      <c r="P7" s="76">
        <f t="shared" ref="P7:P12" si="5">IF(O7="","",(O7/N7))</f>
        <v>0.9242424242424242</v>
      </c>
      <c r="Q7" s="77">
        <f>IFERROR(IF(OR(O7=0,O7=""),VLOOKUP(B7,$T$6:$W$16,4,0)/60*N7,Tiempos!O7*VLOOKUP(Tiempos!B7,Tiempos!$T$6:$W$16,4,0)/60),"")</f>
        <v>88.72727272727272</v>
      </c>
      <c r="R7" s="115"/>
      <c r="S7" s="112">
        <f t="shared" ref="S7:S70" si="6">IF(I7=G7,IF(H7&lt;$S$1,IF(J7&gt;$S$2,$S$3,0),0),IF(WEEKDAY(G7)=7,IF(J7&gt;$S$2,$S$3,0),IF(H7&lt;$S$1,$S$3,0)+IF(J7&gt;$S$2,$S$3,0)))</f>
        <v>4.1666666666666664E-2</v>
      </c>
      <c r="T7" s="191" t="s">
        <v>12</v>
      </c>
      <c r="U7" s="190">
        <v>4</v>
      </c>
      <c r="V7" s="126">
        <v>4800</v>
      </c>
      <c r="W7" s="127">
        <f t="shared" si="1"/>
        <v>87.272727272727266</v>
      </c>
    </row>
    <row r="8" spans="1:30" ht="19.5" hidden="1">
      <c r="A8" s="67" t="s">
        <v>57</v>
      </c>
      <c r="B8" s="59" t="s">
        <v>12</v>
      </c>
      <c r="C8" s="79">
        <f>IFERROR(VLOOKUP(B8,Tiempos!$T$6:$U$16,2,FALSE),"")</f>
        <v>4</v>
      </c>
      <c r="D8" s="59" t="s">
        <v>55</v>
      </c>
      <c r="E8" s="141" t="str">
        <f>IFERROR(+VLOOKUP(A8,Tabla!$A$5:B9002,2,0),"")</f>
        <v xml:space="preserve">MARIE 2 GAIA </v>
      </c>
      <c r="F8" s="69">
        <v>5</v>
      </c>
      <c r="G8" s="68">
        <v>45877</v>
      </c>
      <c r="H8" s="70">
        <v>0.51388888888888895</v>
      </c>
      <c r="I8" s="68">
        <v>45878</v>
      </c>
      <c r="J8" s="61">
        <v>0.39583333333333331</v>
      </c>
      <c r="K8" s="72">
        <f t="shared" si="0"/>
        <v>0.25694444444444431</v>
      </c>
      <c r="L8" s="73">
        <f t="shared" si="2"/>
        <v>370</v>
      </c>
      <c r="M8" s="74">
        <f t="shared" si="3"/>
        <v>5.1388888888888859E-2</v>
      </c>
      <c r="N8" s="78">
        <f t="shared" si="4"/>
        <v>74</v>
      </c>
      <c r="O8" s="75">
        <f>IFERROR(IF(OR(M8="",B8=""),"",VLOOKUP($A8,Tabla!$A$2:$M$112,$C8,FALSE)),"")</f>
        <v>61</v>
      </c>
      <c r="P8" s="76">
        <f t="shared" si="5"/>
        <v>0.82432432432432434</v>
      </c>
      <c r="Q8" s="77">
        <f>IFERROR(IF(OR(O8=0,O8=""),VLOOKUP(B8,$T$6:$W$16,4,0)/60*N8,Tiempos!O8*VLOOKUP(Tiempos!B8,Tiempos!$T$6:$W$16,4,0)/60),"")</f>
        <v>88.72727272727272</v>
      </c>
      <c r="R8" s="115"/>
      <c r="S8" s="112">
        <f t="shared" si="6"/>
        <v>4.1666666666666664E-2</v>
      </c>
      <c r="T8" s="189" t="s">
        <v>14</v>
      </c>
      <c r="U8" s="190">
        <v>6</v>
      </c>
      <c r="V8" s="126">
        <v>3400</v>
      </c>
      <c r="W8" s="127">
        <f t="shared" si="1"/>
        <v>61.81818181818182</v>
      </c>
    </row>
    <row r="9" spans="1:30" hidden="1">
      <c r="A9" s="194" t="s">
        <v>58</v>
      </c>
      <c r="B9" s="59" t="s">
        <v>12</v>
      </c>
      <c r="C9" s="79">
        <f>IFERROR(VLOOKUP(B9,Tiempos!$T$6:$U$16,2,FALSE),"")</f>
        <v>4</v>
      </c>
      <c r="D9" s="59" t="s">
        <v>27</v>
      </c>
      <c r="E9" s="141" t="str">
        <f>IFERROR(+VLOOKUP(A9,Tabla!$A$5:B9003,2,0),"")</f>
        <v xml:space="preserve">MARIE 3 GAIA </v>
      </c>
      <c r="F9" s="69">
        <v>5</v>
      </c>
      <c r="G9" s="68">
        <v>45877</v>
      </c>
      <c r="H9" s="70">
        <v>0.50694444444444442</v>
      </c>
      <c r="I9" s="68">
        <v>45878</v>
      </c>
      <c r="J9" s="61">
        <v>0.47916666666666669</v>
      </c>
      <c r="K9" s="72">
        <f t="shared" si="0"/>
        <v>0.34722222222222221</v>
      </c>
      <c r="L9" s="73">
        <f t="shared" si="2"/>
        <v>500</v>
      </c>
      <c r="M9" s="74">
        <f t="shared" si="3"/>
        <v>6.9444444444444448E-2</v>
      </c>
      <c r="N9" s="78">
        <f t="shared" si="4"/>
        <v>100</v>
      </c>
      <c r="O9" s="75">
        <f>IFERROR(IF(OR(M9="",B9=""),"",VLOOKUP($A9,Tabla!$A$2:$M$112,$C9,FALSE)),"")</f>
        <v>81</v>
      </c>
      <c r="P9" s="76">
        <f t="shared" si="5"/>
        <v>0.81</v>
      </c>
      <c r="Q9" s="77">
        <f>IFERROR(IF(OR(O9=0,O9=""),VLOOKUP(B9,$T$6:$W$16,4,0)/60*N9,Tiempos!O9*VLOOKUP(Tiempos!B9,Tiempos!$T$6:$W$16,4,0)/60),"")</f>
        <v>117.81818181818181</v>
      </c>
      <c r="R9" s="115"/>
      <c r="S9" s="112">
        <f t="shared" si="6"/>
        <v>4.1666666666666664E-2</v>
      </c>
      <c r="T9" s="189" t="s">
        <v>16</v>
      </c>
      <c r="U9" s="190">
        <v>7</v>
      </c>
      <c r="V9" s="126">
        <v>4000</v>
      </c>
      <c r="W9" s="127">
        <f t="shared" si="1"/>
        <v>72.727272727272734</v>
      </c>
      <c r="AA9" s="124"/>
      <c r="AB9" s="124"/>
      <c r="AC9" s="124"/>
      <c r="AD9" s="125"/>
    </row>
    <row r="10" spans="1:30" hidden="1">
      <c r="A10" s="67" t="s">
        <v>58</v>
      </c>
      <c r="B10" s="59" t="s">
        <v>12</v>
      </c>
      <c r="C10" s="79">
        <f>IFERROR(VLOOKUP(B10,Tiempos!$T$6:$U$16,2,FALSE),"")</f>
        <v>4</v>
      </c>
      <c r="D10" s="59" t="s">
        <v>55</v>
      </c>
      <c r="E10" s="141" t="str">
        <f>IFERROR(+VLOOKUP(A10,Tabla!$A$5:B9004,2,0),"")</f>
        <v xml:space="preserve">MARIE 3 GAIA </v>
      </c>
      <c r="F10" s="69">
        <v>3</v>
      </c>
      <c r="G10" s="68">
        <v>45878</v>
      </c>
      <c r="H10" s="70">
        <v>0.39583333333333331</v>
      </c>
      <c r="I10" s="68">
        <v>45880</v>
      </c>
      <c r="J10" s="61">
        <v>0.31597222222222221</v>
      </c>
      <c r="K10" s="72">
        <f t="shared" si="0"/>
        <v>0.1701388888888889</v>
      </c>
      <c r="L10" s="73">
        <f t="shared" si="2"/>
        <v>245</v>
      </c>
      <c r="M10" s="74">
        <f t="shared" si="3"/>
        <v>5.6712962962962965E-2</v>
      </c>
      <c r="N10" s="78">
        <f t="shared" si="4"/>
        <v>81</v>
      </c>
      <c r="O10" s="75">
        <f>IFERROR(IF(OR(M10="",B10=""),"",VLOOKUP($A10,Tabla!$A$2:$M$112,$C10,FALSE)),"")</f>
        <v>81</v>
      </c>
      <c r="P10" s="76">
        <f t="shared" si="5"/>
        <v>1</v>
      </c>
      <c r="Q10" s="77">
        <f>IFERROR(IF(OR(O10=0,O10=""),VLOOKUP(B10,$T$6:$W$16,4,0)/60*N10,Tiempos!O10*VLOOKUP(Tiempos!B10,Tiempos!$T$6:$W$16,4,0)/60),"")</f>
        <v>117.81818181818181</v>
      </c>
      <c r="R10" s="115"/>
      <c r="S10" s="112">
        <f t="shared" si="6"/>
        <v>0</v>
      </c>
      <c r="T10" s="189" t="s">
        <v>11</v>
      </c>
      <c r="U10" s="190">
        <v>12</v>
      </c>
      <c r="V10" s="126">
        <v>2700</v>
      </c>
      <c r="W10" s="127">
        <f t="shared" si="1"/>
        <v>49.090909090909093</v>
      </c>
      <c r="AB10" s="124"/>
    </row>
    <row r="11" spans="1:30" ht="19.5" hidden="1">
      <c r="A11" s="194" t="s">
        <v>60</v>
      </c>
      <c r="B11" s="59" t="s">
        <v>15</v>
      </c>
      <c r="C11" s="79">
        <f>IFERROR(VLOOKUP(B11,Tiempos!$T$6:$U$16,2,FALSE),"")</f>
        <v>13</v>
      </c>
      <c r="D11" s="59" t="s">
        <v>62</v>
      </c>
      <c r="E11" s="141" t="str">
        <f>IFERROR(+VLOOKUP(A11,Tabla!$A$5:B9005,2,0),"")</f>
        <v>MARIE 2 GAIA HABILITADO</v>
      </c>
      <c r="F11" s="69">
        <v>20</v>
      </c>
      <c r="G11" s="68">
        <v>45877</v>
      </c>
      <c r="H11" s="70">
        <v>0.68055555555555547</v>
      </c>
      <c r="I11" s="68">
        <v>45878</v>
      </c>
      <c r="J11" s="61">
        <v>0.45833333333333331</v>
      </c>
      <c r="K11" s="72">
        <f t="shared" si="0"/>
        <v>0.19444444444444448</v>
      </c>
      <c r="L11" s="73">
        <f t="shared" si="2"/>
        <v>280</v>
      </c>
      <c r="M11" s="74">
        <f t="shared" si="3"/>
        <v>9.7222222222222241E-3</v>
      </c>
      <c r="N11" s="78">
        <f t="shared" si="4"/>
        <v>14</v>
      </c>
      <c r="O11" s="75">
        <f>IFERROR(IF(OR(M11="",B11=""),"",VLOOKUP($A11,Tabla!$A$2:$M$112,$C11,FALSE)),"")</f>
        <v>0</v>
      </c>
      <c r="P11" s="76">
        <f t="shared" si="5"/>
        <v>0</v>
      </c>
      <c r="Q11" s="77">
        <f>IFERROR(IF(OR(O11=0,O11=""),VLOOKUP(B11,$T$6:$W$16,4,0)/60*N11,Tiempos!O11*VLOOKUP(Tiempos!B11,Tiempos!$T$6:$W$16,4,0)/60),"")</f>
        <v>11.878787878787877</v>
      </c>
      <c r="R11" s="115"/>
      <c r="S11" s="112">
        <f t="shared" si="6"/>
        <v>0</v>
      </c>
      <c r="T11" s="191" t="s">
        <v>13</v>
      </c>
      <c r="U11" s="190">
        <v>9</v>
      </c>
      <c r="V11" s="126">
        <v>3800</v>
      </c>
      <c r="W11" s="127">
        <f t="shared" si="1"/>
        <v>69.090909090909093</v>
      </c>
      <c r="AB11" s="124"/>
    </row>
    <row r="12" spans="1:30" hidden="1">
      <c r="A12" s="193"/>
      <c r="B12" s="59" t="s">
        <v>23</v>
      </c>
      <c r="C12" s="79">
        <f>IFERROR(VLOOKUP(B12,Tiempos!$T$6:$U$16,2,FALSE),"")</f>
        <v>10</v>
      </c>
      <c r="D12" s="59" t="s">
        <v>79</v>
      </c>
      <c r="E12" s="141" t="s">
        <v>78</v>
      </c>
      <c r="F12" s="69">
        <v>20</v>
      </c>
      <c r="G12" s="68">
        <v>45901</v>
      </c>
      <c r="H12" s="70">
        <v>0.5</v>
      </c>
      <c r="I12" s="68">
        <v>45902</v>
      </c>
      <c r="J12" s="61">
        <v>0.3125</v>
      </c>
      <c r="K12" s="72">
        <f t="shared" si="0"/>
        <v>0.22916666666666671</v>
      </c>
      <c r="L12" s="73">
        <f t="shared" si="2"/>
        <v>330</v>
      </c>
      <c r="M12" s="74">
        <f t="shared" si="3"/>
        <v>1.1458333333333336E-2</v>
      </c>
      <c r="N12" s="78">
        <f t="shared" si="4"/>
        <v>16</v>
      </c>
      <c r="O12" s="75" t="str">
        <f>IFERROR(IF(OR(M12="",B12=""),"",VLOOKUP($A12,Tabla!$A$2:$M$112,$C12,FALSE)),"")</f>
        <v/>
      </c>
      <c r="P12" s="76" t="str">
        <f t="shared" si="5"/>
        <v/>
      </c>
      <c r="Q12" s="77">
        <f>IFERROR(IF(OR(O12=0,O12=""),VLOOKUP(B12,$T$6:$W$16,4,0)/60*N12,Tiempos!O12*VLOOKUP(Tiempos!B12,Tiempos!$T$6:$W$16,4,0)/60),"")</f>
        <v>26.666666666666668</v>
      </c>
      <c r="R12" s="115"/>
      <c r="S12" s="112">
        <f t="shared" si="6"/>
        <v>4.1666666666666664E-2</v>
      </c>
      <c r="T12" s="189" t="s">
        <v>23</v>
      </c>
      <c r="U12" s="190">
        <v>10</v>
      </c>
      <c r="V12" s="126">
        <v>5500</v>
      </c>
      <c r="W12" s="127">
        <f t="shared" si="1"/>
        <v>100</v>
      </c>
      <c r="AA12" s="124"/>
      <c r="AB12" s="124"/>
      <c r="AC12" s="124"/>
      <c r="AD12" s="125"/>
    </row>
    <row r="13" spans="1:30" ht="13.5" hidden="1" customHeight="1">
      <c r="A13" s="67" t="s">
        <v>77</v>
      </c>
      <c r="B13" s="59" t="s">
        <v>23</v>
      </c>
      <c r="C13" s="79">
        <f>IFERROR(VLOOKUP(B13,Tiempos!$T$6:$U$16,2,FALSE),"")</f>
        <v>10</v>
      </c>
      <c r="D13" s="59" t="s">
        <v>79</v>
      </c>
      <c r="E13" s="141" t="s">
        <v>106</v>
      </c>
      <c r="F13" s="69">
        <v>44</v>
      </c>
      <c r="G13" s="68">
        <v>45902</v>
      </c>
      <c r="H13" s="70">
        <v>0.3125</v>
      </c>
      <c r="I13" s="68">
        <v>45902</v>
      </c>
      <c r="J13" s="61">
        <v>0.66319444444444442</v>
      </c>
      <c r="K13" s="72">
        <f t="shared" ref="K13:K76" si="7">IFERROR(IF(J13="","",IF(G13=I13,(J13-H13-S13),IF(I13-G13=1,((VLOOKUP(G13,CALENDARIO,6,FALSE)-H13)+(J13-VLOOKUP(I13,CALENDARIO,5,FALSE)))-S13,IF(I13-G13=2,((VLOOKUP(G13,CALENDARIO,6,FALSE)-H13)+(J13-VLOOKUP(I13,CALENDARIO,5,FALSE)))-S13+VLOOKUP(G13+1,CALENDARIO,7,FALSE)/24,IF(I13-G13=3,((VLOOKUP(G13,CALENDARIO,6,FALSE)-H13)+(J13-VLOOKUP(I13,CALENDARIO,5,FALSE)))-S13+VLOOKUP(G13+1,CALENDARIO,7,FALSE)/24+VLOOKUP(G13+2,CALENDARIO,7,FALSE)/24,((VLOOKUP(G13,CALENDARIO,6,FALSE)-H13)+(J13-VLOOKUP(I13,CALENDARIO,5,FALSE)))-S13+VLOOKUP(G13+1,CALENDARIO,7,FALSE)/24+VLOOKUP(G13+2,CALENDARIO,7,FALSE)/24+VLOOKUP(G13+3,CALENDARIO,7,FALSE)/24))))),"")</f>
        <v>0.30902777777777773</v>
      </c>
      <c r="L13" s="73">
        <f t="shared" ref="L13:L76" si="8">IFERROR((+HOUR(K13)*60+MINUTE(K13)),"")</f>
        <v>445</v>
      </c>
      <c r="M13" s="74">
        <f t="shared" ref="M13:M76" si="9">IFERROR(IF(K13="","",K13/F13),"")</f>
        <v>7.0233585858585851E-3</v>
      </c>
      <c r="N13" s="78">
        <f>IFERROR(+HOUR(M13)*60+MINUTE(M13),"")</f>
        <v>10</v>
      </c>
      <c r="O13" s="75" t="str">
        <f>IFERROR(IF(OR(M13="",B13=""),"",VLOOKUP($A13,Tabla!$A$2:$M$112,$C13,FALSE)),"")</f>
        <v/>
      </c>
      <c r="P13" s="76" t="str">
        <f t="shared" ref="P13:P76" si="10">IF(O13="","",(O13/N13))</f>
        <v/>
      </c>
      <c r="Q13" s="77">
        <f>IFERROR(IF(OR(O13=0,O13=""),VLOOKUP(B13,$T$6:$W$16,4,0)/60*N13,Tiempos!O13*VLOOKUP(Tiempos!B13,Tiempos!$T$6:$W$16,4,0)/60),"")</f>
        <v>16.666666666666668</v>
      </c>
      <c r="R13" s="115"/>
      <c r="S13" s="112">
        <f t="shared" si="6"/>
        <v>4.1666666666666664E-2</v>
      </c>
      <c r="T13" s="189" t="s">
        <v>18</v>
      </c>
      <c r="U13" s="190">
        <v>8</v>
      </c>
      <c r="V13" s="126">
        <v>3500</v>
      </c>
      <c r="W13" s="127">
        <f t="shared" si="1"/>
        <v>63.636363636363633</v>
      </c>
      <c r="AA13" s="124"/>
      <c r="AB13" s="124"/>
      <c r="AC13" s="124"/>
      <c r="AD13" s="125"/>
    </row>
    <row r="14" spans="1:30" ht="13.5" hidden="1" customHeight="1">
      <c r="A14" s="67"/>
      <c r="B14" s="59" t="s">
        <v>23</v>
      </c>
      <c r="C14" s="79">
        <f>IFERROR(VLOOKUP(B14,Tiempos!$T$6:$U$16,2,FALSE),"")</f>
        <v>10</v>
      </c>
      <c r="D14" s="59" t="s">
        <v>79</v>
      </c>
      <c r="E14" s="141" t="s">
        <v>80</v>
      </c>
      <c r="F14" s="69">
        <v>12</v>
      </c>
      <c r="G14" s="68">
        <v>45903</v>
      </c>
      <c r="H14" s="70">
        <v>0.45833333333333331</v>
      </c>
      <c r="I14" s="68">
        <v>45903</v>
      </c>
      <c r="J14" s="61">
        <v>0.56597222222222221</v>
      </c>
      <c r="K14" s="72">
        <f t="shared" si="7"/>
        <v>0.1076388888888889</v>
      </c>
      <c r="L14" s="73">
        <f t="shared" si="8"/>
        <v>155</v>
      </c>
      <c r="M14" s="74">
        <f t="shared" si="9"/>
        <v>8.9699074074074073E-3</v>
      </c>
      <c r="N14" s="78">
        <f t="shared" ref="N14:N76" si="11">IFERROR(+HOUR(M14)*60+MINUTE(M14),"")</f>
        <v>12</v>
      </c>
      <c r="O14" s="75" t="str">
        <f>IFERROR(IF(OR(M14="",B14=""),"",VLOOKUP($A14,Tabla!$A$2:$M$112,$C14,FALSE)),"")</f>
        <v/>
      </c>
      <c r="P14" s="76" t="str">
        <f t="shared" si="10"/>
        <v/>
      </c>
      <c r="Q14" s="77">
        <f>IFERROR(IF(OR(O14=0,O14=""),VLOOKUP(B14,$T$6:$W$16,4,0)/60*N14,Tiempos!O14*VLOOKUP(Tiempos!B14,Tiempos!$T$6:$W$16,4,0)/60),"")</f>
        <v>20</v>
      </c>
      <c r="R14" s="115"/>
      <c r="S14" s="112">
        <f t="shared" si="6"/>
        <v>0</v>
      </c>
      <c r="T14" s="189" t="s">
        <v>73</v>
      </c>
      <c r="U14" s="190">
        <v>5</v>
      </c>
      <c r="V14" s="126">
        <v>3800</v>
      </c>
      <c r="W14" s="127">
        <f t="shared" si="1"/>
        <v>69.090909090909093</v>
      </c>
      <c r="AD14" s="125"/>
    </row>
    <row r="15" spans="1:30" ht="12.6" hidden="1" customHeight="1">
      <c r="A15" s="67"/>
      <c r="B15" s="59" t="s">
        <v>23</v>
      </c>
      <c r="C15" s="79">
        <f>IFERROR(VLOOKUP(B15,Tiempos!$T$6:$U$16,2,FALSE),"")</f>
        <v>10</v>
      </c>
      <c r="D15" s="59" t="s">
        <v>98</v>
      </c>
      <c r="E15" s="141" t="s">
        <v>106</v>
      </c>
      <c r="F15" s="69">
        <v>20</v>
      </c>
      <c r="G15" s="68">
        <v>45895</v>
      </c>
      <c r="H15" s="70">
        <v>0.3125</v>
      </c>
      <c r="I15" s="68">
        <v>45895</v>
      </c>
      <c r="J15" s="61">
        <v>0.44791666666666669</v>
      </c>
      <c r="K15" s="72">
        <f t="shared" si="7"/>
        <v>0.13541666666666669</v>
      </c>
      <c r="L15" s="73">
        <f t="shared" si="8"/>
        <v>195</v>
      </c>
      <c r="M15" s="74">
        <f t="shared" si="9"/>
        <v>6.7708333333333344E-3</v>
      </c>
      <c r="N15" s="78">
        <f t="shared" si="11"/>
        <v>9</v>
      </c>
      <c r="O15" s="75" t="str">
        <f>IFERROR(IF(OR(M15="",B15=""),"",VLOOKUP($A15,Tabla!$A$2:$M$112,$C15,FALSE)),"")</f>
        <v/>
      </c>
      <c r="P15" s="76" t="str">
        <f t="shared" si="10"/>
        <v/>
      </c>
      <c r="Q15" s="77">
        <f>IFERROR(IF(OR(O15=0,O15=""),VLOOKUP(B15,$T$6:$W$16,4,0)/60*N15,Tiempos!O15*VLOOKUP(Tiempos!B15,Tiempos!$T$6:$W$16,4,0)/60),"")</f>
        <v>15</v>
      </c>
      <c r="R15" s="115"/>
      <c r="S15" s="112">
        <f t="shared" si="6"/>
        <v>0</v>
      </c>
      <c r="T15" s="192" t="s">
        <v>21</v>
      </c>
      <c r="U15" s="190">
        <v>11</v>
      </c>
      <c r="V15" s="126">
        <v>3500</v>
      </c>
      <c r="W15" s="127">
        <f t="shared" si="1"/>
        <v>63.636363636363633</v>
      </c>
      <c r="AB15" s="124"/>
      <c r="AD15" s="125"/>
    </row>
    <row r="16" spans="1:30" hidden="1">
      <c r="A16" s="67"/>
      <c r="B16" s="59" t="s">
        <v>23</v>
      </c>
      <c r="C16" s="79">
        <f>IFERROR(VLOOKUP(B16,Tiempos!$T$6:$U$16,2,FALSE),"")</f>
        <v>10</v>
      </c>
      <c r="D16" s="59" t="s">
        <v>98</v>
      </c>
      <c r="E16" s="141" t="s">
        <v>81</v>
      </c>
      <c r="F16" s="69">
        <v>1</v>
      </c>
      <c r="G16" s="68">
        <v>45895</v>
      </c>
      <c r="H16" s="70">
        <v>0.44791666666666669</v>
      </c>
      <c r="I16" s="68">
        <v>45895</v>
      </c>
      <c r="J16" s="61">
        <v>0.47916666666666669</v>
      </c>
      <c r="K16" s="72">
        <f t="shared" si="7"/>
        <v>3.125E-2</v>
      </c>
      <c r="L16" s="73">
        <f t="shared" si="8"/>
        <v>45</v>
      </c>
      <c r="M16" s="74">
        <f t="shared" si="9"/>
        <v>3.125E-2</v>
      </c>
      <c r="N16" s="78">
        <f t="shared" si="11"/>
        <v>45</v>
      </c>
      <c r="O16" s="75" t="str">
        <f>IFERROR(IF(OR(M16="",B16=""),"",VLOOKUP($A16,Tabla!$A$2:$M$112,$C16,FALSE)),"")</f>
        <v/>
      </c>
      <c r="P16" s="76" t="str">
        <f t="shared" si="10"/>
        <v/>
      </c>
      <c r="Q16" s="77">
        <f>IFERROR(IF(OR(O16=0,O16=""),VLOOKUP(B16,$T$6:$W$16,4,0)/60*N16,Tiempos!O16*VLOOKUP(Tiempos!B16,Tiempos!$T$6:$W$16,4,0)/60),"")</f>
        <v>75</v>
      </c>
      <c r="R16" s="115"/>
      <c r="S16" s="112">
        <f t="shared" si="6"/>
        <v>0</v>
      </c>
      <c r="T16" s="192" t="s">
        <v>15</v>
      </c>
      <c r="U16" s="190">
        <v>13</v>
      </c>
      <c r="V16" s="126">
        <v>2800</v>
      </c>
      <c r="W16" s="127">
        <f t="shared" si="1"/>
        <v>50.909090909090907</v>
      </c>
      <c r="AA16" s="124"/>
      <c r="AB16" s="124"/>
      <c r="AC16" s="124"/>
      <c r="AD16" s="125"/>
    </row>
    <row r="17" spans="1:30" hidden="1">
      <c r="A17" s="67"/>
      <c r="B17" s="59" t="s">
        <v>23</v>
      </c>
      <c r="C17" s="79">
        <f>IFERROR(VLOOKUP(B17,Tiempos!$T$6:$U$16,2,FALSE),"")</f>
        <v>10</v>
      </c>
      <c r="D17" s="59" t="s">
        <v>98</v>
      </c>
      <c r="E17" s="141" t="s">
        <v>82</v>
      </c>
      <c r="F17" s="69">
        <v>3</v>
      </c>
      <c r="G17" s="68">
        <v>45895</v>
      </c>
      <c r="H17" s="70">
        <v>0.47916666666666669</v>
      </c>
      <c r="I17" s="68">
        <v>45895</v>
      </c>
      <c r="J17" s="61">
        <v>0.53472222222222221</v>
      </c>
      <c r="K17" s="72">
        <f t="shared" si="7"/>
        <v>5.5555555555555525E-2</v>
      </c>
      <c r="L17" s="73">
        <f t="shared" si="8"/>
        <v>80</v>
      </c>
      <c r="M17" s="74">
        <f t="shared" si="9"/>
        <v>1.8518518518518507E-2</v>
      </c>
      <c r="N17" s="78">
        <f t="shared" si="11"/>
        <v>26</v>
      </c>
      <c r="O17" s="75" t="str">
        <f>IFERROR(IF(OR(M17="",B17=""),"",VLOOKUP($A17,Tabla!$A$2:$M$112,$C17,FALSE)),"")</f>
        <v/>
      </c>
      <c r="P17" s="76" t="str">
        <f t="shared" si="10"/>
        <v/>
      </c>
      <c r="Q17" s="77">
        <f>IFERROR(IF(OR(O17=0,O17=""),VLOOKUP(B17,$T$6:$W$16,4,0)/60*N17,Tiempos!O17*VLOOKUP(Tiempos!B17,Tiempos!$T$6:$W$16,4,0)/60),"")</f>
        <v>43.333333333333336</v>
      </c>
      <c r="R17" s="115"/>
      <c r="S17" s="112">
        <f t="shared" si="6"/>
        <v>0</v>
      </c>
      <c r="AA17" s="124"/>
      <c r="AB17" s="124"/>
      <c r="AC17" s="124"/>
      <c r="AD17" s="125"/>
    </row>
    <row r="18" spans="1:30" hidden="1">
      <c r="A18" s="67"/>
      <c r="B18" s="59" t="s">
        <v>23</v>
      </c>
      <c r="C18" s="79">
        <f>IFERROR(VLOOKUP(B18,Tiempos!$T$6:$U$16,2,FALSE),"")</f>
        <v>10</v>
      </c>
      <c r="D18" s="59" t="s">
        <v>98</v>
      </c>
      <c r="E18" s="141" t="s">
        <v>106</v>
      </c>
      <c r="F18" s="69">
        <v>23</v>
      </c>
      <c r="G18" s="68">
        <v>45895</v>
      </c>
      <c r="H18" s="70">
        <v>0.53472222222222221</v>
      </c>
      <c r="I18" s="68">
        <v>45895</v>
      </c>
      <c r="J18" s="61">
        <v>0.6875</v>
      </c>
      <c r="K18" s="72">
        <f t="shared" si="7"/>
        <v>0.11111111111111113</v>
      </c>
      <c r="L18" s="73">
        <f t="shared" si="8"/>
        <v>160</v>
      </c>
      <c r="M18" s="74">
        <f t="shared" si="9"/>
        <v>4.8309178743961359E-3</v>
      </c>
      <c r="N18" s="78">
        <f t="shared" si="11"/>
        <v>6</v>
      </c>
      <c r="O18" s="75"/>
      <c r="P18" s="76" t="str">
        <f t="shared" si="10"/>
        <v/>
      </c>
      <c r="Q18" s="77">
        <f>IFERROR(IF(OR(O18=0,O18=""),VLOOKUP(B18,$T$6:$W$16,4,0)/60*N18,Tiempos!O18*VLOOKUP(Tiempos!B18,Tiempos!$T$6:$W$16,4,0)/60),"")</f>
        <v>10</v>
      </c>
      <c r="R18" s="115"/>
      <c r="S18" s="112">
        <f t="shared" si="6"/>
        <v>4.1666666666666664E-2</v>
      </c>
    </row>
    <row r="19" spans="1:30" hidden="1">
      <c r="A19" s="67"/>
      <c r="B19" s="59" t="s">
        <v>23</v>
      </c>
      <c r="C19" s="79">
        <f>IFERROR(VLOOKUP(B19,Tiempos!$T$6:$U$16,2,FALSE),"")</f>
        <v>10</v>
      </c>
      <c r="D19" s="59" t="s">
        <v>98</v>
      </c>
      <c r="E19" s="141" t="s">
        <v>83</v>
      </c>
      <c r="F19" s="69">
        <v>21</v>
      </c>
      <c r="G19" s="68">
        <v>45895</v>
      </c>
      <c r="H19" s="70">
        <v>0.6875</v>
      </c>
      <c r="I19" s="68">
        <v>45896</v>
      </c>
      <c r="J19" s="61">
        <v>0.375</v>
      </c>
      <c r="K19" s="72">
        <f t="shared" si="7"/>
        <v>0.14583333333333337</v>
      </c>
      <c r="L19" s="73">
        <f t="shared" si="8"/>
        <v>210</v>
      </c>
      <c r="M19" s="74">
        <f t="shared" si="9"/>
        <v>6.9444444444444458E-3</v>
      </c>
      <c r="N19" s="78">
        <f t="shared" si="11"/>
        <v>10</v>
      </c>
      <c r="O19" s="75" t="str">
        <f>IFERROR(IF(OR(M19="",B19=""),"",VLOOKUP($A19,Tabla!$A$2:$M$112,$C19,FALSE)),"")</f>
        <v/>
      </c>
      <c r="P19" s="76" t="str">
        <f t="shared" si="10"/>
        <v/>
      </c>
      <c r="Q19" s="77">
        <f>IFERROR(IF(OR(O19=0,O19=""),VLOOKUP(B19,$T$6:$W$16,4,0)/60*N19,Tiempos!O19*VLOOKUP(Tiempos!B19,Tiempos!$T$6:$W$16,4,0)/60),"")</f>
        <v>16.666666666666668</v>
      </c>
      <c r="R19" s="115"/>
      <c r="S19" s="112">
        <f t="shared" si="6"/>
        <v>0</v>
      </c>
    </row>
    <row r="20" spans="1:30" hidden="1">
      <c r="A20" s="67"/>
      <c r="B20" s="59" t="s">
        <v>23</v>
      </c>
      <c r="C20" s="79">
        <f>IFERROR(VLOOKUP(B20,Tiempos!$T$6:$U$16,2,FALSE),"")</f>
        <v>10</v>
      </c>
      <c r="D20" s="59" t="s">
        <v>98</v>
      </c>
      <c r="E20" s="141" t="s">
        <v>78</v>
      </c>
      <c r="F20" s="69">
        <v>19</v>
      </c>
      <c r="G20" s="68">
        <v>45896</v>
      </c>
      <c r="H20" s="70">
        <v>0.4375</v>
      </c>
      <c r="I20" s="68">
        <v>45897</v>
      </c>
      <c r="J20" s="61">
        <v>0.32291666666666669</v>
      </c>
      <c r="K20" s="72">
        <f t="shared" si="7"/>
        <v>0.30208333333333337</v>
      </c>
      <c r="L20" s="73">
        <f t="shared" si="8"/>
        <v>435</v>
      </c>
      <c r="M20" s="74">
        <f t="shared" si="9"/>
        <v>1.5899122807017545E-2</v>
      </c>
      <c r="N20" s="78">
        <f t="shared" si="11"/>
        <v>22</v>
      </c>
      <c r="O20" s="75" t="str">
        <f>IFERROR(IF(OR(M20="",B20=""),"",VLOOKUP($A20,Tabla!$A$2:$M$112,$C20,FALSE)),"")</f>
        <v/>
      </c>
      <c r="P20" s="76" t="str">
        <f t="shared" si="10"/>
        <v/>
      </c>
      <c r="Q20" s="77">
        <f>IFERROR(IF(OR(O20=0,O20=""),VLOOKUP(B20,$T$6:$W$16,4,0)/60*N20,Tiempos!O20*VLOOKUP(Tiempos!B20,Tiempos!$T$6:$W$16,4,0)/60),"")</f>
        <v>36.666666666666671</v>
      </c>
      <c r="R20" s="115"/>
      <c r="S20" s="112">
        <f t="shared" si="6"/>
        <v>4.1666666666666664E-2</v>
      </c>
    </row>
    <row r="21" spans="1:30" ht="13.5" hidden="1" customHeight="1">
      <c r="A21" s="67"/>
      <c r="B21" s="59" t="s">
        <v>23</v>
      </c>
      <c r="C21" s="79">
        <f>IFERROR(VLOOKUP(B21,Tiempos!$T$6:$U$16,2,FALSE),"")</f>
        <v>10</v>
      </c>
      <c r="D21" s="59" t="s">
        <v>98</v>
      </c>
      <c r="E21" s="141" t="s">
        <v>84</v>
      </c>
      <c r="F21" s="69">
        <v>13</v>
      </c>
      <c r="G21" s="68">
        <v>45897</v>
      </c>
      <c r="H21" s="70">
        <v>0.32291666666666669</v>
      </c>
      <c r="I21" s="68">
        <v>45897</v>
      </c>
      <c r="J21" s="61">
        <v>0.4861111111111111</v>
      </c>
      <c r="K21" s="72">
        <f t="shared" si="7"/>
        <v>0.16319444444444442</v>
      </c>
      <c r="L21" s="73">
        <f t="shared" si="8"/>
        <v>235</v>
      </c>
      <c r="M21" s="74">
        <f t="shared" si="9"/>
        <v>1.2553418803418802E-2</v>
      </c>
      <c r="N21" s="78">
        <f t="shared" si="11"/>
        <v>18</v>
      </c>
      <c r="O21" s="75" t="str">
        <f>IFERROR(IF(OR(M21="",B21=""),"",VLOOKUP($A21,Tabla!$A$2:$M$112,$C21,FALSE)),"")</f>
        <v/>
      </c>
      <c r="P21" s="76" t="str">
        <f t="shared" si="10"/>
        <v/>
      </c>
      <c r="Q21" s="77">
        <f>IFERROR(IF(OR(O21=0,O21=""),VLOOKUP(B21,$T$6:$W$16,4,0)/60*N21,Tiempos!O21*VLOOKUP(Tiempos!B21,Tiempos!$T$6:$W$16,4,0)/60),"")</f>
        <v>30</v>
      </c>
      <c r="R21" s="115"/>
      <c r="S21" s="112">
        <f t="shared" si="6"/>
        <v>0</v>
      </c>
    </row>
    <row r="22" spans="1:30" hidden="1">
      <c r="A22" s="67"/>
      <c r="B22" s="59" t="s">
        <v>23</v>
      </c>
      <c r="C22" s="79">
        <f>IFERROR(VLOOKUP(B22,Tiempos!$T$6:$U$16,2,FALSE),"")</f>
        <v>10</v>
      </c>
      <c r="D22" s="59" t="s">
        <v>98</v>
      </c>
      <c r="E22" s="141" t="s">
        <v>86</v>
      </c>
      <c r="F22" s="69">
        <v>16</v>
      </c>
      <c r="G22" s="68">
        <v>45898</v>
      </c>
      <c r="H22" s="70">
        <v>0.47916666666666669</v>
      </c>
      <c r="I22" s="68">
        <v>45898</v>
      </c>
      <c r="J22" s="61">
        <v>0.6875</v>
      </c>
      <c r="K22" s="72">
        <f t="shared" si="7"/>
        <v>0.16666666666666666</v>
      </c>
      <c r="L22" s="73">
        <f t="shared" si="8"/>
        <v>240</v>
      </c>
      <c r="M22" s="74">
        <f t="shared" si="9"/>
        <v>1.0416666666666666E-2</v>
      </c>
      <c r="N22" s="78">
        <f t="shared" si="11"/>
        <v>15</v>
      </c>
      <c r="O22" s="75" t="str">
        <f>IFERROR(IF(OR(M22="",B22=""),"",VLOOKUP($A22,Tabla!$A$2:$M$112,$C22,FALSE)),"")</f>
        <v/>
      </c>
      <c r="P22" s="76" t="str">
        <f t="shared" si="10"/>
        <v/>
      </c>
      <c r="Q22" s="77">
        <f>IFERROR(IF(OR(O22=0,O22=""),VLOOKUP(B22,$T$6:$W$16,4,0)/60*N22,Tiempos!O22*VLOOKUP(Tiempos!B22,Tiempos!$T$6:$W$16,4,0)/60),"")</f>
        <v>25</v>
      </c>
      <c r="R22" s="115"/>
      <c r="S22" s="112">
        <f t="shared" si="6"/>
        <v>4.1666666666666664E-2</v>
      </c>
    </row>
    <row r="23" spans="1:30" hidden="1">
      <c r="A23" s="67"/>
      <c r="B23" s="59" t="s">
        <v>23</v>
      </c>
      <c r="C23" s="79">
        <f>IFERROR(VLOOKUP(B23,Tiempos!$T$6:$U$16,2,FALSE),"")</f>
        <v>10</v>
      </c>
      <c r="D23" s="59" t="s">
        <v>98</v>
      </c>
      <c r="E23" s="141" t="s">
        <v>87</v>
      </c>
      <c r="F23" s="69">
        <v>8</v>
      </c>
      <c r="G23" s="68">
        <v>45898</v>
      </c>
      <c r="H23" s="70">
        <v>0.6875</v>
      </c>
      <c r="I23" s="68">
        <v>45901</v>
      </c>
      <c r="J23" s="61">
        <v>0.5</v>
      </c>
      <c r="K23" s="72">
        <f t="shared" si="7"/>
        <v>0.47916666666666663</v>
      </c>
      <c r="L23" s="73">
        <f t="shared" si="8"/>
        <v>690</v>
      </c>
      <c r="M23" s="74">
        <f t="shared" si="9"/>
        <v>5.9895833333333329E-2</v>
      </c>
      <c r="N23" s="78">
        <f t="shared" si="11"/>
        <v>86</v>
      </c>
      <c r="O23" s="75" t="str">
        <f>IFERROR(IF(OR(M23="",B23=""),"",VLOOKUP($A23,Tabla!$A$2:$M$112,$C23,FALSE)),"")</f>
        <v/>
      </c>
      <c r="P23" s="76" t="str">
        <f t="shared" si="10"/>
        <v/>
      </c>
      <c r="Q23" s="77">
        <f>IFERROR(IF(OR(O23=0,O23=""),VLOOKUP(B23,$T$6:$W$16,4,0)/60*N23,Tiempos!O23*VLOOKUP(Tiempos!B23,Tiempos!$T$6:$W$16,4,0)/60),"")</f>
        <v>143.33333333333334</v>
      </c>
      <c r="R23" s="115"/>
      <c r="S23" s="112">
        <f t="shared" si="6"/>
        <v>0</v>
      </c>
    </row>
    <row r="24" spans="1:30" hidden="1">
      <c r="A24" s="67"/>
      <c r="B24" s="59" t="s">
        <v>23</v>
      </c>
      <c r="C24" s="79">
        <f>IFERROR(VLOOKUP(B24,Tiempos!$T$6:$U$16,2,FALSE),"")</f>
        <v>10</v>
      </c>
      <c r="D24" s="59" t="s">
        <v>99</v>
      </c>
      <c r="E24" s="141" t="s">
        <v>78</v>
      </c>
      <c r="F24" s="69">
        <v>21</v>
      </c>
      <c r="G24" s="68">
        <v>45920</v>
      </c>
      <c r="H24" s="70">
        <v>0.3125</v>
      </c>
      <c r="I24" s="68">
        <v>45920</v>
      </c>
      <c r="J24" s="61">
        <v>0.54166666666666663</v>
      </c>
      <c r="K24" s="72">
        <f t="shared" si="7"/>
        <v>0.22916666666666663</v>
      </c>
      <c r="L24" s="73">
        <f t="shared" si="8"/>
        <v>330</v>
      </c>
      <c r="M24" s="74">
        <f t="shared" si="9"/>
        <v>1.091269841269841E-2</v>
      </c>
      <c r="N24" s="78">
        <f t="shared" si="11"/>
        <v>15</v>
      </c>
      <c r="O24" s="75" t="str">
        <f>IFERROR(IF(OR(M24="",B24=""),"",VLOOKUP($A24,Tabla!$A$2:$M$112,$C24,FALSE)),"")</f>
        <v/>
      </c>
      <c r="P24" s="76" t="str">
        <f t="shared" si="10"/>
        <v/>
      </c>
      <c r="Q24" s="77">
        <f>IFERROR(IF(OR(O24=0,O24=""),VLOOKUP(B24,$T$6:$W$16,4,0)/60*N24,Tiempos!O24*VLOOKUP(Tiempos!B24,Tiempos!$T$6:$W$16,4,0)/60),"")</f>
        <v>25</v>
      </c>
      <c r="R24" s="115"/>
      <c r="S24" s="112">
        <f t="shared" si="6"/>
        <v>0</v>
      </c>
    </row>
    <row r="25" spans="1:30" hidden="1">
      <c r="A25" s="67"/>
      <c r="B25" s="59" t="s">
        <v>23</v>
      </c>
      <c r="C25" s="79">
        <f>IFERROR(VLOOKUP(B25,Tiempos!$T$6:$U$16,2,FALSE),"")</f>
        <v>10</v>
      </c>
      <c r="D25" s="59" t="s">
        <v>99</v>
      </c>
      <c r="E25" s="141" t="s">
        <v>88</v>
      </c>
      <c r="F25" s="69">
        <v>7</v>
      </c>
      <c r="G25" s="68">
        <v>45921</v>
      </c>
      <c r="H25" s="70">
        <v>0.54166666666666663</v>
      </c>
      <c r="I25" s="68">
        <v>45921</v>
      </c>
      <c r="J25" s="61">
        <v>0.67013888888888884</v>
      </c>
      <c r="K25" s="72">
        <f t="shared" si="7"/>
        <v>8.6805555555555552E-2</v>
      </c>
      <c r="L25" s="73">
        <f t="shared" si="8"/>
        <v>125</v>
      </c>
      <c r="M25" s="74">
        <f t="shared" si="9"/>
        <v>1.240079365079365E-2</v>
      </c>
      <c r="N25" s="78">
        <f t="shared" si="11"/>
        <v>17</v>
      </c>
      <c r="O25" s="75" t="str">
        <f>IFERROR(IF(OR(M25="",B25=""),"",VLOOKUP($A25,Tabla!$A$2:$M$112,$C25,FALSE)),"")</f>
        <v/>
      </c>
      <c r="P25" s="76" t="str">
        <f t="shared" si="10"/>
        <v/>
      </c>
      <c r="Q25" s="77">
        <f>IFERROR(IF(OR(O25=0,O25=""),VLOOKUP(B25,$T$6:$W$16,4,0)/60*N25,Tiempos!O25*VLOOKUP(Tiempos!B25,Tiempos!$T$6:$W$16,4,0)/60),"")</f>
        <v>28.333333333333336</v>
      </c>
      <c r="R25" s="115"/>
      <c r="S25" s="112">
        <f t="shared" si="6"/>
        <v>4.1666666666666664E-2</v>
      </c>
    </row>
    <row r="26" spans="1:30" hidden="1">
      <c r="A26" s="67"/>
      <c r="B26" s="59" t="s">
        <v>23</v>
      </c>
      <c r="C26" s="79">
        <f>IFERROR(VLOOKUP(B26,Tiempos!$T$6:$U$16,2,FALSE),"")</f>
        <v>10</v>
      </c>
      <c r="D26" s="59" t="s">
        <v>99</v>
      </c>
      <c r="E26" s="141" t="s">
        <v>89</v>
      </c>
      <c r="F26" s="69">
        <v>32</v>
      </c>
      <c r="G26" s="68">
        <v>45922</v>
      </c>
      <c r="H26" s="70">
        <v>0.44791666666666669</v>
      </c>
      <c r="I26" s="68">
        <v>45922</v>
      </c>
      <c r="J26" s="61">
        <v>0.69791666666666663</v>
      </c>
      <c r="K26" s="72">
        <f t="shared" si="7"/>
        <v>0.20833333333333329</v>
      </c>
      <c r="L26" s="73">
        <f t="shared" si="8"/>
        <v>300</v>
      </c>
      <c r="M26" s="74">
        <f t="shared" si="9"/>
        <v>6.5104166666666652E-3</v>
      </c>
      <c r="N26" s="78">
        <f t="shared" si="11"/>
        <v>9</v>
      </c>
      <c r="O26" s="75" t="str">
        <f>IFERROR(IF(OR(M26="",B26=""),"",VLOOKUP($A26,Tabla!$A$2:$M$112,$C26,FALSE)),"")</f>
        <v/>
      </c>
      <c r="P26" s="76" t="str">
        <f t="shared" si="10"/>
        <v/>
      </c>
      <c r="Q26" s="77">
        <f>IFERROR(IF(OR(O26=0,O26=""),VLOOKUP(B26,$T$6:$W$16,4,0)/60*N26,Tiempos!O26*VLOOKUP(Tiempos!B26,Tiempos!$T$6:$W$16,4,0)/60),"")</f>
        <v>15</v>
      </c>
      <c r="R26" s="115"/>
      <c r="S26" s="112">
        <f t="shared" si="6"/>
        <v>4.1666666666666664E-2</v>
      </c>
    </row>
    <row r="27" spans="1:30" hidden="1">
      <c r="A27" s="67"/>
      <c r="B27" s="59" t="s">
        <v>23</v>
      </c>
      <c r="C27" s="79">
        <f>IFERROR(VLOOKUP(B27,Tiempos!$T$6:$U$16,2,FALSE),"")</f>
        <v>10</v>
      </c>
      <c r="D27" s="59" t="s">
        <v>99</v>
      </c>
      <c r="E27" s="141" t="s">
        <v>90</v>
      </c>
      <c r="F27" s="69">
        <v>3</v>
      </c>
      <c r="G27" s="68">
        <v>45923</v>
      </c>
      <c r="H27" s="70">
        <v>0.45833333333333331</v>
      </c>
      <c r="I27" s="68">
        <v>45923</v>
      </c>
      <c r="J27" s="61">
        <v>0.5</v>
      </c>
      <c r="K27" s="72">
        <f t="shared" si="7"/>
        <v>4.1666666666666685E-2</v>
      </c>
      <c r="L27" s="73">
        <f t="shared" si="8"/>
        <v>60</v>
      </c>
      <c r="M27" s="74">
        <f t="shared" si="9"/>
        <v>1.3888888888888895E-2</v>
      </c>
      <c r="N27" s="78">
        <f t="shared" si="11"/>
        <v>20</v>
      </c>
      <c r="O27" s="75" t="str">
        <f>IFERROR(IF(OR(M27="",B27=""),"",VLOOKUP($A27,Tabla!$A$2:$M$112,$C27,FALSE)),"")</f>
        <v/>
      </c>
      <c r="P27" s="76" t="str">
        <f t="shared" si="10"/>
        <v/>
      </c>
      <c r="Q27" s="77">
        <f>IFERROR(IF(OR(O27=0,O27=""),VLOOKUP(B27,$T$6:$W$16,4,0)/60*N27,Tiempos!O27*VLOOKUP(Tiempos!B27,Tiempos!$T$6:$W$16,4,0)/60),"")</f>
        <v>33.333333333333336</v>
      </c>
      <c r="R27" s="116"/>
      <c r="S27" s="112">
        <f t="shared" si="6"/>
        <v>0</v>
      </c>
    </row>
    <row r="28" spans="1:30" hidden="1">
      <c r="A28" s="67"/>
      <c r="B28" s="59" t="s">
        <v>23</v>
      </c>
      <c r="C28" s="79">
        <f>IFERROR(VLOOKUP(B28,Tiempos!$T$6:$U$16,2,FALSE),"")</f>
        <v>10</v>
      </c>
      <c r="D28" s="59" t="s">
        <v>99</v>
      </c>
      <c r="E28" s="141" t="s">
        <v>81</v>
      </c>
      <c r="F28" s="69">
        <v>5</v>
      </c>
      <c r="G28" s="68">
        <v>45923</v>
      </c>
      <c r="H28" s="70">
        <v>0.5</v>
      </c>
      <c r="I28" s="68">
        <v>45923</v>
      </c>
      <c r="J28" s="61">
        <v>0.5625</v>
      </c>
      <c r="K28" s="72">
        <f t="shared" si="7"/>
        <v>6.25E-2</v>
      </c>
      <c r="L28" s="73">
        <f t="shared" si="8"/>
        <v>90</v>
      </c>
      <c r="M28" s="74">
        <f t="shared" si="9"/>
        <v>1.2500000000000001E-2</v>
      </c>
      <c r="N28" s="78">
        <f t="shared" si="11"/>
        <v>18</v>
      </c>
      <c r="O28" s="75" t="str">
        <f>IFERROR(IF(OR(M28="",B28=""),"",VLOOKUP($A28,Tabla!$A$2:$M$112,$C28,FALSE)),"")</f>
        <v/>
      </c>
      <c r="P28" s="76" t="str">
        <f t="shared" si="10"/>
        <v/>
      </c>
      <c r="Q28" s="77">
        <f>IFERROR(IF(OR(O28=0,O28=""),VLOOKUP(B28,$T$6:$W$16,4,0)/60*N28,Tiempos!O28*VLOOKUP(Tiempos!B28,Tiempos!$T$6:$W$16,4,0)/60),"")</f>
        <v>30</v>
      </c>
      <c r="R28" s="116"/>
      <c r="S28" s="112">
        <f t="shared" si="6"/>
        <v>0</v>
      </c>
    </row>
    <row r="29" spans="1:30" hidden="1">
      <c r="A29" s="67"/>
      <c r="B29" s="59" t="s">
        <v>23</v>
      </c>
      <c r="C29" s="79">
        <f>IFERROR(VLOOKUP(B29,Tiempos!$T$6:$U$16,2,FALSE),"")</f>
        <v>10</v>
      </c>
      <c r="D29" s="59" t="s">
        <v>100</v>
      </c>
      <c r="E29" s="141" t="s">
        <v>106</v>
      </c>
      <c r="F29" s="69">
        <v>27</v>
      </c>
      <c r="G29" s="68">
        <v>45873</v>
      </c>
      <c r="H29" s="70">
        <v>0.51388888888888895</v>
      </c>
      <c r="I29" s="68">
        <v>45874</v>
      </c>
      <c r="J29" s="61">
        <v>0.34722222222222227</v>
      </c>
      <c r="K29" s="72">
        <f t="shared" si="7"/>
        <v>0.25</v>
      </c>
      <c r="L29" s="73">
        <f t="shared" si="8"/>
        <v>360</v>
      </c>
      <c r="M29" s="74">
        <f t="shared" si="9"/>
        <v>9.2592592592592587E-3</v>
      </c>
      <c r="N29" s="78">
        <f t="shared" si="11"/>
        <v>13</v>
      </c>
      <c r="O29" s="75" t="str">
        <f>IFERROR(IF(OR(M29="",B29=""),"",VLOOKUP($A29,Tabla!$A$2:$M$112,$C29,FALSE)),"")</f>
        <v/>
      </c>
      <c r="P29" s="76" t="str">
        <f t="shared" si="10"/>
        <v/>
      </c>
      <c r="Q29" s="77">
        <f>IFERROR(IF(OR(O29=0,O29=""),VLOOKUP(B29,$T$6:$W$16,4,0)/60*N29,Tiempos!O29*VLOOKUP(Tiempos!B29,Tiempos!$T$6:$W$16,4,0)/60),"")</f>
        <v>21.666666666666668</v>
      </c>
      <c r="R29" s="116"/>
      <c r="S29" s="112">
        <f t="shared" si="6"/>
        <v>4.1666666666666664E-2</v>
      </c>
    </row>
    <row r="30" spans="1:30" hidden="1">
      <c r="A30" s="67"/>
      <c r="B30" s="59" t="s">
        <v>23</v>
      </c>
      <c r="C30" s="79">
        <f>IFERROR(VLOOKUP(B30,Tiempos!$T$6:$U$16,2,FALSE),"")</f>
        <v>10</v>
      </c>
      <c r="D30" s="59" t="s">
        <v>100</v>
      </c>
      <c r="E30" s="141" t="s">
        <v>88</v>
      </c>
      <c r="F30" s="69">
        <v>4</v>
      </c>
      <c r="G30" s="68">
        <v>45874</v>
      </c>
      <c r="H30" s="70">
        <v>0.3888888888888889</v>
      </c>
      <c r="I30" s="68">
        <v>45874</v>
      </c>
      <c r="J30" s="61">
        <v>0.4375</v>
      </c>
      <c r="K30" s="72">
        <f t="shared" si="7"/>
        <v>4.8611111111111105E-2</v>
      </c>
      <c r="L30" s="73">
        <f t="shared" si="8"/>
        <v>70</v>
      </c>
      <c r="M30" s="74">
        <f t="shared" si="9"/>
        <v>1.2152777777777776E-2</v>
      </c>
      <c r="N30" s="78">
        <f t="shared" si="11"/>
        <v>17</v>
      </c>
      <c r="O30" s="75" t="str">
        <f>IFERROR(IF(OR(M30="",B30=""),"",VLOOKUP($A30,Tabla!$A$2:$M$112,$C30,FALSE)),"")</f>
        <v/>
      </c>
      <c r="P30" s="76" t="str">
        <f t="shared" si="10"/>
        <v/>
      </c>
      <c r="Q30" s="77">
        <f>IFERROR(IF(OR(O30=0,O30=""),VLOOKUP(B30,$T$6:$W$16,4,0)/60*N30,Tiempos!O30*VLOOKUP(Tiempos!B30,Tiempos!$T$6:$W$16,4,0)/60),"")</f>
        <v>28.333333333333336</v>
      </c>
      <c r="R30" s="117"/>
      <c r="S30" s="112">
        <f t="shared" si="6"/>
        <v>0</v>
      </c>
    </row>
    <row r="31" spans="1:30" hidden="1">
      <c r="A31" s="67"/>
      <c r="B31" s="59" t="s">
        <v>23</v>
      </c>
      <c r="C31" s="79">
        <f>IFERROR(VLOOKUP(B31,Tiempos!$T$6:$U$16,2,FALSE),"")</f>
        <v>10</v>
      </c>
      <c r="D31" s="59" t="s">
        <v>100</v>
      </c>
      <c r="E31" s="141" t="s">
        <v>106</v>
      </c>
      <c r="F31" s="69">
        <v>27</v>
      </c>
      <c r="G31" s="68">
        <v>45874</v>
      </c>
      <c r="H31" s="70">
        <v>0.44097222222222227</v>
      </c>
      <c r="I31" s="68">
        <v>45874</v>
      </c>
      <c r="J31" s="61">
        <v>0.64930555555555558</v>
      </c>
      <c r="K31" s="72">
        <f t="shared" si="7"/>
        <v>0.16666666666666666</v>
      </c>
      <c r="L31" s="73">
        <f t="shared" si="8"/>
        <v>240</v>
      </c>
      <c r="M31" s="74">
        <f t="shared" si="9"/>
        <v>6.1728395061728392E-3</v>
      </c>
      <c r="N31" s="78">
        <f t="shared" si="11"/>
        <v>8</v>
      </c>
      <c r="O31" s="75" t="str">
        <f>IFERROR(IF(OR(M31="",B31=""),"",VLOOKUP($A31,Tabla!$A$2:$M$112,$C31,FALSE)),"")</f>
        <v/>
      </c>
      <c r="P31" s="76" t="str">
        <f t="shared" si="10"/>
        <v/>
      </c>
      <c r="Q31" s="77">
        <f>IFERROR(IF(OR(O31=0,O31=""),VLOOKUP(B31,$T$6:$W$16,4,0)/60*N31,Tiempos!O31*VLOOKUP(Tiempos!B31,Tiempos!$T$6:$W$16,4,0)/60),"")</f>
        <v>13.333333333333334</v>
      </c>
      <c r="R31" s="117"/>
      <c r="S31" s="112">
        <f t="shared" si="6"/>
        <v>4.1666666666666664E-2</v>
      </c>
    </row>
    <row r="32" spans="1:30" hidden="1">
      <c r="A32" s="67"/>
      <c r="B32" s="59" t="s">
        <v>23</v>
      </c>
      <c r="C32" s="79">
        <f>IFERROR(VLOOKUP(B32,Tiempos!$T$6:$U$16,2,FALSE),"")</f>
        <v>10</v>
      </c>
      <c r="D32" s="59" t="s">
        <v>100</v>
      </c>
      <c r="E32" s="141" t="s">
        <v>91</v>
      </c>
      <c r="F32" s="69">
        <v>9</v>
      </c>
      <c r="G32" s="68">
        <v>45874</v>
      </c>
      <c r="H32" s="70">
        <v>0.76736111111111116</v>
      </c>
      <c r="I32" s="68">
        <v>45875</v>
      </c>
      <c r="J32" s="61">
        <v>0.43055555555555558</v>
      </c>
      <c r="K32" s="72">
        <f t="shared" si="7"/>
        <v>0.12152777777777779</v>
      </c>
      <c r="L32" s="73">
        <f t="shared" si="8"/>
        <v>175</v>
      </c>
      <c r="M32" s="74">
        <f t="shared" si="9"/>
        <v>1.3503086419753087E-2</v>
      </c>
      <c r="N32" s="78">
        <f t="shared" si="11"/>
        <v>19</v>
      </c>
      <c r="O32" s="75" t="str">
        <f>IFERROR(IF(OR(M32="",B32=""),"",VLOOKUP($A32,Tabla!$A$2:$M$112,$C32,FALSE)),"")</f>
        <v/>
      </c>
      <c r="P32" s="76" t="str">
        <f t="shared" si="10"/>
        <v/>
      </c>
      <c r="Q32" s="77">
        <f>IFERROR(IF(OR(O32=0,O32=""),VLOOKUP(B32,$T$6:$W$16,4,0)/60*N32,Tiempos!O32*VLOOKUP(Tiempos!B32,Tiempos!$T$6:$W$16,4,0)/60),"")</f>
        <v>31.666666666666668</v>
      </c>
      <c r="R32" s="117"/>
      <c r="S32" s="112">
        <f t="shared" si="6"/>
        <v>0</v>
      </c>
    </row>
    <row r="33" spans="1:19" hidden="1">
      <c r="A33" s="67"/>
      <c r="B33" s="59" t="s">
        <v>23</v>
      </c>
      <c r="C33" s="79">
        <f>IFERROR(VLOOKUP(B33,Tiempos!$T$6:$U$16,2,FALSE),"")</f>
        <v>10</v>
      </c>
      <c r="D33" s="59" t="s">
        <v>100</v>
      </c>
      <c r="E33" s="141" t="s">
        <v>83</v>
      </c>
      <c r="F33" s="69">
        <v>13</v>
      </c>
      <c r="G33" s="68">
        <v>45875</v>
      </c>
      <c r="H33" s="70">
        <v>0.54513888888888895</v>
      </c>
      <c r="I33" s="68">
        <v>45875</v>
      </c>
      <c r="J33" s="61">
        <v>0.6875</v>
      </c>
      <c r="K33" s="72">
        <f t="shared" si="7"/>
        <v>0.10069444444444439</v>
      </c>
      <c r="L33" s="73">
        <f t="shared" si="8"/>
        <v>145</v>
      </c>
      <c r="M33" s="74">
        <f t="shared" si="9"/>
        <v>7.7457264957264916E-3</v>
      </c>
      <c r="N33" s="78">
        <f t="shared" si="11"/>
        <v>11</v>
      </c>
      <c r="O33" s="75" t="str">
        <f>IFERROR(IF(OR(M33="",B33=""),"",VLOOKUP($A33,Tabla!$A$2:$M$112,$C33,FALSE)),"")</f>
        <v/>
      </c>
      <c r="P33" s="76" t="str">
        <f t="shared" si="10"/>
        <v/>
      </c>
      <c r="Q33" s="77">
        <f>IFERROR(IF(OR(O33=0,O33=""),VLOOKUP(B33,$T$6:$W$16,4,0)/60*N33,Tiempos!O33*VLOOKUP(Tiempos!B33,Tiempos!$T$6:$W$16,4,0)/60),"")</f>
        <v>18.333333333333336</v>
      </c>
      <c r="R33" s="117"/>
      <c r="S33" s="112">
        <f t="shared" si="6"/>
        <v>4.1666666666666664E-2</v>
      </c>
    </row>
    <row r="34" spans="1:19" hidden="1">
      <c r="A34" s="67"/>
      <c r="B34" s="59" t="s">
        <v>23</v>
      </c>
      <c r="C34" s="79">
        <f>IFERROR(VLOOKUP(B34,Tiempos!$T$6:$U$16,2,FALSE),"")</f>
        <v>10</v>
      </c>
      <c r="D34" s="59" t="s">
        <v>100</v>
      </c>
      <c r="E34" s="141" t="s">
        <v>92</v>
      </c>
      <c r="F34" s="69">
        <v>13</v>
      </c>
      <c r="G34" s="68">
        <v>45875</v>
      </c>
      <c r="H34" s="70">
        <v>0.69097222222222221</v>
      </c>
      <c r="I34" s="68">
        <v>45876</v>
      </c>
      <c r="J34" s="61">
        <v>0.38194444444444442</v>
      </c>
      <c r="K34" s="72">
        <f t="shared" si="7"/>
        <v>0.14930555555555558</v>
      </c>
      <c r="L34" s="73">
        <f t="shared" si="8"/>
        <v>215</v>
      </c>
      <c r="M34" s="74">
        <f t="shared" si="9"/>
        <v>1.1485042735042738E-2</v>
      </c>
      <c r="N34" s="78">
        <f t="shared" si="11"/>
        <v>16</v>
      </c>
      <c r="O34" s="75" t="str">
        <f>IFERROR(IF(OR(M34="",B34=""),"",VLOOKUP($A34,Tabla!$A$2:$M$112,$C34,FALSE)),"")</f>
        <v/>
      </c>
      <c r="P34" s="76" t="str">
        <f t="shared" si="10"/>
        <v/>
      </c>
      <c r="Q34" s="77">
        <f>IFERROR(IF(OR(O34=0,O34=""),VLOOKUP(B34,$T$6:$W$16,4,0)/60*N34,Tiempos!O34*VLOOKUP(Tiempos!B34,Tiempos!$T$6:$W$16,4,0)/60),"")</f>
        <v>26.666666666666668</v>
      </c>
      <c r="R34" s="117"/>
      <c r="S34" s="112">
        <f t="shared" si="6"/>
        <v>0</v>
      </c>
    </row>
    <row r="35" spans="1:19" hidden="1">
      <c r="A35" s="67"/>
      <c r="B35" s="59" t="s">
        <v>23</v>
      </c>
      <c r="C35" s="79">
        <f>IFERROR(VLOOKUP(B35,Tiempos!$T$6:$U$16,2,FALSE),"")</f>
        <v>10</v>
      </c>
      <c r="D35" s="59" t="s">
        <v>100</v>
      </c>
      <c r="E35" s="141" t="s">
        <v>89</v>
      </c>
      <c r="F35" s="69">
        <v>12</v>
      </c>
      <c r="G35" s="68">
        <v>45876</v>
      </c>
      <c r="H35" s="70">
        <v>0.38541666666666669</v>
      </c>
      <c r="I35" s="68">
        <v>45876</v>
      </c>
      <c r="J35" s="61">
        <v>0.47916666666666669</v>
      </c>
      <c r="K35" s="72">
        <f t="shared" si="7"/>
        <v>9.375E-2</v>
      </c>
      <c r="L35" s="73">
        <f t="shared" si="8"/>
        <v>135</v>
      </c>
      <c r="M35" s="74">
        <f t="shared" si="9"/>
        <v>7.8125E-3</v>
      </c>
      <c r="N35" s="78">
        <f t="shared" si="11"/>
        <v>11</v>
      </c>
      <c r="O35" s="75" t="str">
        <f>IFERROR(IF(OR(M35="",B35=""),"",VLOOKUP($A35,Tabla!$A$2:$M$112,$C35,FALSE)),"")</f>
        <v/>
      </c>
      <c r="P35" s="76" t="str">
        <f t="shared" si="10"/>
        <v/>
      </c>
      <c r="Q35" s="77">
        <f>IFERROR(IF(OR(O35=0,O35=""),VLOOKUP(B35,$T$6:$W$16,4,0)/60*N35,Tiempos!O35*VLOOKUP(Tiempos!B35,Tiempos!$T$6:$W$16,4,0)/60),"")</f>
        <v>18.333333333333336</v>
      </c>
      <c r="R35" s="117"/>
      <c r="S35" s="112">
        <f t="shared" si="6"/>
        <v>0</v>
      </c>
    </row>
    <row r="36" spans="1:19" hidden="1">
      <c r="A36" s="67"/>
      <c r="B36" s="59" t="s">
        <v>23</v>
      </c>
      <c r="C36" s="79">
        <f>IFERROR(VLOOKUP(B36,Tiempos!$T$6:$U$16,2,FALSE),"")</f>
        <v>10</v>
      </c>
      <c r="D36" s="59" t="s">
        <v>100</v>
      </c>
      <c r="E36" s="141" t="s">
        <v>93</v>
      </c>
      <c r="F36" s="69">
        <v>3</v>
      </c>
      <c r="G36" s="68">
        <v>45876</v>
      </c>
      <c r="H36" s="70">
        <v>0.4826388888888889</v>
      </c>
      <c r="I36" s="68">
        <v>45876</v>
      </c>
      <c r="J36" s="61">
        <v>0.51388888888888895</v>
      </c>
      <c r="K36" s="72">
        <f t="shared" si="7"/>
        <v>3.1250000000000056E-2</v>
      </c>
      <c r="L36" s="73">
        <f t="shared" si="8"/>
        <v>45</v>
      </c>
      <c r="M36" s="74">
        <f t="shared" si="9"/>
        <v>1.0416666666666685E-2</v>
      </c>
      <c r="N36" s="78">
        <f t="shared" si="11"/>
        <v>15</v>
      </c>
      <c r="O36" s="75" t="str">
        <f>IFERROR(IF(OR(M36="",B36=""),"",VLOOKUP($A36,Tabla!$A$2:$M$112,$C36,FALSE)),"")</f>
        <v/>
      </c>
      <c r="P36" s="76" t="str">
        <f t="shared" si="10"/>
        <v/>
      </c>
      <c r="Q36" s="77">
        <f>IFERROR(IF(OR(O36=0,O36=""),VLOOKUP(B36,$T$6:$W$16,4,0)/60*N36,Tiempos!O36*VLOOKUP(Tiempos!B36,Tiempos!$T$6:$W$16,4,0)/60),"")</f>
        <v>25</v>
      </c>
      <c r="R36" s="117"/>
      <c r="S36" s="112">
        <f t="shared" si="6"/>
        <v>0</v>
      </c>
    </row>
    <row r="37" spans="1:19" hidden="1">
      <c r="A37" s="67"/>
      <c r="B37" s="59" t="s">
        <v>23</v>
      </c>
      <c r="C37" s="79">
        <f>IFERROR(VLOOKUP(B37,Tiempos!$T$6:$U$16,2,FALSE),"")</f>
        <v>10</v>
      </c>
      <c r="D37" s="59" t="s">
        <v>100</v>
      </c>
      <c r="E37" s="141" t="s">
        <v>106</v>
      </c>
      <c r="F37" s="69">
        <v>10</v>
      </c>
      <c r="G37" s="68">
        <v>45876</v>
      </c>
      <c r="H37" s="70">
        <v>0.51736111111111105</v>
      </c>
      <c r="I37" s="68">
        <v>45876</v>
      </c>
      <c r="J37" s="61">
        <v>0.63541666666666663</v>
      </c>
      <c r="K37" s="72">
        <f t="shared" si="7"/>
        <v>7.6388888888888923E-2</v>
      </c>
      <c r="L37" s="73">
        <f t="shared" si="8"/>
        <v>110</v>
      </c>
      <c r="M37" s="74">
        <f t="shared" si="9"/>
        <v>7.6388888888888921E-3</v>
      </c>
      <c r="N37" s="78">
        <f t="shared" si="11"/>
        <v>11</v>
      </c>
      <c r="O37" s="75" t="str">
        <f>IFERROR(IF(OR(M37="",B37=""),"",VLOOKUP($A37,Tabla!$A$2:$M$112,$C37,FALSE)),"")</f>
        <v/>
      </c>
      <c r="P37" s="76" t="str">
        <f t="shared" si="10"/>
        <v/>
      </c>
      <c r="Q37" s="77">
        <f>IFERROR(IF(OR(O37=0,O37=""),VLOOKUP(B37,$T$6:$W$16,4,0)/60*N37,Tiempos!O37*VLOOKUP(Tiempos!B37,Tiempos!$T$6:$W$16,4,0)/60),"")</f>
        <v>18.333333333333336</v>
      </c>
      <c r="R37" s="118"/>
      <c r="S37" s="112">
        <f t="shared" si="6"/>
        <v>4.1666666666666664E-2</v>
      </c>
    </row>
    <row r="38" spans="1:19" hidden="1">
      <c r="A38" s="67"/>
      <c r="B38" s="59" t="s">
        <v>23</v>
      </c>
      <c r="C38" s="79">
        <f>IFERROR(VLOOKUP(B38,Tiempos!$T$6:$U$16,2,FALSE),"")</f>
        <v>10</v>
      </c>
      <c r="D38" s="59" t="s">
        <v>100</v>
      </c>
      <c r="E38" s="141" t="s">
        <v>94</v>
      </c>
      <c r="F38" s="69">
        <v>7</v>
      </c>
      <c r="G38" s="68">
        <v>45876</v>
      </c>
      <c r="H38" s="70">
        <v>0.68055555555555547</v>
      </c>
      <c r="I38" s="68">
        <v>45876</v>
      </c>
      <c r="J38" s="61">
        <v>0.71527777777777779</v>
      </c>
      <c r="K38" s="72">
        <f t="shared" si="7"/>
        <v>3.4722222222222321E-2</v>
      </c>
      <c r="L38" s="73">
        <f t="shared" si="8"/>
        <v>50</v>
      </c>
      <c r="M38" s="74">
        <f t="shared" si="9"/>
        <v>4.9603174603174748E-3</v>
      </c>
      <c r="N38" s="78">
        <f t="shared" si="11"/>
        <v>7</v>
      </c>
      <c r="O38" s="75" t="str">
        <f>IFERROR(IF(OR(M38="",B38=""),"",VLOOKUP($A38,Tabla!$A$2:$M$112,$C38,FALSE)),"")</f>
        <v/>
      </c>
      <c r="P38" s="76" t="str">
        <f t="shared" si="10"/>
        <v/>
      </c>
      <c r="Q38" s="77">
        <f>IFERROR(IF(OR(O38=0,O38=""),VLOOKUP(B38,$T$6:$W$16,4,0)/60*N38,Tiempos!O38*VLOOKUP(Tiempos!B38,Tiempos!$T$6:$W$16,4,0)/60),"")</f>
        <v>11.666666666666668</v>
      </c>
      <c r="R38" s="116"/>
      <c r="S38" s="112">
        <f t="shared" si="6"/>
        <v>0</v>
      </c>
    </row>
    <row r="39" spans="1:19" hidden="1">
      <c r="A39" s="67"/>
      <c r="B39" s="59" t="s">
        <v>23</v>
      </c>
      <c r="C39" s="79">
        <f>IFERROR(VLOOKUP(B39,Tiempos!$T$6:$U$16,2,FALSE),"")</f>
        <v>10</v>
      </c>
      <c r="D39" s="59" t="s">
        <v>101</v>
      </c>
      <c r="E39" s="141" t="s">
        <v>106</v>
      </c>
      <c r="F39" s="69">
        <v>27</v>
      </c>
      <c r="G39" s="68">
        <v>45868</v>
      </c>
      <c r="H39" s="70">
        <v>0.3125</v>
      </c>
      <c r="I39" s="68">
        <v>45868</v>
      </c>
      <c r="J39" s="61">
        <v>0.63194444444444442</v>
      </c>
      <c r="K39" s="72">
        <f t="shared" si="7"/>
        <v>0.27777777777777773</v>
      </c>
      <c r="L39" s="73">
        <f t="shared" si="8"/>
        <v>400</v>
      </c>
      <c r="M39" s="74">
        <f t="shared" si="9"/>
        <v>1.0288065843621397E-2</v>
      </c>
      <c r="N39" s="78">
        <f t="shared" si="11"/>
        <v>14</v>
      </c>
      <c r="O39" s="75"/>
      <c r="P39" s="76" t="str">
        <f t="shared" si="10"/>
        <v/>
      </c>
      <c r="Q39" s="77">
        <f>IFERROR(IF(OR(O39=0,O39=""),VLOOKUP(B39,$T$6:$W$16,4,0)/60*N39,Tiempos!O39*VLOOKUP(Tiempos!B39,Tiempos!$T$6:$W$16,4,0)/60),"")</f>
        <v>23.333333333333336</v>
      </c>
      <c r="R39" s="115"/>
      <c r="S39" s="112">
        <f t="shared" si="6"/>
        <v>4.1666666666666664E-2</v>
      </c>
    </row>
    <row r="40" spans="1:19" hidden="1">
      <c r="A40" s="67"/>
      <c r="B40" s="59" t="s">
        <v>23</v>
      </c>
      <c r="C40" s="79">
        <f>IFERROR(VLOOKUP(B40,Tiempos!$T$6:$U$16,2,FALSE),"")</f>
        <v>10</v>
      </c>
      <c r="D40" s="59" t="s">
        <v>101</v>
      </c>
      <c r="E40" s="141" t="s">
        <v>83</v>
      </c>
      <c r="F40" s="69">
        <v>12</v>
      </c>
      <c r="G40" s="68">
        <v>45868</v>
      </c>
      <c r="H40" s="70">
        <v>0.63541666666666663</v>
      </c>
      <c r="I40" s="68">
        <v>45868</v>
      </c>
      <c r="J40" s="61">
        <v>0.70833333333333337</v>
      </c>
      <c r="K40" s="72">
        <f t="shared" si="7"/>
        <v>7.2916666666666741E-2</v>
      </c>
      <c r="L40" s="73">
        <f t="shared" si="8"/>
        <v>105</v>
      </c>
      <c r="M40" s="74">
        <f t="shared" si="9"/>
        <v>6.0763888888888951E-3</v>
      </c>
      <c r="N40" s="78">
        <f t="shared" si="11"/>
        <v>8</v>
      </c>
      <c r="O40" s="75" t="str">
        <f>IFERROR(IF(OR(M40="",B40=""),"",VLOOKUP($A40,Tabla!$A$2:$M$112,$C40,FALSE)),"")</f>
        <v/>
      </c>
      <c r="P40" s="76" t="str">
        <f t="shared" si="10"/>
        <v/>
      </c>
      <c r="Q40" s="77">
        <f>IFERROR(IF(OR(O40=0,O40=""),VLOOKUP(B40,$T$6:$W$16,4,0)/60*N40,Tiempos!O40*VLOOKUP(Tiempos!B40,Tiempos!$T$6:$W$16,4,0)/60),"")</f>
        <v>13.333333333333334</v>
      </c>
      <c r="R40" s="115"/>
      <c r="S40" s="112">
        <f t="shared" si="6"/>
        <v>0</v>
      </c>
    </row>
    <row r="41" spans="1:19" hidden="1">
      <c r="A41" s="67"/>
      <c r="B41" s="59" t="s">
        <v>23</v>
      </c>
      <c r="C41" s="79">
        <f>IFERROR(VLOOKUP(B41,Tiempos!$T$6:$U$16,2,FALSE),"")</f>
        <v>10</v>
      </c>
      <c r="D41" s="59" t="s">
        <v>101</v>
      </c>
      <c r="E41" s="141" t="s">
        <v>95</v>
      </c>
      <c r="F41" s="69">
        <v>8</v>
      </c>
      <c r="G41" s="68">
        <v>45868</v>
      </c>
      <c r="H41" s="70">
        <v>0.71180555555555547</v>
      </c>
      <c r="I41" s="68">
        <v>45869</v>
      </c>
      <c r="J41" s="61">
        <v>0.33333333333333331</v>
      </c>
      <c r="K41" s="72">
        <f t="shared" si="7"/>
        <v>7.9861111111111216E-2</v>
      </c>
      <c r="L41" s="73">
        <f t="shared" si="8"/>
        <v>115</v>
      </c>
      <c r="M41" s="74">
        <f t="shared" si="9"/>
        <v>9.982638888888902E-3</v>
      </c>
      <c r="N41" s="78">
        <f t="shared" si="11"/>
        <v>14</v>
      </c>
      <c r="O41" s="75" t="str">
        <f>IFERROR(IF(OR(M41="",B41=""),"",VLOOKUP($A41,Tabla!$A$2:$M$112,$C41,FALSE)),"")</f>
        <v/>
      </c>
      <c r="P41" s="76" t="str">
        <f t="shared" si="10"/>
        <v/>
      </c>
      <c r="Q41" s="77">
        <f>IFERROR(IF(OR(O41=0,O41=""),VLOOKUP(B41,$T$6:$W$16,4,0)/60*N41,Tiempos!O41*VLOOKUP(Tiempos!B41,Tiempos!$T$6:$W$16,4,0)/60),"")</f>
        <v>23.333333333333336</v>
      </c>
      <c r="R41" s="115"/>
      <c r="S41" s="112">
        <f t="shared" si="6"/>
        <v>0</v>
      </c>
    </row>
    <row r="42" spans="1:19" hidden="1">
      <c r="A42" s="67"/>
      <c r="B42" s="59" t="s">
        <v>23</v>
      </c>
      <c r="C42" s="79">
        <f>IFERROR(VLOOKUP(B42,Tiempos!$T$6:$U$16,2,FALSE),"")</f>
        <v>10</v>
      </c>
      <c r="D42" s="59" t="s">
        <v>101</v>
      </c>
      <c r="E42" s="141" t="s">
        <v>96</v>
      </c>
      <c r="F42" s="69">
        <v>7</v>
      </c>
      <c r="G42" s="68">
        <v>45869</v>
      </c>
      <c r="H42" s="70">
        <v>0.76388888888888884</v>
      </c>
      <c r="I42" s="68">
        <v>45870</v>
      </c>
      <c r="J42" s="61">
        <v>0.39930555555555558</v>
      </c>
      <c r="K42" s="72">
        <f t="shared" si="7"/>
        <v>9.3750000000000111E-2</v>
      </c>
      <c r="L42" s="73">
        <f t="shared" si="8"/>
        <v>135</v>
      </c>
      <c r="M42" s="74">
        <f t="shared" si="9"/>
        <v>1.3392857142857159E-2</v>
      </c>
      <c r="N42" s="78">
        <f t="shared" si="11"/>
        <v>19</v>
      </c>
      <c r="O42" s="75" t="str">
        <f>IFERROR(IF(OR(M42="",B42=""),"",VLOOKUP($A42,Tabla!$A$2:$M$112,$C42,FALSE)),"")</f>
        <v/>
      </c>
      <c r="P42" s="76" t="str">
        <f t="shared" si="10"/>
        <v/>
      </c>
      <c r="Q42" s="77">
        <f>IFERROR(IF(OR(O42=0,O42=""),VLOOKUP(B42,$T$6:$W$16,4,0)/60*N42,Tiempos!O42*VLOOKUP(Tiempos!B42,Tiempos!$T$6:$W$16,4,0)/60),"")</f>
        <v>31.666666666666668</v>
      </c>
      <c r="R42" s="115"/>
      <c r="S42" s="112">
        <f t="shared" si="6"/>
        <v>0</v>
      </c>
    </row>
    <row r="43" spans="1:19" hidden="1">
      <c r="A43" s="67"/>
      <c r="B43" s="59" t="s">
        <v>23</v>
      </c>
      <c r="C43" s="79">
        <f>IFERROR(VLOOKUP(B43,Tiempos!$T$6:$U$16,2,FALSE),"")</f>
        <v>10</v>
      </c>
      <c r="D43" s="59" t="s">
        <v>101</v>
      </c>
      <c r="E43" s="141" t="s">
        <v>84</v>
      </c>
      <c r="F43" s="69">
        <v>8</v>
      </c>
      <c r="G43" s="68">
        <v>45870</v>
      </c>
      <c r="H43" s="70">
        <v>0.52430555555555558</v>
      </c>
      <c r="I43" s="68">
        <v>45870</v>
      </c>
      <c r="J43" s="61">
        <v>0.68402777777777779</v>
      </c>
      <c r="K43" s="72">
        <f t="shared" si="7"/>
        <v>0.11805555555555555</v>
      </c>
      <c r="L43" s="73">
        <f t="shared" si="8"/>
        <v>170</v>
      </c>
      <c r="M43" s="74">
        <f t="shared" si="9"/>
        <v>1.4756944444444444E-2</v>
      </c>
      <c r="N43" s="78">
        <f t="shared" si="11"/>
        <v>21</v>
      </c>
      <c r="O43" s="75" t="str">
        <f>IFERROR(IF(OR(M43="",B43=""),"",VLOOKUP($A43,Tabla!$A$2:$M$112,$C43,FALSE)),"")</f>
        <v/>
      </c>
      <c r="P43" s="76" t="str">
        <f t="shared" si="10"/>
        <v/>
      </c>
      <c r="Q43" s="77">
        <f>IFERROR(IF(OR(O43=0,O43=""),VLOOKUP(B43,$T$6:$W$16,4,0)/60*N43,Tiempos!O43*VLOOKUP(Tiempos!B43,Tiempos!$T$6:$W$16,4,0)/60),"")</f>
        <v>35</v>
      </c>
      <c r="R43" s="115"/>
      <c r="S43" s="112">
        <f t="shared" si="6"/>
        <v>4.1666666666666664E-2</v>
      </c>
    </row>
    <row r="44" spans="1:19" hidden="1">
      <c r="A44" s="67"/>
      <c r="B44" s="59" t="s">
        <v>23</v>
      </c>
      <c r="C44" s="79">
        <f>IFERROR(VLOOKUP(B44,Tiempos!$T$6:$U$16,2,FALSE),"")</f>
        <v>10</v>
      </c>
      <c r="D44" s="59" t="s">
        <v>101</v>
      </c>
      <c r="E44" s="141" t="s">
        <v>97</v>
      </c>
      <c r="F44" s="69">
        <v>6</v>
      </c>
      <c r="G44" s="68">
        <v>45870</v>
      </c>
      <c r="H44" s="70">
        <v>0.6875</v>
      </c>
      <c r="I44" s="68">
        <v>45871</v>
      </c>
      <c r="J44" s="61">
        <v>0.3888888888888889</v>
      </c>
      <c r="K44" s="72">
        <f t="shared" si="7"/>
        <v>0.11805555555555552</v>
      </c>
      <c r="L44" s="73">
        <f t="shared" si="8"/>
        <v>170</v>
      </c>
      <c r="M44" s="74">
        <f t="shared" si="9"/>
        <v>1.967592592592592E-2</v>
      </c>
      <c r="N44" s="78">
        <f t="shared" si="11"/>
        <v>28</v>
      </c>
      <c r="O44" s="75" t="str">
        <f>IFERROR(IF(OR(M44="",B44=""),"",VLOOKUP($A44,Tabla!$A$2:$M$112,$C44,FALSE)),"")</f>
        <v/>
      </c>
      <c r="P44" s="76" t="str">
        <f t="shared" si="10"/>
        <v/>
      </c>
      <c r="Q44" s="77">
        <f>IFERROR(IF(OR(O44=0,O44=""),VLOOKUP(B44,$T$6:$W$16,4,0)/60*N44,Tiempos!O44*VLOOKUP(Tiempos!B44,Tiempos!$T$6:$W$16,4,0)/60),"")</f>
        <v>46.666666666666671</v>
      </c>
      <c r="R44" s="115"/>
      <c r="S44" s="112">
        <f t="shared" si="6"/>
        <v>0</v>
      </c>
    </row>
    <row r="45" spans="1:19" hidden="1">
      <c r="A45" s="67"/>
      <c r="B45" s="59" t="s">
        <v>23</v>
      </c>
      <c r="C45" s="79">
        <f>IFERROR(VLOOKUP(B45,Tiempos!$T$6:$U$16,2,FALSE),"")</f>
        <v>10</v>
      </c>
      <c r="D45" s="59" t="s">
        <v>102</v>
      </c>
      <c r="E45" s="141" t="s">
        <v>103</v>
      </c>
      <c r="F45" s="69">
        <v>8</v>
      </c>
      <c r="G45" s="68">
        <v>45901</v>
      </c>
      <c r="H45" s="70">
        <v>0.52083333333333337</v>
      </c>
      <c r="I45" s="68">
        <v>45901</v>
      </c>
      <c r="J45" s="61">
        <v>0.56944444444444442</v>
      </c>
      <c r="K45" s="72">
        <f t="shared" si="7"/>
        <v>4.8611111111111049E-2</v>
      </c>
      <c r="L45" s="73">
        <f t="shared" si="8"/>
        <v>70</v>
      </c>
      <c r="M45" s="74">
        <f t="shared" si="9"/>
        <v>6.0763888888888812E-3</v>
      </c>
      <c r="N45" s="78">
        <f t="shared" si="11"/>
        <v>8</v>
      </c>
      <c r="O45" s="75" t="str">
        <f>IFERROR(IF(OR(M45="",B45=""),"",VLOOKUP($A45,Tabla!$A$2:$M$112,$C45,FALSE)),"")</f>
        <v/>
      </c>
      <c r="P45" s="76" t="str">
        <f t="shared" si="10"/>
        <v/>
      </c>
      <c r="Q45" s="77">
        <f>IFERROR(IF(OR(O45=0,O45=""),VLOOKUP(B45,$T$6:$W$16,4,0)/60*N45,Tiempos!O45*VLOOKUP(Tiempos!B45,Tiempos!$T$6:$W$16,4,0)/60),"")</f>
        <v>13.333333333333334</v>
      </c>
      <c r="R45" s="115"/>
      <c r="S45" s="112">
        <f t="shared" si="6"/>
        <v>0</v>
      </c>
    </row>
    <row r="46" spans="1:19" hidden="1">
      <c r="A46" s="67"/>
      <c r="B46" s="59" t="s">
        <v>23</v>
      </c>
      <c r="C46" s="79">
        <f>IFERROR(VLOOKUP(B46,Tiempos!$T$6:$U$16,2,FALSE),"")</f>
        <v>10</v>
      </c>
      <c r="D46" s="59" t="s">
        <v>102</v>
      </c>
      <c r="E46" s="141" t="s">
        <v>78</v>
      </c>
      <c r="F46" s="69">
        <v>20</v>
      </c>
      <c r="G46" s="68">
        <v>45901</v>
      </c>
      <c r="H46" s="70">
        <v>0.72222222222222221</v>
      </c>
      <c r="I46" s="68">
        <v>45902</v>
      </c>
      <c r="J46" s="61">
        <v>0.5</v>
      </c>
      <c r="K46" s="72">
        <f t="shared" si="7"/>
        <v>0.23611111111111116</v>
      </c>
      <c r="L46" s="73">
        <f t="shared" si="8"/>
        <v>340</v>
      </c>
      <c r="M46" s="74">
        <f t="shared" si="9"/>
        <v>1.1805555555555559E-2</v>
      </c>
      <c r="N46" s="78">
        <f t="shared" si="11"/>
        <v>17</v>
      </c>
      <c r="O46" s="75" t="str">
        <f>IFERROR(IF(OR(M46="",B46=""),"",VLOOKUP($A46,Tabla!$A$2:$M$112,$C46,FALSE)),"")</f>
        <v/>
      </c>
      <c r="P46" s="76" t="str">
        <f t="shared" si="10"/>
        <v/>
      </c>
      <c r="Q46" s="77">
        <f>IFERROR(IF(OR(O46=0,O46=""),VLOOKUP(B46,$T$6:$W$16,4,0)/60*N46,Tiempos!O46*VLOOKUP(Tiempos!B46,Tiempos!$T$6:$W$16,4,0)/60),"")</f>
        <v>28.333333333333336</v>
      </c>
      <c r="R46" s="115"/>
      <c r="S46" s="112">
        <f t="shared" si="6"/>
        <v>0</v>
      </c>
    </row>
    <row r="47" spans="1:19" hidden="1">
      <c r="A47" s="67"/>
      <c r="B47" s="59" t="s">
        <v>23</v>
      </c>
      <c r="C47" s="79">
        <f>IFERROR(VLOOKUP(B47,Tiempos!$T$6:$U$16,2,FALSE),"")</f>
        <v>10</v>
      </c>
      <c r="D47" s="59" t="s">
        <v>102</v>
      </c>
      <c r="E47" s="141" t="s">
        <v>106</v>
      </c>
      <c r="F47" s="69">
        <v>40</v>
      </c>
      <c r="G47" s="68">
        <v>45902</v>
      </c>
      <c r="H47" s="70">
        <v>0.5</v>
      </c>
      <c r="I47" s="68">
        <v>45903</v>
      </c>
      <c r="J47" s="61">
        <v>0.39583333333333331</v>
      </c>
      <c r="K47" s="72">
        <f t="shared" si="7"/>
        <v>0.3125</v>
      </c>
      <c r="L47" s="73">
        <f t="shared" si="8"/>
        <v>450</v>
      </c>
      <c r="M47" s="74">
        <f t="shared" si="9"/>
        <v>7.8125E-3</v>
      </c>
      <c r="N47" s="78">
        <f t="shared" si="11"/>
        <v>11</v>
      </c>
      <c r="O47" s="75"/>
      <c r="P47" s="76" t="str">
        <f t="shared" si="10"/>
        <v/>
      </c>
      <c r="Q47" s="77">
        <f>IFERROR(IF(OR(O47=0,O47=""),VLOOKUP(B47,$T$6:$W$16,4,0)/60*N47,Tiempos!O47*VLOOKUP(Tiempos!B47,Tiempos!$T$6:$W$16,4,0)/60),"")</f>
        <v>18.333333333333336</v>
      </c>
      <c r="R47" s="115"/>
      <c r="S47" s="112">
        <f t="shared" si="6"/>
        <v>4.1666666666666664E-2</v>
      </c>
    </row>
    <row r="48" spans="1:19" ht="10.9" hidden="1" customHeight="1">
      <c r="A48" s="67"/>
      <c r="B48" s="59" t="s">
        <v>23</v>
      </c>
      <c r="C48" s="79">
        <f>IFERROR(VLOOKUP(B48,Tiempos!$T$6:$U$16,2,FALSE),"")</f>
        <v>10</v>
      </c>
      <c r="D48" s="59" t="s">
        <v>104</v>
      </c>
      <c r="E48" s="141" t="s">
        <v>106</v>
      </c>
      <c r="F48" s="69">
        <v>20</v>
      </c>
      <c r="G48" s="68">
        <v>45895</v>
      </c>
      <c r="H48" s="70">
        <v>0.3125</v>
      </c>
      <c r="I48" s="68">
        <v>45895</v>
      </c>
      <c r="J48" s="61">
        <v>0.45833333333333331</v>
      </c>
      <c r="K48" s="72">
        <f t="shared" si="7"/>
        <v>0.14583333333333331</v>
      </c>
      <c r="L48" s="73">
        <f t="shared" si="8"/>
        <v>210</v>
      </c>
      <c r="M48" s="74">
        <f t="shared" si="9"/>
        <v>7.2916666666666659E-3</v>
      </c>
      <c r="N48" s="78">
        <f t="shared" si="11"/>
        <v>10</v>
      </c>
      <c r="O48" s="75" t="str">
        <f>IFERROR(IF(OR(M48="",B48=""),"",VLOOKUP($A48,Tabla!$A$2:$M$112,$C48,FALSE)),"")</f>
        <v/>
      </c>
      <c r="P48" s="76" t="str">
        <f t="shared" si="10"/>
        <v/>
      </c>
      <c r="Q48" s="77">
        <f>IFERROR(IF(OR(O48=0,O48=""),VLOOKUP(B48,$T$6:$W$16,4,0)/60*N48,Tiempos!O48*VLOOKUP(Tiempos!B48,Tiempos!$T$6:$W$16,4,0)/60),"")</f>
        <v>16.666666666666668</v>
      </c>
      <c r="R48" s="115"/>
      <c r="S48" s="112">
        <f t="shared" si="6"/>
        <v>0</v>
      </c>
    </row>
    <row r="49" spans="1:19" ht="10.9" hidden="1" customHeight="1">
      <c r="A49" s="67"/>
      <c r="B49" s="59" t="s">
        <v>23</v>
      </c>
      <c r="C49" s="79">
        <f>IFERROR(VLOOKUP(B49,Tiempos!$T$6:$U$16,2,FALSE),"")</f>
        <v>10</v>
      </c>
      <c r="D49" s="59" t="s">
        <v>104</v>
      </c>
      <c r="E49" s="141" t="s">
        <v>82</v>
      </c>
      <c r="F49" s="69">
        <v>3</v>
      </c>
      <c r="G49" s="68">
        <v>45895</v>
      </c>
      <c r="H49" s="70">
        <v>0.45833333333333331</v>
      </c>
      <c r="I49" s="68">
        <v>45895</v>
      </c>
      <c r="J49" s="61">
        <v>0.51388888888888895</v>
      </c>
      <c r="K49" s="72">
        <f t="shared" si="7"/>
        <v>5.5555555555555636E-2</v>
      </c>
      <c r="L49" s="73">
        <f t="shared" si="8"/>
        <v>80</v>
      </c>
      <c r="M49" s="74">
        <f t="shared" si="9"/>
        <v>1.8518518518518545E-2</v>
      </c>
      <c r="N49" s="78">
        <f t="shared" si="11"/>
        <v>26</v>
      </c>
      <c r="O49" s="75" t="str">
        <f>IFERROR(IF(OR(M49="",B49=""),"",VLOOKUP($A49,Tabla!$A$2:$M$112,$C49,FALSE)),"")</f>
        <v/>
      </c>
      <c r="P49" s="76" t="str">
        <f t="shared" si="10"/>
        <v/>
      </c>
      <c r="Q49" s="77">
        <f>IFERROR(IF(OR(O49=0,O49=""),VLOOKUP(B49,$T$6:$W$16,4,0)/60*N49,Tiempos!O49*VLOOKUP(Tiempos!B49,Tiempos!$T$6:$W$16,4,0)/60),"")</f>
        <v>43.333333333333336</v>
      </c>
      <c r="R49" s="115"/>
      <c r="S49" s="112">
        <f t="shared" si="6"/>
        <v>0</v>
      </c>
    </row>
    <row r="50" spans="1:19" hidden="1">
      <c r="A50" s="67"/>
      <c r="B50" s="59" t="s">
        <v>23</v>
      </c>
      <c r="C50" s="79">
        <f>IFERROR(VLOOKUP(B50,Tiempos!$T$6:$U$16,2,FALSE),"")</f>
        <v>10</v>
      </c>
      <c r="D50" s="59" t="s">
        <v>104</v>
      </c>
      <c r="E50" s="141" t="s">
        <v>106</v>
      </c>
      <c r="F50" s="69">
        <v>23</v>
      </c>
      <c r="G50" s="68">
        <v>45895</v>
      </c>
      <c r="H50" s="70">
        <v>0.51388888888888895</v>
      </c>
      <c r="I50" s="68">
        <v>45895</v>
      </c>
      <c r="J50" s="61">
        <v>0.73611111111111116</v>
      </c>
      <c r="K50" s="72">
        <f t="shared" si="7"/>
        <v>0.18055555555555555</v>
      </c>
      <c r="L50" s="73">
        <f t="shared" si="8"/>
        <v>260</v>
      </c>
      <c r="M50" s="74">
        <f t="shared" si="9"/>
        <v>7.85024154589372E-3</v>
      </c>
      <c r="N50" s="78">
        <f t="shared" si="11"/>
        <v>11</v>
      </c>
      <c r="O50" s="75" t="str">
        <f>IFERROR(IF(OR(M50="",B50=""),"",VLOOKUP($A50,Tabla!$A$2:$M$112,$C50,FALSE)),"")</f>
        <v/>
      </c>
      <c r="P50" s="76" t="str">
        <f t="shared" si="10"/>
        <v/>
      </c>
      <c r="Q50" s="77">
        <f>IFERROR(IF(OR(O50=0,O50=""),VLOOKUP(B50,$T$6:$W$16,4,0)/60*N50,Tiempos!O50*VLOOKUP(Tiempos!B50,Tiempos!$T$6:$W$16,4,0)/60),"")</f>
        <v>18.333333333333336</v>
      </c>
      <c r="R50" s="115"/>
      <c r="S50" s="112">
        <f t="shared" si="6"/>
        <v>4.1666666666666664E-2</v>
      </c>
    </row>
    <row r="51" spans="1:19" hidden="1">
      <c r="A51" s="67"/>
      <c r="B51" s="59" t="s">
        <v>23</v>
      </c>
      <c r="C51" s="79">
        <f>IFERROR(VLOOKUP(B51,Tiempos!$T$6:$U$16,2,FALSE),"")</f>
        <v>10</v>
      </c>
      <c r="D51" s="59" t="s">
        <v>104</v>
      </c>
      <c r="E51" s="141" t="s">
        <v>83</v>
      </c>
      <c r="F51" s="69">
        <v>21</v>
      </c>
      <c r="G51" s="68">
        <v>45895</v>
      </c>
      <c r="H51" s="70">
        <v>0.73611111111111116</v>
      </c>
      <c r="I51" s="68">
        <v>45896</v>
      </c>
      <c r="J51" s="61">
        <v>0.45833333333333331</v>
      </c>
      <c r="K51" s="72">
        <f t="shared" si="7"/>
        <v>0.18055555555555552</v>
      </c>
      <c r="L51" s="73">
        <f t="shared" si="8"/>
        <v>260</v>
      </c>
      <c r="M51" s="74">
        <f t="shared" si="9"/>
        <v>8.5978835978835957E-3</v>
      </c>
      <c r="N51" s="78">
        <f t="shared" si="11"/>
        <v>12</v>
      </c>
      <c r="O51" s="75" t="str">
        <f>IFERROR(IF(OR(M51="",B51=""),"",VLOOKUP($A51,Tabla!$A$2:$M$112,$C51,FALSE)),"")</f>
        <v/>
      </c>
      <c r="P51" s="76" t="str">
        <f t="shared" si="10"/>
        <v/>
      </c>
      <c r="Q51" s="77">
        <f>IFERROR(IF(OR(O51=0,O51=""),VLOOKUP(B51,$T$6:$W$16,4,0)/60*N51,Tiempos!O51*VLOOKUP(Tiempos!B51,Tiempos!$T$6:$W$16,4,0)/60),"")</f>
        <v>20</v>
      </c>
      <c r="R51" s="115"/>
      <c r="S51" s="112">
        <f t="shared" si="6"/>
        <v>0</v>
      </c>
    </row>
    <row r="52" spans="1:19" hidden="1">
      <c r="A52" s="67"/>
      <c r="B52" s="59" t="s">
        <v>23</v>
      </c>
      <c r="C52" s="79">
        <f>IFERROR(VLOOKUP(B52,Tiempos!$T$6:$U$16,2,FALSE),"")</f>
        <v>10</v>
      </c>
      <c r="D52" s="59" t="s">
        <v>104</v>
      </c>
      <c r="E52" s="141" t="s">
        <v>78</v>
      </c>
      <c r="F52" s="69">
        <v>19</v>
      </c>
      <c r="G52" s="68">
        <v>45896</v>
      </c>
      <c r="H52" s="70">
        <v>0.65277777777777779</v>
      </c>
      <c r="I52" s="68">
        <v>45897</v>
      </c>
      <c r="J52" s="61">
        <v>0.40277777777777773</v>
      </c>
      <c r="K52" s="72">
        <f t="shared" si="7"/>
        <v>0.20833333333333331</v>
      </c>
      <c r="L52" s="73">
        <f t="shared" si="8"/>
        <v>300</v>
      </c>
      <c r="M52" s="74">
        <f t="shared" si="9"/>
        <v>1.0964912280701754E-2</v>
      </c>
      <c r="N52" s="78">
        <f t="shared" si="11"/>
        <v>15</v>
      </c>
      <c r="O52" s="75" t="str">
        <f>IFERROR(IF(OR(M52="",B52=""),"",VLOOKUP($A52,Tabla!$A$2:$M$112,$C52,FALSE)),"")</f>
        <v/>
      </c>
      <c r="P52" s="76" t="str">
        <f t="shared" si="10"/>
        <v/>
      </c>
      <c r="Q52" s="77">
        <f>IFERROR(IF(OR(O52=0,O52=""),VLOOKUP(B52,$T$6:$W$16,4,0)/60*N52,Tiempos!O52*VLOOKUP(Tiempos!B52,Tiempos!$T$6:$W$16,4,0)/60),"")</f>
        <v>25</v>
      </c>
      <c r="R52" s="115"/>
      <c r="S52" s="112">
        <f t="shared" si="6"/>
        <v>0</v>
      </c>
    </row>
    <row r="53" spans="1:19" hidden="1">
      <c r="A53" s="67"/>
      <c r="B53" s="59" t="s">
        <v>23</v>
      </c>
      <c r="C53" s="79">
        <f>IFERROR(VLOOKUP(B53,Tiempos!$T$6:$U$16,2,FALSE),"")</f>
        <v>10</v>
      </c>
      <c r="D53" s="59" t="s">
        <v>104</v>
      </c>
      <c r="E53" s="141" t="s">
        <v>84</v>
      </c>
      <c r="F53" s="69">
        <v>13</v>
      </c>
      <c r="G53" s="68">
        <v>45897</v>
      </c>
      <c r="H53" s="70">
        <v>0.40277777777777773</v>
      </c>
      <c r="I53" s="68">
        <v>45897</v>
      </c>
      <c r="J53" s="61">
        <v>0.62847222222222221</v>
      </c>
      <c r="K53" s="72">
        <f t="shared" si="7"/>
        <v>0.18402777777777782</v>
      </c>
      <c r="L53" s="73">
        <f t="shared" si="8"/>
        <v>265</v>
      </c>
      <c r="M53" s="74">
        <f t="shared" si="9"/>
        <v>1.4155982905982909E-2</v>
      </c>
      <c r="N53" s="78">
        <f t="shared" si="11"/>
        <v>20</v>
      </c>
      <c r="O53" s="75" t="str">
        <f>IFERROR(IF(OR(M53="",B53=""),"",VLOOKUP($A53,Tabla!$A$2:$M$112,$C53,FALSE)),"")</f>
        <v/>
      </c>
      <c r="P53" s="76" t="str">
        <f t="shared" si="10"/>
        <v/>
      </c>
      <c r="Q53" s="77">
        <f>IFERROR(IF(OR(O53=0,O53=""),VLOOKUP(B53,$T$6:$W$16,4,0)/60*N53,Tiempos!O53*VLOOKUP(Tiempos!B53,Tiempos!$T$6:$W$16,4,0)/60),"")</f>
        <v>33.333333333333336</v>
      </c>
      <c r="R53" s="115"/>
      <c r="S53" s="112">
        <f t="shared" si="6"/>
        <v>4.1666666666666664E-2</v>
      </c>
    </row>
    <row r="54" spans="1:19" hidden="1">
      <c r="A54" s="67"/>
      <c r="B54" s="59" t="s">
        <v>23</v>
      </c>
      <c r="C54" s="79">
        <f>IFERROR(VLOOKUP(B54,Tiempos!$T$6:$U$16,2,FALSE),"")</f>
        <v>10</v>
      </c>
      <c r="D54" s="59" t="s">
        <v>107</v>
      </c>
      <c r="E54" s="141" t="s">
        <v>78</v>
      </c>
      <c r="F54" s="69">
        <v>20</v>
      </c>
      <c r="G54" s="68">
        <v>45888</v>
      </c>
      <c r="H54" s="70">
        <v>0.3125</v>
      </c>
      <c r="I54" s="68">
        <v>45888</v>
      </c>
      <c r="J54" s="61">
        <v>0.70833333333333337</v>
      </c>
      <c r="K54" s="72">
        <f t="shared" si="7"/>
        <v>0.35416666666666669</v>
      </c>
      <c r="L54" s="73">
        <f t="shared" si="8"/>
        <v>510</v>
      </c>
      <c r="M54" s="74">
        <f t="shared" si="9"/>
        <v>1.7708333333333333E-2</v>
      </c>
      <c r="N54" s="78">
        <f t="shared" si="11"/>
        <v>25</v>
      </c>
      <c r="O54" s="75" t="str">
        <f>IFERROR(IF(OR(M54="",B54=""),"",VLOOKUP($A54,Tabla!$A$2:$M$112,$C54,FALSE)),"")</f>
        <v/>
      </c>
      <c r="P54" s="76" t="str">
        <f t="shared" si="10"/>
        <v/>
      </c>
      <c r="Q54" s="77">
        <f>IFERROR(IF(OR(O54=0,O54=""),VLOOKUP(B54,$T$6:$W$16,4,0)/60*N54,Tiempos!O54*VLOOKUP(Tiempos!B54,Tiempos!$T$6:$W$16,4,0)/60),"")</f>
        <v>41.666666666666671</v>
      </c>
      <c r="R54" s="115"/>
      <c r="S54" s="112">
        <f t="shared" si="6"/>
        <v>4.1666666666666664E-2</v>
      </c>
    </row>
    <row r="55" spans="1:19" hidden="1">
      <c r="A55" s="67"/>
      <c r="B55" s="59" t="s">
        <v>23</v>
      </c>
      <c r="C55" s="79">
        <f>IFERROR(VLOOKUP(B55,Tiempos!$T$6:$U$16,2,FALSE),"")</f>
        <v>10</v>
      </c>
      <c r="D55" s="59" t="s">
        <v>107</v>
      </c>
      <c r="E55" s="141" t="s">
        <v>78</v>
      </c>
      <c r="F55" s="69">
        <v>18</v>
      </c>
      <c r="G55" s="68">
        <v>45889</v>
      </c>
      <c r="H55" s="70">
        <v>0.5625</v>
      </c>
      <c r="I55" s="68">
        <v>45890</v>
      </c>
      <c r="J55" s="61">
        <v>0.375</v>
      </c>
      <c r="K55" s="72">
        <f t="shared" si="7"/>
        <v>0.22916666666666671</v>
      </c>
      <c r="L55" s="73">
        <f t="shared" si="8"/>
        <v>330</v>
      </c>
      <c r="M55" s="74">
        <f t="shared" si="9"/>
        <v>1.2731481481481484E-2</v>
      </c>
      <c r="N55" s="78">
        <f t="shared" si="11"/>
        <v>18</v>
      </c>
      <c r="O55" s="75" t="str">
        <f>IFERROR(IF(OR(M55="",B55=""),"",VLOOKUP($A55,Tabla!$A$2:$M$112,$C55,FALSE)),"")</f>
        <v/>
      </c>
      <c r="P55" s="76" t="str">
        <f t="shared" si="10"/>
        <v/>
      </c>
      <c r="Q55" s="77">
        <f>IFERROR(IF(OR(O55=0,O55=""),VLOOKUP(B55,$T$6:$W$16,4,0)/60*N55,Tiempos!O55*VLOOKUP(Tiempos!B55,Tiempos!$T$6:$W$16,4,0)/60),"")</f>
        <v>30</v>
      </c>
      <c r="R55" s="115"/>
      <c r="S55" s="112">
        <f t="shared" si="6"/>
        <v>4.1666666666666664E-2</v>
      </c>
    </row>
    <row r="56" spans="1:19" hidden="1">
      <c r="A56" s="67"/>
      <c r="B56" s="59" t="s">
        <v>23</v>
      </c>
      <c r="C56" s="79">
        <f>IFERROR(VLOOKUP(B56,Tiempos!$T$6:$U$16,2,FALSE),"")</f>
        <v>10</v>
      </c>
      <c r="D56" s="59" t="s">
        <v>107</v>
      </c>
      <c r="E56" s="141" t="s">
        <v>78</v>
      </c>
      <c r="F56" s="69">
        <v>12</v>
      </c>
      <c r="G56" s="68">
        <v>45890</v>
      </c>
      <c r="H56" s="70">
        <v>0.47916666666666669</v>
      </c>
      <c r="I56" s="68">
        <v>45890</v>
      </c>
      <c r="J56" s="61">
        <v>0.625</v>
      </c>
      <c r="K56" s="72">
        <f t="shared" si="7"/>
        <v>0.10416666666666666</v>
      </c>
      <c r="L56" s="73">
        <f t="shared" si="8"/>
        <v>150</v>
      </c>
      <c r="M56" s="74">
        <f t="shared" si="9"/>
        <v>8.6805555555555542E-3</v>
      </c>
      <c r="N56" s="78">
        <f t="shared" si="11"/>
        <v>12</v>
      </c>
      <c r="O56" s="75" t="str">
        <f>IFERROR(IF(OR(M56="",B56=""),"",VLOOKUP($A56,Tabla!$A$2:$M$112,$C56,FALSE)),"")</f>
        <v/>
      </c>
      <c r="P56" s="76" t="str">
        <f t="shared" si="10"/>
        <v/>
      </c>
      <c r="Q56" s="77">
        <f>IFERROR(IF(OR(O56=0,O56=""),VLOOKUP(B56,$T$6:$W$16,4,0)/60*N56,Tiempos!O56*VLOOKUP(Tiempos!B56,Tiempos!$T$6:$W$16,4,0)/60),"")</f>
        <v>20</v>
      </c>
      <c r="R56" s="115"/>
      <c r="S56" s="112">
        <f t="shared" si="6"/>
        <v>4.1666666666666664E-2</v>
      </c>
    </row>
    <row r="57" spans="1:19" hidden="1">
      <c r="A57" s="67"/>
      <c r="B57" s="59" t="s">
        <v>23</v>
      </c>
      <c r="C57" s="79">
        <f>IFERROR(VLOOKUP(B57,Tiempos!$T$6:$U$16,2,FALSE),"")</f>
        <v>10</v>
      </c>
      <c r="D57" s="59" t="s">
        <v>107</v>
      </c>
      <c r="E57" s="141" t="s">
        <v>88</v>
      </c>
      <c r="F57" s="69">
        <v>5</v>
      </c>
      <c r="G57" s="68">
        <v>45890</v>
      </c>
      <c r="H57" s="70">
        <v>0.625</v>
      </c>
      <c r="I57" s="68">
        <v>45890</v>
      </c>
      <c r="J57" s="61">
        <v>0.6875</v>
      </c>
      <c r="K57" s="72">
        <f t="shared" si="7"/>
        <v>6.25E-2</v>
      </c>
      <c r="L57" s="73">
        <f t="shared" si="8"/>
        <v>90</v>
      </c>
      <c r="M57" s="74">
        <f t="shared" si="9"/>
        <v>1.2500000000000001E-2</v>
      </c>
      <c r="N57" s="78">
        <f t="shared" si="11"/>
        <v>18</v>
      </c>
      <c r="O57" s="75" t="str">
        <f>IFERROR(IF(OR(M57="",B57=""),"",VLOOKUP($A57,Tabla!$A$2:$M$112,$C57,FALSE)),"")</f>
        <v/>
      </c>
      <c r="P57" s="76" t="str">
        <f t="shared" si="10"/>
        <v/>
      </c>
      <c r="Q57" s="77">
        <f>IFERROR(IF(OR(O57=0,O57=""),VLOOKUP(B57,$T$6:$W$16,4,0)/60*N57,Tiempos!O57*VLOOKUP(Tiempos!B57,Tiempos!$T$6:$W$16,4,0)/60),"")</f>
        <v>30</v>
      </c>
      <c r="R57" s="115"/>
      <c r="S57" s="112">
        <f t="shared" si="6"/>
        <v>0</v>
      </c>
    </row>
    <row r="58" spans="1:19" hidden="1">
      <c r="A58" s="67"/>
      <c r="B58" s="59" t="s">
        <v>23</v>
      </c>
      <c r="C58" s="79">
        <f>IFERROR(VLOOKUP(B58,Tiempos!$T$6:$U$16,2,FALSE),"")</f>
        <v>10</v>
      </c>
      <c r="D58" s="59" t="s">
        <v>107</v>
      </c>
      <c r="E58" s="141" t="s">
        <v>89</v>
      </c>
      <c r="F58" s="69">
        <v>28</v>
      </c>
      <c r="G58" s="68">
        <v>45891</v>
      </c>
      <c r="H58" s="70">
        <v>0.41666666666666669</v>
      </c>
      <c r="I58" s="68">
        <v>45891</v>
      </c>
      <c r="J58" s="61">
        <v>0.69097222222222221</v>
      </c>
      <c r="K58" s="72">
        <f t="shared" si="7"/>
        <v>0.23263888888888887</v>
      </c>
      <c r="L58" s="73">
        <f t="shared" si="8"/>
        <v>335</v>
      </c>
      <c r="M58" s="74">
        <f t="shared" si="9"/>
        <v>8.308531746031746E-3</v>
      </c>
      <c r="N58" s="78">
        <f t="shared" si="11"/>
        <v>11</v>
      </c>
      <c r="O58" s="75" t="str">
        <f>IFERROR(IF(OR(M58="",B58=""),"",VLOOKUP($A58,Tabla!$A$2:$M$112,$C58,FALSE)),"")</f>
        <v/>
      </c>
      <c r="P58" s="76" t="str">
        <f t="shared" si="10"/>
        <v/>
      </c>
      <c r="Q58" s="77">
        <f>IFERROR(IF(OR(O58=0,O58=""),VLOOKUP(B58,$T$6:$W$16,4,0)/60*N58,Tiempos!O58*VLOOKUP(Tiempos!B58,Tiempos!$T$6:$W$16,4,0)/60),"")</f>
        <v>18.333333333333336</v>
      </c>
      <c r="R58" s="115"/>
      <c r="S58" s="112">
        <f t="shared" si="6"/>
        <v>4.1666666666666664E-2</v>
      </c>
    </row>
    <row r="59" spans="1:19" hidden="1">
      <c r="A59" s="67"/>
      <c r="B59" s="59" t="s">
        <v>23</v>
      </c>
      <c r="C59" s="79">
        <f>IFERROR(VLOOKUP(B59,Tiempos!$T$6:$U$16,2,FALSE),"")</f>
        <v>10</v>
      </c>
      <c r="D59" s="59" t="s">
        <v>107</v>
      </c>
      <c r="E59" s="141" t="s">
        <v>108</v>
      </c>
      <c r="F59" s="69">
        <v>2</v>
      </c>
      <c r="G59" s="68">
        <v>45892</v>
      </c>
      <c r="H59" s="70">
        <v>0.4375</v>
      </c>
      <c r="I59" s="68">
        <v>45892</v>
      </c>
      <c r="J59" s="61">
        <v>0.47222222222222227</v>
      </c>
      <c r="K59" s="72">
        <f t="shared" si="7"/>
        <v>3.4722222222222265E-2</v>
      </c>
      <c r="L59" s="73">
        <f t="shared" si="8"/>
        <v>50</v>
      </c>
      <c r="M59" s="74">
        <f t="shared" si="9"/>
        <v>1.7361111111111133E-2</v>
      </c>
      <c r="N59" s="78">
        <f t="shared" si="11"/>
        <v>25</v>
      </c>
      <c r="O59" s="75" t="str">
        <f>IFERROR(IF(OR(M59="",B59=""),"",VLOOKUP($A59,Tabla!$A$2:$M$112,$C59,FALSE)),"")</f>
        <v/>
      </c>
      <c r="P59" s="76" t="str">
        <f t="shared" si="10"/>
        <v/>
      </c>
      <c r="Q59" s="77">
        <f>IFERROR(IF(OR(O59=0,O59=""),VLOOKUP(B59,$T$6:$W$16,4,0)/60*N59,Tiempos!O59*VLOOKUP(Tiempos!B59,Tiempos!$T$6:$W$16,4,0)/60),"")</f>
        <v>41.666666666666671</v>
      </c>
      <c r="R59" s="115"/>
      <c r="S59" s="112">
        <f t="shared" si="6"/>
        <v>0</v>
      </c>
    </row>
    <row r="60" spans="1:19" hidden="1">
      <c r="A60" s="67"/>
      <c r="B60" s="59" t="s">
        <v>23</v>
      </c>
      <c r="C60" s="79">
        <f>IFERROR(VLOOKUP(B60,Tiempos!$T$6:$U$16,2,FALSE),"")</f>
        <v>10</v>
      </c>
      <c r="D60" s="59" t="s">
        <v>109</v>
      </c>
      <c r="E60" s="141" t="s">
        <v>106</v>
      </c>
      <c r="F60" s="69">
        <v>26</v>
      </c>
      <c r="G60" s="68">
        <v>45873</v>
      </c>
      <c r="H60" s="70">
        <v>0.50347222222222221</v>
      </c>
      <c r="I60" s="68">
        <v>45873</v>
      </c>
      <c r="J60" s="61">
        <v>0.76388888888888884</v>
      </c>
      <c r="K60" s="72">
        <f t="shared" si="7"/>
        <v>0.21874999999999997</v>
      </c>
      <c r="L60" s="73">
        <f t="shared" si="8"/>
        <v>315</v>
      </c>
      <c r="M60" s="74">
        <f t="shared" si="9"/>
        <v>8.4134615384615381E-3</v>
      </c>
      <c r="N60" s="78">
        <f t="shared" si="11"/>
        <v>12</v>
      </c>
      <c r="O60" s="75" t="str">
        <f>IFERROR(IF(OR(M60="",B60=""),"",VLOOKUP($A60,Tabla!$A$2:$M$112,$C60,FALSE)),"")</f>
        <v/>
      </c>
      <c r="P60" s="76" t="str">
        <f t="shared" si="10"/>
        <v/>
      </c>
      <c r="Q60" s="77">
        <f>IFERROR(IF(OR(O60=0,O60=""),VLOOKUP(B60,$T$6:$W$16,4,0)/60*N60,Tiempos!O60*VLOOKUP(Tiempos!B60,Tiempos!$T$6:$W$16,4,0)/60),"")</f>
        <v>20</v>
      </c>
      <c r="R60" s="115"/>
      <c r="S60" s="112">
        <f t="shared" si="6"/>
        <v>4.1666666666666664E-2</v>
      </c>
    </row>
    <row r="61" spans="1:19" hidden="1">
      <c r="A61" s="67"/>
      <c r="B61" s="59" t="s">
        <v>23</v>
      </c>
      <c r="C61" s="79">
        <f>IFERROR(VLOOKUP(B61,Tiempos!$T$6:$U$16,2,FALSE),"")</f>
        <v>10</v>
      </c>
      <c r="D61" s="59" t="s">
        <v>109</v>
      </c>
      <c r="E61" s="141" t="s">
        <v>88</v>
      </c>
      <c r="F61" s="69">
        <v>4</v>
      </c>
      <c r="G61" s="68">
        <v>45874</v>
      </c>
      <c r="H61" s="70">
        <v>0.37152777777777773</v>
      </c>
      <c r="I61" s="68">
        <v>45874</v>
      </c>
      <c r="J61" s="61">
        <v>0.41666666666666669</v>
      </c>
      <c r="K61" s="72">
        <f t="shared" si="7"/>
        <v>4.5138888888888951E-2</v>
      </c>
      <c r="L61" s="73">
        <f t="shared" si="8"/>
        <v>65</v>
      </c>
      <c r="M61" s="74">
        <f t="shared" si="9"/>
        <v>1.1284722222222238E-2</v>
      </c>
      <c r="N61" s="78">
        <f t="shared" si="11"/>
        <v>16</v>
      </c>
      <c r="O61" s="75" t="str">
        <f>IFERROR(IF(OR(M61="",B61=""),"",VLOOKUP($A61,Tabla!$A$2:$M$112,$C61,FALSE)),"")</f>
        <v/>
      </c>
      <c r="P61" s="76" t="str">
        <f t="shared" si="10"/>
        <v/>
      </c>
      <c r="Q61" s="77">
        <f>IFERROR(IF(OR(O61=0,O61=""),VLOOKUP(B61,$T$6:$W$16,4,0)/60*N61,Tiempos!O61*VLOOKUP(Tiempos!B61,Tiempos!$T$6:$W$16,4,0)/60),"")</f>
        <v>26.666666666666668</v>
      </c>
      <c r="R61" s="115"/>
      <c r="S61" s="112">
        <f t="shared" si="6"/>
        <v>0</v>
      </c>
    </row>
    <row r="62" spans="1:19" hidden="1">
      <c r="A62" s="67"/>
      <c r="B62" s="59" t="s">
        <v>23</v>
      </c>
      <c r="C62" s="79">
        <f>IFERROR(VLOOKUP(B62,Tiempos!$T$6:$U$16,2,FALSE),"")</f>
        <v>10</v>
      </c>
      <c r="D62" s="59" t="s">
        <v>109</v>
      </c>
      <c r="E62" s="141" t="s">
        <v>106</v>
      </c>
      <c r="F62" s="69">
        <v>27</v>
      </c>
      <c r="G62" s="68">
        <v>45874</v>
      </c>
      <c r="H62" s="70">
        <v>0.43055555555555558</v>
      </c>
      <c r="I62" s="68">
        <v>45874</v>
      </c>
      <c r="J62" s="61">
        <v>0.67361111111111116</v>
      </c>
      <c r="K62" s="72">
        <f t="shared" si="7"/>
        <v>0.20138888888888892</v>
      </c>
      <c r="L62" s="73">
        <f t="shared" si="8"/>
        <v>290</v>
      </c>
      <c r="M62" s="74">
        <f t="shared" si="9"/>
        <v>7.458847736625516E-3</v>
      </c>
      <c r="N62" s="78">
        <f t="shared" si="11"/>
        <v>10</v>
      </c>
      <c r="O62" s="75" t="str">
        <f>IFERROR(IF(OR(M62="",B62=""),"",VLOOKUP($A62,Tabla!$A$2:$M$112,$C62,FALSE)),"")</f>
        <v/>
      </c>
      <c r="P62" s="76" t="str">
        <f t="shared" si="10"/>
        <v/>
      </c>
      <c r="Q62" s="77">
        <f>IFERROR(IF(OR(O62=0,O62=""),VLOOKUP(B62,$T$6:$W$16,4,0)/60*N62,Tiempos!O62*VLOOKUP(Tiempos!B62,Tiempos!$T$6:$W$16,4,0)/60),"")</f>
        <v>16.666666666666668</v>
      </c>
      <c r="R62" s="115"/>
      <c r="S62" s="112">
        <f t="shared" si="6"/>
        <v>4.1666666666666664E-2</v>
      </c>
    </row>
    <row r="63" spans="1:19" hidden="1">
      <c r="A63" s="67"/>
      <c r="B63" s="59" t="s">
        <v>23</v>
      </c>
      <c r="C63" s="79">
        <f>IFERROR(VLOOKUP(B63,Tiempos!$T$6:$U$16,2,FALSE),"")</f>
        <v>10</v>
      </c>
      <c r="D63" s="59" t="s">
        <v>109</v>
      </c>
      <c r="E63" s="141" t="s">
        <v>91</v>
      </c>
      <c r="F63" s="69">
        <v>8</v>
      </c>
      <c r="G63" s="68">
        <v>45874</v>
      </c>
      <c r="H63" s="70">
        <v>0.76388888888888884</v>
      </c>
      <c r="I63" s="68">
        <v>45875</v>
      </c>
      <c r="J63" s="61">
        <v>0.45833333333333331</v>
      </c>
      <c r="K63" s="72">
        <f t="shared" si="7"/>
        <v>0.15277777777777785</v>
      </c>
      <c r="L63" s="73">
        <f t="shared" si="8"/>
        <v>220</v>
      </c>
      <c r="M63" s="74">
        <f t="shared" si="9"/>
        <v>1.9097222222222231E-2</v>
      </c>
      <c r="N63" s="78">
        <f t="shared" si="11"/>
        <v>27</v>
      </c>
      <c r="O63" s="75" t="str">
        <f>IFERROR(IF(OR(M63="",B63=""),"",VLOOKUP($A63,Tabla!$A$2:$M$112,$C63,FALSE)),"")</f>
        <v/>
      </c>
      <c r="P63" s="76" t="str">
        <f t="shared" si="10"/>
        <v/>
      </c>
      <c r="Q63" s="77">
        <f>IFERROR(IF(OR(O63=0,O63=""),VLOOKUP(B63,$T$6:$W$16,4,0)/60*N63,Tiempos!O63*VLOOKUP(Tiempos!B63,Tiempos!$T$6:$W$16,4,0)/60),"")</f>
        <v>45</v>
      </c>
      <c r="R63" s="115"/>
      <c r="S63" s="112">
        <f t="shared" si="6"/>
        <v>0</v>
      </c>
    </row>
    <row r="64" spans="1:19" hidden="1">
      <c r="A64" s="67"/>
      <c r="B64" s="59" t="s">
        <v>23</v>
      </c>
      <c r="C64" s="79">
        <f>IFERROR(VLOOKUP(B64,Tiempos!$T$6:$U$16,2,FALSE),"")</f>
        <v>10</v>
      </c>
      <c r="D64" s="59" t="s">
        <v>109</v>
      </c>
      <c r="E64" s="141" t="s">
        <v>83</v>
      </c>
      <c r="F64" s="69">
        <v>13</v>
      </c>
      <c r="G64" s="68">
        <v>45875</v>
      </c>
      <c r="H64" s="70">
        <v>0.57291666666666663</v>
      </c>
      <c r="I64" s="68">
        <v>45875</v>
      </c>
      <c r="J64" s="61">
        <v>0.72916666666666663</v>
      </c>
      <c r="K64" s="72">
        <f t="shared" si="7"/>
        <v>0.11458333333333334</v>
      </c>
      <c r="L64" s="73">
        <f t="shared" si="8"/>
        <v>165</v>
      </c>
      <c r="M64" s="74">
        <f t="shared" si="9"/>
        <v>8.814102564102564E-3</v>
      </c>
      <c r="N64" s="78">
        <f t="shared" si="11"/>
        <v>12</v>
      </c>
      <c r="O64" s="75" t="str">
        <f>IFERROR(IF(OR(M64="",B64=""),"",VLOOKUP($A64,Tabla!$A$2:$M$112,$C64,FALSE)),"")</f>
        <v/>
      </c>
      <c r="P64" s="76" t="str">
        <f t="shared" si="10"/>
        <v/>
      </c>
      <c r="Q64" s="77">
        <f>IFERROR(IF(OR(O64=0,O64=""),VLOOKUP(B64,$T$6:$W$16,4,0)/60*N64,Tiempos!O64*VLOOKUP(Tiempos!B64,Tiempos!$T$6:$W$16,4,0)/60),"")</f>
        <v>20</v>
      </c>
      <c r="R64" s="115"/>
      <c r="S64" s="112">
        <f t="shared" si="6"/>
        <v>4.1666666666666664E-2</v>
      </c>
    </row>
    <row r="65" spans="1:19" hidden="1">
      <c r="A65" s="67"/>
      <c r="B65" s="59" t="s">
        <v>23</v>
      </c>
      <c r="C65" s="79">
        <f>IFERROR(VLOOKUP(B65,Tiempos!$T$6:$U$16,2,FALSE),"")</f>
        <v>10</v>
      </c>
      <c r="D65" s="59" t="s">
        <v>109</v>
      </c>
      <c r="E65" s="141" t="s">
        <v>85</v>
      </c>
      <c r="F65" s="69">
        <v>13</v>
      </c>
      <c r="G65" s="68">
        <v>45875</v>
      </c>
      <c r="H65" s="70">
        <v>0.73263888888888884</v>
      </c>
      <c r="I65" s="68">
        <v>45876</v>
      </c>
      <c r="J65" s="61">
        <v>0.4375</v>
      </c>
      <c r="K65" s="72">
        <f t="shared" si="7"/>
        <v>0.16319444444444453</v>
      </c>
      <c r="L65" s="73">
        <f t="shared" si="8"/>
        <v>235</v>
      </c>
      <c r="M65" s="74">
        <f t="shared" si="9"/>
        <v>1.2553418803418811E-2</v>
      </c>
      <c r="N65" s="78">
        <f t="shared" si="11"/>
        <v>18</v>
      </c>
      <c r="O65" s="75" t="str">
        <f>IFERROR(IF(OR(M65="",B65=""),"",VLOOKUP($A65,Tabla!$A$2:$M$112,$C65,FALSE)),"")</f>
        <v/>
      </c>
      <c r="P65" s="76" t="str">
        <f t="shared" si="10"/>
        <v/>
      </c>
      <c r="Q65" s="77">
        <f>IFERROR(IF(OR(O65=0,O65=""),VLOOKUP(B65,$T$6:$W$16,4,0)/60*N65,Tiempos!O65*VLOOKUP(Tiempos!B65,Tiempos!$T$6:$W$16,4,0)/60),"")</f>
        <v>30</v>
      </c>
      <c r="R65" s="115"/>
      <c r="S65" s="112">
        <f t="shared" si="6"/>
        <v>0</v>
      </c>
    </row>
    <row r="66" spans="1:19" hidden="1">
      <c r="A66" s="67"/>
      <c r="B66" s="59" t="s">
        <v>23</v>
      </c>
      <c r="C66" s="79">
        <f>IFERROR(VLOOKUP(B66,Tiempos!$T$6:$U$16,2,FALSE),"")</f>
        <v>10</v>
      </c>
      <c r="D66" s="59" t="s">
        <v>109</v>
      </c>
      <c r="E66" s="141" t="s">
        <v>89</v>
      </c>
      <c r="F66" s="69">
        <v>11</v>
      </c>
      <c r="G66" s="68">
        <v>45876</v>
      </c>
      <c r="H66" s="70">
        <v>0.44097222222222227</v>
      </c>
      <c r="I66" s="68">
        <v>45876</v>
      </c>
      <c r="J66" s="61">
        <v>0.52777777777777779</v>
      </c>
      <c r="K66" s="72">
        <f t="shared" si="7"/>
        <v>8.6805555555555525E-2</v>
      </c>
      <c r="L66" s="73">
        <f t="shared" si="8"/>
        <v>125</v>
      </c>
      <c r="M66" s="74">
        <f t="shared" si="9"/>
        <v>7.8914141414141385E-3</v>
      </c>
      <c r="N66" s="78">
        <f t="shared" si="11"/>
        <v>11</v>
      </c>
      <c r="O66" s="75" t="str">
        <f>IFERROR(IF(OR(M66="",B66=""),"",VLOOKUP($A66,Tabla!$A$2:$M$112,$C66,FALSE)),"")</f>
        <v/>
      </c>
      <c r="P66" s="76" t="str">
        <f t="shared" si="10"/>
        <v/>
      </c>
      <c r="Q66" s="77">
        <f>IFERROR(IF(OR(O66=0,O66=""),VLOOKUP(B66,$T$6:$W$16,4,0)/60*N66,Tiempos!O66*VLOOKUP(Tiempos!B66,Tiempos!$T$6:$W$16,4,0)/60),"")</f>
        <v>18.333333333333336</v>
      </c>
      <c r="R66" s="115"/>
      <c r="S66" s="112">
        <f t="shared" si="6"/>
        <v>0</v>
      </c>
    </row>
    <row r="67" spans="1:19" hidden="1">
      <c r="A67" s="67"/>
      <c r="B67" s="59" t="s">
        <v>23</v>
      </c>
      <c r="C67" s="79">
        <f>IFERROR(VLOOKUP(B67,Tiempos!$T$6:$U$16,2,FALSE),"")</f>
        <v>10</v>
      </c>
      <c r="D67" s="59" t="s">
        <v>109</v>
      </c>
      <c r="E67" s="141" t="s">
        <v>93</v>
      </c>
      <c r="F67" s="69">
        <v>3</v>
      </c>
      <c r="G67" s="68">
        <v>45876</v>
      </c>
      <c r="H67" s="70">
        <v>0.625</v>
      </c>
      <c r="I67" s="68">
        <v>45876</v>
      </c>
      <c r="J67" s="61">
        <v>0.66666666666666663</v>
      </c>
      <c r="K67" s="72">
        <f t="shared" si="7"/>
        <v>4.166666666666663E-2</v>
      </c>
      <c r="L67" s="73">
        <f t="shared" si="8"/>
        <v>60</v>
      </c>
      <c r="M67" s="74">
        <f t="shared" si="9"/>
        <v>1.3888888888888876E-2</v>
      </c>
      <c r="N67" s="78">
        <f t="shared" si="11"/>
        <v>20</v>
      </c>
      <c r="O67" s="75" t="str">
        <f>IFERROR(IF(OR(M67="",B67=""),"",VLOOKUP($A67,Tabla!$A$2:$M$112,$C67,FALSE)),"")</f>
        <v/>
      </c>
      <c r="P67" s="76" t="str">
        <f t="shared" si="10"/>
        <v/>
      </c>
      <c r="Q67" s="77">
        <f>IFERROR(IF(OR(O67=0,O67=""),VLOOKUP(B67,$T$6:$W$16,4,0)/60*N67,Tiempos!O67*VLOOKUP(Tiempos!B67,Tiempos!$T$6:$W$16,4,0)/60),"")</f>
        <v>33.333333333333336</v>
      </c>
      <c r="R67" s="115"/>
      <c r="S67" s="112">
        <f t="shared" si="6"/>
        <v>0</v>
      </c>
    </row>
    <row r="68" spans="1:19" hidden="1">
      <c r="A68" s="67"/>
      <c r="B68" s="59" t="s">
        <v>23</v>
      </c>
      <c r="C68" s="79">
        <f>IFERROR(VLOOKUP(B68,Tiempos!$T$6:$U$16,2,FALSE),"")</f>
        <v>10</v>
      </c>
      <c r="D68" s="59" t="s">
        <v>109</v>
      </c>
      <c r="E68" s="141" t="s">
        <v>106</v>
      </c>
      <c r="F68" s="69">
        <v>10</v>
      </c>
      <c r="G68" s="68">
        <v>45876</v>
      </c>
      <c r="H68" s="70">
        <v>0.67013888888888884</v>
      </c>
      <c r="I68" s="68">
        <v>45876</v>
      </c>
      <c r="J68" s="61">
        <v>0.72222222222222221</v>
      </c>
      <c r="K68" s="72">
        <f t="shared" si="7"/>
        <v>5.208333333333337E-2</v>
      </c>
      <c r="L68" s="73">
        <f t="shared" si="8"/>
        <v>75</v>
      </c>
      <c r="M68" s="74">
        <f t="shared" si="9"/>
        <v>5.2083333333333374E-3</v>
      </c>
      <c r="N68" s="78">
        <f t="shared" si="11"/>
        <v>7</v>
      </c>
      <c r="O68" s="75" t="str">
        <f>IFERROR(IF(OR(M68="",B68=""),"",VLOOKUP($A68,Tabla!$A$2:$M$112,$C68,FALSE)),"")</f>
        <v/>
      </c>
      <c r="P68" s="76" t="str">
        <f t="shared" si="10"/>
        <v/>
      </c>
      <c r="Q68" s="77">
        <f>IFERROR(IF(OR(O68=0,O68=""),VLOOKUP(B68,$T$6:$W$16,4,0)/60*N68,Tiempos!O68*VLOOKUP(Tiempos!B68,Tiempos!$T$6:$W$16,4,0)/60),"")</f>
        <v>11.666666666666668</v>
      </c>
      <c r="R68" s="115"/>
      <c r="S68" s="112">
        <f t="shared" si="6"/>
        <v>0</v>
      </c>
    </row>
    <row r="69" spans="1:19" hidden="1">
      <c r="A69" s="67"/>
      <c r="B69" s="59" t="s">
        <v>23</v>
      </c>
      <c r="C69" s="79">
        <f>IFERROR(VLOOKUP(B69,Tiempos!$T$6:$U$16,2,FALSE),"")</f>
        <v>10</v>
      </c>
      <c r="D69" s="59" t="s">
        <v>109</v>
      </c>
      <c r="E69" s="141" t="s">
        <v>81</v>
      </c>
      <c r="F69" s="69">
        <v>5</v>
      </c>
      <c r="G69" s="68">
        <v>45877</v>
      </c>
      <c r="H69" s="70">
        <v>0.46180555555555558</v>
      </c>
      <c r="I69" s="68">
        <v>45877</v>
      </c>
      <c r="J69" s="61">
        <v>0.53125</v>
      </c>
      <c r="K69" s="72">
        <f t="shared" si="7"/>
        <v>6.944444444444442E-2</v>
      </c>
      <c r="L69" s="73">
        <f t="shared" si="8"/>
        <v>100</v>
      </c>
      <c r="M69" s="74">
        <f t="shared" si="9"/>
        <v>1.3888888888888885E-2</v>
      </c>
      <c r="N69" s="78">
        <f t="shared" si="11"/>
        <v>20</v>
      </c>
      <c r="O69" s="75" t="str">
        <f>IFERROR(IF(OR(M69="",B69=""),"",VLOOKUP($A69,Tabla!$A$2:$M$112,$C69,FALSE)),"")</f>
        <v/>
      </c>
      <c r="P69" s="76" t="str">
        <f t="shared" si="10"/>
        <v/>
      </c>
      <c r="Q69" s="77">
        <f>IFERROR(IF(OR(O69=0,O69=""),VLOOKUP(B69,$T$6:$W$16,4,0)/60*N69,Tiempos!O69*VLOOKUP(Tiempos!B69,Tiempos!$T$6:$W$16,4,0)/60),"")</f>
        <v>33.333333333333336</v>
      </c>
      <c r="R69" s="115"/>
      <c r="S69" s="112">
        <f t="shared" si="6"/>
        <v>0</v>
      </c>
    </row>
    <row r="70" spans="1:19" hidden="1">
      <c r="A70" s="67"/>
      <c r="B70" s="59" t="s">
        <v>23</v>
      </c>
      <c r="C70" s="79">
        <f>IFERROR(VLOOKUP(B70,Tiempos!$T$6:$U$16,2,FALSE),"")</f>
        <v>10</v>
      </c>
      <c r="D70" s="59" t="s">
        <v>110</v>
      </c>
      <c r="E70" s="141" t="s">
        <v>106</v>
      </c>
      <c r="F70" s="69">
        <v>26</v>
      </c>
      <c r="G70" s="68">
        <v>45868</v>
      </c>
      <c r="H70" s="70">
        <v>0.3125</v>
      </c>
      <c r="I70" s="68">
        <v>45868</v>
      </c>
      <c r="J70" s="61">
        <v>0.58333333333333337</v>
      </c>
      <c r="K70" s="72">
        <f t="shared" si="7"/>
        <v>0.27083333333333337</v>
      </c>
      <c r="L70" s="73">
        <f t="shared" si="8"/>
        <v>390</v>
      </c>
      <c r="M70" s="74">
        <f t="shared" si="9"/>
        <v>1.0416666666666668E-2</v>
      </c>
      <c r="N70" s="78">
        <f t="shared" si="11"/>
        <v>15</v>
      </c>
      <c r="O70" s="75" t="str">
        <f>IFERROR(IF(OR(M70="",B70=""),"",VLOOKUP($A70,Tabla!$A$2:$M$112,$C70,FALSE)),"")</f>
        <v/>
      </c>
      <c r="P70" s="76" t="str">
        <f t="shared" si="10"/>
        <v/>
      </c>
      <c r="Q70" s="77">
        <f>IFERROR(IF(OR(O70=0,O70=""),VLOOKUP(B70,$T$6:$W$16,4,0)/60*N70,Tiempos!O70*VLOOKUP(Tiempos!B70,Tiempos!$T$6:$W$16,4,0)/60),"")</f>
        <v>25</v>
      </c>
      <c r="R70" s="115"/>
      <c r="S70" s="112">
        <f t="shared" si="6"/>
        <v>0</v>
      </c>
    </row>
    <row r="71" spans="1:19" ht="10.15" hidden="1" customHeight="1">
      <c r="A71" s="67"/>
      <c r="B71" s="59" t="s">
        <v>23</v>
      </c>
      <c r="C71" s="79">
        <f>IFERROR(VLOOKUP(B71,Tiempos!$T$6:$U$16,2,FALSE),"")</f>
        <v>10</v>
      </c>
      <c r="D71" s="59" t="s">
        <v>110</v>
      </c>
      <c r="E71" s="141" t="s">
        <v>83</v>
      </c>
      <c r="F71" s="69">
        <v>11</v>
      </c>
      <c r="G71" s="68">
        <v>45868</v>
      </c>
      <c r="H71" s="70">
        <v>0.62847222222222221</v>
      </c>
      <c r="I71" s="68">
        <v>45868</v>
      </c>
      <c r="J71" s="61">
        <v>0.70833333333333337</v>
      </c>
      <c r="K71" s="72">
        <f t="shared" si="7"/>
        <v>7.986111111111116E-2</v>
      </c>
      <c r="L71" s="73">
        <f t="shared" si="8"/>
        <v>115</v>
      </c>
      <c r="M71" s="74">
        <f t="shared" si="9"/>
        <v>7.2601010101010144E-3</v>
      </c>
      <c r="N71" s="78">
        <f t="shared" si="11"/>
        <v>10</v>
      </c>
      <c r="O71" s="75" t="str">
        <f>IFERROR(IF(OR(M71="",B71=""),"",VLOOKUP($A71,Tabla!$A$2:$M$112,$C71,FALSE)),"")</f>
        <v/>
      </c>
      <c r="P71" s="76" t="str">
        <f t="shared" si="10"/>
        <v/>
      </c>
      <c r="Q71" s="77">
        <f>IFERROR(IF(OR(O71=0,O71=""),VLOOKUP(B71,$T$6:$W$16,4,0)/60*N71,Tiempos!O71*VLOOKUP(Tiempos!B71,Tiempos!$T$6:$W$16,4,0)/60),"")</f>
        <v>16.666666666666668</v>
      </c>
      <c r="R71" s="115"/>
      <c r="S71" s="112">
        <f t="shared" ref="S71:S134" si="12">IF(I71=G71,IF(H71&lt;$S$1,IF(J71&gt;$S$2,$S$3,0),0),IF(WEEKDAY(G71)=7,IF(J71&gt;$S$2,$S$3,0),IF(H71&lt;$S$1,$S$3,0)+IF(J71&gt;$S$2,$S$3,0)))</f>
        <v>0</v>
      </c>
    </row>
    <row r="72" spans="1:19" hidden="1">
      <c r="A72" s="67"/>
      <c r="B72" s="59" t="s">
        <v>23</v>
      </c>
      <c r="C72" s="79">
        <f>IFERROR(VLOOKUP(B72,Tiempos!$T$6:$U$16,2,FALSE),"")</f>
        <v>10</v>
      </c>
      <c r="D72" s="59" t="s">
        <v>110</v>
      </c>
      <c r="E72" s="141" t="s">
        <v>95</v>
      </c>
      <c r="F72" s="69">
        <v>8</v>
      </c>
      <c r="G72" s="68">
        <v>45868</v>
      </c>
      <c r="H72" s="70">
        <v>0.71180555555555547</v>
      </c>
      <c r="I72" s="68">
        <v>45869</v>
      </c>
      <c r="J72" s="61">
        <v>0.33333333333333331</v>
      </c>
      <c r="K72" s="72">
        <f t="shared" si="7"/>
        <v>7.9861111111111216E-2</v>
      </c>
      <c r="L72" s="73">
        <f t="shared" si="8"/>
        <v>115</v>
      </c>
      <c r="M72" s="74">
        <f t="shared" si="9"/>
        <v>9.982638888888902E-3</v>
      </c>
      <c r="N72" s="78">
        <f t="shared" si="11"/>
        <v>14</v>
      </c>
      <c r="O72" s="75" t="str">
        <f>IFERROR(IF(OR(M72="",B72=""),"",VLOOKUP($A72,Tabla!$A$2:$M$112,$C72,FALSE)),"")</f>
        <v/>
      </c>
      <c r="P72" s="76" t="str">
        <f t="shared" si="10"/>
        <v/>
      </c>
      <c r="Q72" s="77">
        <f>IFERROR(IF(OR(O72=0,O72=""),VLOOKUP(B72,$T$6:$W$16,4,0)/60*N72,Tiempos!O72*VLOOKUP(Tiempos!B72,Tiempos!$T$6:$W$16,4,0)/60),"")</f>
        <v>23.333333333333336</v>
      </c>
      <c r="R72" s="115"/>
      <c r="S72" s="112">
        <f t="shared" si="12"/>
        <v>0</v>
      </c>
    </row>
    <row r="73" spans="1:19" hidden="1">
      <c r="A73" s="67"/>
      <c r="B73" s="59" t="s">
        <v>23</v>
      </c>
      <c r="C73" s="79">
        <f>IFERROR(VLOOKUP(B73,Tiempos!$T$6:$U$16,2,FALSE),"")</f>
        <v>10</v>
      </c>
      <c r="D73" s="59" t="s">
        <v>110</v>
      </c>
      <c r="E73" s="141" t="s">
        <v>96</v>
      </c>
      <c r="F73" s="69">
        <v>6</v>
      </c>
      <c r="G73" s="68">
        <v>45869</v>
      </c>
      <c r="H73" s="70">
        <v>0.71180555555555547</v>
      </c>
      <c r="I73" s="68">
        <v>45870</v>
      </c>
      <c r="J73" s="61">
        <v>0.35416666666666669</v>
      </c>
      <c r="K73" s="72">
        <f t="shared" si="7"/>
        <v>0.10069444444444459</v>
      </c>
      <c r="L73" s="73">
        <f t="shared" si="8"/>
        <v>145</v>
      </c>
      <c r="M73" s="74">
        <f t="shared" si="9"/>
        <v>1.678240740740743E-2</v>
      </c>
      <c r="N73" s="78">
        <f t="shared" si="11"/>
        <v>24</v>
      </c>
      <c r="O73" s="75" t="str">
        <f>IFERROR(IF(OR(M73="",B73=""),"",VLOOKUP($A73,Tabla!$A$2:$M$112,$C73,FALSE)),"")</f>
        <v/>
      </c>
      <c r="P73" s="76" t="str">
        <f t="shared" si="10"/>
        <v/>
      </c>
      <c r="Q73" s="77">
        <f>IFERROR(IF(OR(O73=0,O73=""),VLOOKUP(B73,$T$6:$W$16,4,0)/60*N73,Tiempos!O73*VLOOKUP(Tiempos!B73,Tiempos!$T$6:$W$16,4,0)/60),"")</f>
        <v>40</v>
      </c>
      <c r="R73" s="115"/>
      <c r="S73" s="112">
        <f t="shared" si="12"/>
        <v>0</v>
      </c>
    </row>
    <row r="74" spans="1:19" hidden="1">
      <c r="A74" s="67"/>
      <c r="B74" s="59" t="s">
        <v>23</v>
      </c>
      <c r="C74" s="79">
        <f>IFERROR(VLOOKUP(B74,Tiempos!$T$6:$U$16,2,FALSE),"")</f>
        <v>10</v>
      </c>
      <c r="D74" s="59" t="s">
        <v>110</v>
      </c>
      <c r="E74" s="141" t="s">
        <v>84</v>
      </c>
      <c r="F74" s="69">
        <v>8</v>
      </c>
      <c r="G74" s="68">
        <v>45870</v>
      </c>
      <c r="H74" s="70">
        <v>0.49305555555555558</v>
      </c>
      <c r="I74" s="68">
        <v>45870</v>
      </c>
      <c r="J74" s="61">
        <v>0.66666666666666663</v>
      </c>
      <c r="K74" s="72">
        <f t="shared" si="7"/>
        <v>0.13194444444444439</v>
      </c>
      <c r="L74" s="73">
        <f t="shared" si="8"/>
        <v>190</v>
      </c>
      <c r="M74" s="74">
        <f t="shared" si="9"/>
        <v>1.6493055555555549E-2</v>
      </c>
      <c r="N74" s="78">
        <f t="shared" si="11"/>
        <v>23</v>
      </c>
      <c r="O74" s="75" t="str">
        <f>IFERROR(IF(OR(M74="",B74=""),"",VLOOKUP($A74,Tabla!$A$2:$M$112,$C74,FALSE)),"")</f>
        <v/>
      </c>
      <c r="P74" s="76" t="str">
        <f t="shared" si="10"/>
        <v/>
      </c>
      <c r="Q74" s="77">
        <f>IFERROR(IF(OR(O74=0,O74=""),VLOOKUP(B74,$T$6:$W$16,4,0)/60*N74,Tiempos!O74*VLOOKUP(Tiempos!B74,Tiempos!$T$6:$W$16,4,0)/60),"")</f>
        <v>38.333333333333336</v>
      </c>
      <c r="R74" s="115"/>
      <c r="S74" s="112">
        <f t="shared" si="12"/>
        <v>4.1666666666666664E-2</v>
      </c>
    </row>
    <row r="75" spans="1:19" hidden="1">
      <c r="A75" s="67"/>
      <c r="B75" s="59" t="s">
        <v>23</v>
      </c>
      <c r="C75" s="79">
        <f>IFERROR(VLOOKUP(B75,Tiempos!$T$6:$U$16,2,FALSE),"")</f>
        <v>10</v>
      </c>
      <c r="D75" s="59" t="s">
        <v>110</v>
      </c>
      <c r="E75" s="141" t="s">
        <v>97</v>
      </c>
      <c r="F75" s="69">
        <v>6</v>
      </c>
      <c r="G75" s="68">
        <v>45870</v>
      </c>
      <c r="H75" s="70">
        <v>0.67013888888888884</v>
      </c>
      <c r="I75" s="68">
        <v>45871</v>
      </c>
      <c r="J75" s="61">
        <v>0.35416666666666669</v>
      </c>
      <c r="K75" s="72">
        <f t="shared" si="7"/>
        <v>0.10069444444444448</v>
      </c>
      <c r="L75" s="73">
        <f t="shared" si="8"/>
        <v>145</v>
      </c>
      <c r="M75" s="74">
        <f t="shared" si="9"/>
        <v>1.6782407407407413E-2</v>
      </c>
      <c r="N75" s="78">
        <f t="shared" si="11"/>
        <v>24</v>
      </c>
      <c r="O75" s="75" t="str">
        <f>IFERROR(IF(OR(M75="",B75=""),"",VLOOKUP($A75,Tabla!$A$2:$M$112,$C75,FALSE)),"")</f>
        <v/>
      </c>
      <c r="P75" s="76" t="str">
        <f t="shared" si="10"/>
        <v/>
      </c>
      <c r="Q75" s="77">
        <f>IFERROR(IF(OR(O75=0,O75=""),VLOOKUP(B75,$T$6:$W$16,4,0)/60*N75,Tiempos!O75*VLOOKUP(Tiempos!B75,Tiempos!$T$6:$W$16,4,0)/60),"")</f>
        <v>40</v>
      </c>
      <c r="R75" s="115"/>
      <c r="S75" s="112">
        <f t="shared" si="12"/>
        <v>0</v>
      </c>
    </row>
    <row r="76" spans="1:19" hidden="1">
      <c r="A76" s="67"/>
      <c r="B76" s="59" t="s">
        <v>23</v>
      </c>
      <c r="C76" s="79">
        <f>IFERROR(VLOOKUP(B76,Tiempos!$T$6:$U$16,2,FALSE),"")</f>
        <v>10</v>
      </c>
      <c r="D76" s="59" t="s">
        <v>111</v>
      </c>
      <c r="E76" s="141" t="s">
        <v>103</v>
      </c>
      <c r="F76" s="69">
        <v>8</v>
      </c>
      <c r="G76" s="68">
        <v>45901</v>
      </c>
      <c r="H76" s="70">
        <v>0.5</v>
      </c>
      <c r="I76" s="68">
        <v>45901</v>
      </c>
      <c r="J76" s="61">
        <v>0.54166666666666663</v>
      </c>
      <c r="K76" s="72">
        <f t="shared" si="7"/>
        <v>4.166666666666663E-2</v>
      </c>
      <c r="L76" s="73">
        <f t="shared" si="8"/>
        <v>60</v>
      </c>
      <c r="M76" s="74">
        <f t="shared" si="9"/>
        <v>5.2083333333333287E-3</v>
      </c>
      <c r="N76" s="78">
        <f t="shared" si="11"/>
        <v>7</v>
      </c>
      <c r="O76" s="75" t="str">
        <f>IFERROR(IF(OR(M76="",B76=""),"",VLOOKUP($A76,Tabla!$A$2:$M$112,$C76,FALSE)),"")</f>
        <v/>
      </c>
      <c r="P76" s="76" t="str">
        <f t="shared" si="10"/>
        <v/>
      </c>
      <c r="Q76" s="77">
        <f>IFERROR(IF(OR(O76=0,O76=""),VLOOKUP(B76,$T$6:$W$16,4,0)/60*N76,Tiempos!O76*VLOOKUP(Tiempos!B76,Tiempos!$T$6:$W$16,4,0)/60),"")</f>
        <v>11.666666666666668</v>
      </c>
      <c r="R76" s="115"/>
      <c r="S76" s="112">
        <f t="shared" si="12"/>
        <v>0</v>
      </c>
    </row>
    <row r="77" spans="1:19" hidden="1">
      <c r="A77" s="67"/>
      <c r="B77" s="59" t="s">
        <v>23</v>
      </c>
      <c r="C77" s="79">
        <f>IFERROR(VLOOKUP(B77,Tiempos!$T$6:$U$16,2,FALSE),"")</f>
        <v>10</v>
      </c>
      <c r="D77" s="59" t="s">
        <v>111</v>
      </c>
      <c r="E77" s="141" t="s">
        <v>112</v>
      </c>
      <c r="F77" s="69">
        <v>1</v>
      </c>
      <c r="G77" s="68">
        <v>45901</v>
      </c>
      <c r="H77" s="70">
        <v>0.54166666666666663</v>
      </c>
      <c r="I77" s="68">
        <v>45901</v>
      </c>
      <c r="J77" s="61">
        <v>0.5625</v>
      </c>
      <c r="K77" s="72">
        <f t="shared" ref="K77:K137" si="13">IFERROR(IF(J77="","",IF(G77=I77,(J77-H77-S77),IF(I77-G77=1,((VLOOKUP(G77,CALENDARIO,6,FALSE)-H77)+(J77-VLOOKUP(I77,CALENDARIO,5,FALSE)))-S77,IF(I77-G77=2,((VLOOKUP(G77,CALENDARIO,6,FALSE)-H77)+(J77-VLOOKUP(I77,CALENDARIO,5,FALSE)))-S77+VLOOKUP(G77+1,CALENDARIO,7,FALSE)/24,IF(I77-G77=3,((VLOOKUP(G77,CALENDARIO,6,FALSE)-H77)+(J77-VLOOKUP(I77,CALENDARIO,5,FALSE)))-S77+VLOOKUP(G77+1,CALENDARIO,7,FALSE)/24+VLOOKUP(G77+2,CALENDARIO,7,FALSE)/24,((VLOOKUP(G77,CALENDARIO,6,FALSE)-H77)+(J77-VLOOKUP(I77,CALENDARIO,5,FALSE)))-S77+VLOOKUP(G77+1,CALENDARIO,7,FALSE)/24+VLOOKUP(G77+2,CALENDARIO,7,FALSE)/24+VLOOKUP(G77+3,CALENDARIO,7,FALSE)/24))))),"")</f>
        <v>2.083333333333337E-2</v>
      </c>
      <c r="L77" s="73">
        <f t="shared" ref="L77:L137" si="14">IFERROR((+HOUR(K77)*60+MINUTE(K77)),"")</f>
        <v>30</v>
      </c>
      <c r="M77" s="74">
        <f t="shared" ref="M77:M137" si="15">IFERROR(IF(K77="","",K77/F77),"")</f>
        <v>2.083333333333337E-2</v>
      </c>
      <c r="N77" s="78">
        <f t="shared" ref="N77:N137" si="16">IFERROR(+HOUR(M77)*60+MINUTE(M77),"")</f>
        <v>30</v>
      </c>
      <c r="O77" s="75" t="str">
        <f>IFERROR(IF(OR(M77="",B77=""),"",VLOOKUP($A77,Tabla!$A$2:$M$112,$C77,FALSE)),"")</f>
        <v/>
      </c>
      <c r="P77" s="76" t="str">
        <f t="shared" ref="P77:P140" si="17">IF(O77="","",(O77/N77))</f>
        <v/>
      </c>
      <c r="Q77" s="77">
        <f>IFERROR(IF(OR(O77=0,O77=""),VLOOKUP(B77,$T$6:$W$16,4,0)/60*N77,Tiempos!O77*VLOOKUP(Tiempos!B77,Tiempos!$T$6:$W$16,4,0)/60),"")</f>
        <v>50</v>
      </c>
      <c r="R77" s="116"/>
      <c r="S77" s="112">
        <f t="shared" si="12"/>
        <v>0</v>
      </c>
    </row>
    <row r="78" spans="1:19" hidden="1">
      <c r="A78" s="67"/>
      <c r="B78" s="59" t="s">
        <v>23</v>
      </c>
      <c r="C78" s="79">
        <f>IFERROR(VLOOKUP(B78,Tiempos!$T$6:$U$16,2,FALSE),"")</f>
        <v>10</v>
      </c>
      <c r="D78" s="59" t="s">
        <v>111</v>
      </c>
      <c r="E78" s="141" t="s">
        <v>78</v>
      </c>
      <c r="F78" s="69">
        <v>20</v>
      </c>
      <c r="G78" s="68">
        <v>45901</v>
      </c>
      <c r="H78" s="70">
        <v>0.5625</v>
      </c>
      <c r="I78" s="68">
        <v>45902</v>
      </c>
      <c r="J78" s="61">
        <v>0.3125</v>
      </c>
      <c r="K78" s="72">
        <f t="shared" si="13"/>
        <v>0.16666666666666671</v>
      </c>
      <c r="L78" s="73">
        <f t="shared" si="14"/>
        <v>240</v>
      </c>
      <c r="M78" s="74">
        <f t="shared" si="15"/>
        <v>8.333333333333335E-3</v>
      </c>
      <c r="N78" s="78">
        <f t="shared" si="16"/>
        <v>12</v>
      </c>
      <c r="O78" s="75" t="str">
        <f>IFERROR(IF(OR(M78="",B78=""),"",VLOOKUP($A78,Tabla!$A$2:$M$112,$C78,FALSE)),"")</f>
        <v/>
      </c>
      <c r="P78" s="76" t="str">
        <f t="shared" si="17"/>
        <v/>
      </c>
      <c r="Q78" s="77">
        <f>IFERROR(IF(OR(O78=0,O78=""),VLOOKUP(B78,$T$6:$W$16,4,0)/60*N78,Tiempos!O78*VLOOKUP(Tiempos!B78,Tiempos!$T$6:$W$16,4,0)/60),"")</f>
        <v>20</v>
      </c>
      <c r="R78" s="116"/>
      <c r="S78" s="112">
        <f t="shared" si="12"/>
        <v>4.1666666666666664E-2</v>
      </c>
    </row>
    <row r="79" spans="1:19" hidden="1">
      <c r="A79" s="67"/>
      <c r="B79" s="59" t="s">
        <v>23</v>
      </c>
      <c r="C79" s="79">
        <f>IFERROR(VLOOKUP(B79,Tiempos!$T$6:$U$16,2,FALSE),"")</f>
        <v>10</v>
      </c>
      <c r="D79" s="59" t="s">
        <v>111</v>
      </c>
      <c r="E79" s="141" t="s">
        <v>106</v>
      </c>
      <c r="F79" s="69">
        <v>44</v>
      </c>
      <c r="G79" s="68">
        <v>45902</v>
      </c>
      <c r="H79" s="70">
        <v>0.3125</v>
      </c>
      <c r="I79" s="68">
        <v>45902</v>
      </c>
      <c r="J79" s="61">
        <v>0.625</v>
      </c>
      <c r="K79" s="72">
        <f t="shared" si="13"/>
        <v>0.27083333333333331</v>
      </c>
      <c r="L79" s="73">
        <f t="shared" si="14"/>
        <v>390</v>
      </c>
      <c r="M79" s="74">
        <f t="shared" si="15"/>
        <v>6.15530303030303E-3</v>
      </c>
      <c r="N79" s="78">
        <f t="shared" si="16"/>
        <v>8</v>
      </c>
      <c r="O79" s="75" t="str">
        <f>IFERROR(IF(OR(M79="",B79=""),"",VLOOKUP($A79,Tabla!$A$2:$M$112,$C79,FALSE)),"")</f>
        <v/>
      </c>
      <c r="P79" s="76" t="str">
        <f t="shared" si="17"/>
        <v/>
      </c>
      <c r="Q79" s="77">
        <f>IFERROR(IF(OR(O79=0,O79=""),VLOOKUP(B79,$T$6:$W$16,4,0)/60*N79,Tiempos!O79*VLOOKUP(Tiempos!B79,Tiempos!$T$6:$W$16,4,0)/60),"")</f>
        <v>13.333333333333334</v>
      </c>
      <c r="R79" s="116"/>
      <c r="S79" s="112">
        <f t="shared" si="12"/>
        <v>4.1666666666666664E-2</v>
      </c>
    </row>
    <row r="80" spans="1:19" hidden="1">
      <c r="A80" s="67"/>
      <c r="B80" s="59" t="s">
        <v>23</v>
      </c>
      <c r="C80" s="79">
        <f>IFERROR(VLOOKUP(B80,Tiempos!$T$6:$U$16,2,FALSE),"")</f>
        <v>10</v>
      </c>
      <c r="D80" s="59" t="s">
        <v>111</v>
      </c>
      <c r="E80" s="141" t="s">
        <v>80</v>
      </c>
      <c r="F80" s="69">
        <v>13</v>
      </c>
      <c r="G80" s="68">
        <v>45903</v>
      </c>
      <c r="H80" s="70">
        <v>0.49305555555555558</v>
      </c>
      <c r="I80" s="68">
        <v>45903</v>
      </c>
      <c r="J80" s="61">
        <v>0.625</v>
      </c>
      <c r="K80" s="72">
        <f t="shared" si="13"/>
        <v>9.0277777777777762E-2</v>
      </c>
      <c r="L80" s="73">
        <f t="shared" si="14"/>
        <v>130</v>
      </c>
      <c r="M80" s="74">
        <f t="shared" si="15"/>
        <v>6.9444444444444432E-3</v>
      </c>
      <c r="N80" s="78">
        <f t="shared" si="16"/>
        <v>10</v>
      </c>
      <c r="O80" s="75" t="str">
        <f>IFERROR(IF(OR(M80="",B80=""),"",VLOOKUP($A80,Tabla!$A$2:$M$112,$C80,FALSE)),"")</f>
        <v/>
      </c>
      <c r="P80" s="76" t="str">
        <f t="shared" si="17"/>
        <v/>
      </c>
      <c r="Q80" s="77">
        <f>IFERROR(IF(OR(O80=0,O80=""),VLOOKUP(B80,$T$6:$W$16,4,0)/60*N80,Tiempos!O80*VLOOKUP(Tiempos!B80,Tiempos!$T$6:$W$16,4,0)/60),"")</f>
        <v>16.666666666666668</v>
      </c>
      <c r="R80" s="117"/>
      <c r="S80" s="112">
        <f t="shared" si="12"/>
        <v>4.1666666666666664E-2</v>
      </c>
    </row>
    <row r="81" spans="1:19" hidden="1">
      <c r="A81" s="67"/>
      <c r="B81" s="59" t="s">
        <v>23</v>
      </c>
      <c r="C81" s="79">
        <f>IFERROR(VLOOKUP(B81,Tiempos!$T$6:$U$16,2,FALSE),"")</f>
        <v>10</v>
      </c>
      <c r="D81" s="59" t="s">
        <v>113</v>
      </c>
      <c r="E81" s="141" t="s">
        <v>106</v>
      </c>
      <c r="F81" s="69">
        <v>20</v>
      </c>
      <c r="G81" s="68">
        <v>45895</v>
      </c>
      <c r="H81" s="70">
        <v>0.3125</v>
      </c>
      <c r="I81" s="68">
        <v>45895</v>
      </c>
      <c r="J81" s="61">
        <v>0.44444444444444442</v>
      </c>
      <c r="K81" s="72">
        <f t="shared" si="13"/>
        <v>0.13194444444444442</v>
      </c>
      <c r="L81" s="73">
        <f t="shared" si="14"/>
        <v>190</v>
      </c>
      <c r="M81" s="74">
        <f t="shared" si="15"/>
        <v>6.5972222222222213E-3</v>
      </c>
      <c r="N81" s="78">
        <f t="shared" si="16"/>
        <v>9</v>
      </c>
      <c r="O81" s="75" t="str">
        <f>IFERROR(IF(OR(M81="",B81=""),"",VLOOKUP($A81,Tabla!$A$2:$M$112,$C81,FALSE)),"")</f>
        <v/>
      </c>
      <c r="P81" s="76" t="str">
        <f t="shared" si="17"/>
        <v/>
      </c>
      <c r="Q81" s="77">
        <f>IFERROR(IF(OR(O81=0,O81=""),VLOOKUP(B81,$T$6:$W$16,4,0)/60*N81,Tiempos!O81*VLOOKUP(Tiempos!B81,Tiempos!$T$6:$W$16,4,0)/60),"")</f>
        <v>15</v>
      </c>
      <c r="R81" s="117"/>
      <c r="S81" s="112">
        <f t="shared" si="12"/>
        <v>0</v>
      </c>
    </row>
    <row r="82" spans="1:19" hidden="1">
      <c r="A82" s="67"/>
      <c r="B82" s="59" t="s">
        <v>23</v>
      </c>
      <c r="C82" s="79">
        <f>IFERROR(VLOOKUP(B82,Tiempos!$T$6:$U$16,2,FALSE),"")</f>
        <v>10</v>
      </c>
      <c r="D82" s="59" t="s">
        <v>113</v>
      </c>
      <c r="E82" s="141" t="s">
        <v>82</v>
      </c>
      <c r="F82" s="69">
        <v>4</v>
      </c>
      <c r="G82" s="68">
        <v>45895</v>
      </c>
      <c r="H82" s="70">
        <v>0.44444444444444442</v>
      </c>
      <c r="I82" s="68">
        <v>45895</v>
      </c>
      <c r="J82" s="61">
        <v>0.53125</v>
      </c>
      <c r="K82" s="72">
        <f t="shared" si="13"/>
        <v>8.680555555555558E-2</v>
      </c>
      <c r="L82" s="73">
        <f t="shared" si="14"/>
        <v>125</v>
      </c>
      <c r="M82" s="74">
        <f t="shared" si="15"/>
        <v>2.1701388888888895E-2</v>
      </c>
      <c r="N82" s="78">
        <f t="shared" si="16"/>
        <v>31</v>
      </c>
      <c r="O82" s="75" t="str">
        <f>IFERROR(IF(OR(M82="",B82=""),"",VLOOKUP($A82,Tabla!$A$2:$M$112,$C82,FALSE)),"")</f>
        <v/>
      </c>
      <c r="P82" s="76" t="str">
        <f t="shared" si="17"/>
        <v/>
      </c>
      <c r="Q82" s="77">
        <f>IFERROR(IF(OR(O82=0,O82=""),VLOOKUP(B82,$T$6:$W$16,4,0)/60*N82,Tiempos!O82*VLOOKUP(Tiempos!B82,Tiempos!$T$6:$W$16,4,0)/60),"")</f>
        <v>51.666666666666671</v>
      </c>
      <c r="R82" s="117"/>
      <c r="S82" s="112">
        <f t="shared" si="12"/>
        <v>0</v>
      </c>
    </row>
    <row r="83" spans="1:19" hidden="1">
      <c r="A83" s="67"/>
      <c r="B83" s="59" t="s">
        <v>23</v>
      </c>
      <c r="C83" s="79">
        <f>IFERROR(VLOOKUP(B83,Tiempos!$T$6:$U$16,2,FALSE),"")</f>
        <v>10</v>
      </c>
      <c r="D83" s="59" t="s">
        <v>113</v>
      </c>
      <c r="E83" s="141" t="s">
        <v>81</v>
      </c>
      <c r="F83" s="69">
        <v>1</v>
      </c>
      <c r="G83" s="68">
        <v>45895</v>
      </c>
      <c r="H83" s="70">
        <v>0.53125</v>
      </c>
      <c r="I83" s="68">
        <v>45895</v>
      </c>
      <c r="J83" s="61">
        <v>0.54166666666666663</v>
      </c>
      <c r="K83" s="72">
        <f t="shared" si="13"/>
        <v>1.041666666666663E-2</v>
      </c>
      <c r="L83" s="73">
        <f t="shared" si="14"/>
        <v>15</v>
      </c>
      <c r="M83" s="74">
        <f t="shared" si="15"/>
        <v>1.041666666666663E-2</v>
      </c>
      <c r="N83" s="78">
        <f t="shared" si="16"/>
        <v>15</v>
      </c>
      <c r="O83" s="75" t="str">
        <f>IFERROR(IF(OR(M83="",B83=""),"",VLOOKUP($A83,Tabla!$A$2:$M$112,$C83,FALSE)),"")</f>
        <v/>
      </c>
      <c r="P83" s="76" t="str">
        <f t="shared" si="17"/>
        <v/>
      </c>
      <c r="Q83" s="77">
        <f>IFERROR(IF(OR(O83=0,O83=""),VLOOKUP(B83,$T$6:$W$16,4,0)/60*N83,Tiempos!O83*VLOOKUP(Tiempos!B83,Tiempos!$T$6:$W$16,4,0)/60),"")</f>
        <v>25</v>
      </c>
      <c r="R83" s="117"/>
      <c r="S83" s="112">
        <f t="shared" si="12"/>
        <v>0</v>
      </c>
    </row>
    <row r="84" spans="1:19" hidden="1">
      <c r="A84" s="67"/>
      <c r="B84" s="59" t="s">
        <v>23</v>
      </c>
      <c r="C84" s="79">
        <f>IFERROR(VLOOKUP(B84,Tiempos!$T$6:$U$16,2,FALSE),"")</f>
        <v>10</v>
      </c>
      <c r="D84" s="59" t="s">
        <v>113</v>
      </c>
      <c r="E84" s="141" t="s">
        <v>106</v>
      </c>
      <c r="F84" s="69">
        <v>23</v>
      </c>
      <c r="G84" s="68">
        <v>45895</v>
      </c>
      <c r="H84" s="70">
        <v>0.54166666666666663</v>
      </c>
      <c r="I84" s="68">
        <v>45895</v>
      </c>
      <c r="J84" s="61">
        <v>0.70138888888888884</v>
      </c>
      <c r="K84" s="72">
        <f t="shared" si="13"/>
        <v>0.11805555555555555</v>
      </c>
      <c r="L84" s="73">
        <f t="shared" si="14"/>
        <v>170</v>
      </c>
      <c r="M84" s="74">
        <f t="shared" si="15"/>
        <v>5.132850241545894E-3</v>
      </c>
      <c r="N84" s="78">
        <f t="shared" si="16"/>
        <v>7</v>
      </c>
      <c r="O84" s="75" t="str">
        <f>IFERROR(IF(OR(M84="",B84=""),"",VLOOKUP($A84,Tabla!$A$2:$M$112,$C84,FALSE)),"")</f>
        <v/>
      </c>
      <c r="P84" s="76" t="str">
        <f t="shared" si="17"/>
        <v/>
      </c>
      <c r="Q84" s="77">
        <f>IFERROR(IF(OR(O84=0,O84=""),VLOOKUP(B84,$T$6:$W$16,4,0)/60*N84,Tiempos!O84*VLOOKUP(Tiempos!B84,Tiempos!$T$6:$W$16,4,0)/60),"")</f>
        <v>11.666666666666668</v>
      </c>
      <c r="R84" s="117"/>
      <c r="S84" s="112">
        <f t="shared" si="12"/>
        <v>4.1666666666666664E-2</v>
      </c>
    </row>
    <row r="85" spans="1:19" hidden="1">
      <c r="A85" s="67"/>
      <c r="B85" s="59" t="s">
        <v>23</v>
      </c>
      <c r="C85" s="79">
        <f>IFERROR(VLOOKUP(B85,Tiempos!$T$6:$U$16,2,FALSE),"")</f>
        <v>10</v>
      </c>
      <c r="D85" s="59" t="s">
        <v>113</v>
      </c>
      <c r="E85" s="141" t="s">
        <v>83</v>
      </c>
      <c r="F85" s="69">
        <v>21</v>
      </c>
      <c r="G85" s="68">
        <v>45895</v>
      </c>
      <c r="H85" s="70">
        <v>0.70138888888888884</v>
      </c>
      <c r="I85" s="68">
        <v>45896</v>
      </c>
      <c r="J85" s="61">
        <v>0.38194444444444442</v>
      </c>
      <c r="K85" s="72">
        <f t="shared" si="13"/>
        <v>0.13888888888888895</v>
      </c>
      <c r="L85" s="73">
        <f t="shared" si="14"/>
        <v>200</v>
      </c>
      <c r="M85" s="74">
        <f t="shared" si="15"/>
        <v>6.6137566137566169E-3</v>
      </c>
      <c r="N85" s="78">
        <f t="shared" si="16"/>
        <v>9</v>
      </c>
      <c r="O85" s="75" t="str">
        <f>IFERROR(IF(OR(M85="",B85=""),"",VLOOKUP($A85,Tabla!$A$2:$M$112,$C85,FALSE)),"")</f>
        <v/>
      </c>
      <c r="P85" s="76" t="str">
        <f t="shared" si="17"/>
        <v/>
      </c>
      <c r="Q85" s="77">
        <f>IFERROR(IF(OR(O85=0,O85=""),VLOOKUP(B85,$T$6:$W$16,4,0)/60*N85,Tiempos!O85*VLOOKUP(Tiempos!B85,Tiempos!$T$6:$W$16,4,0)/60),"")</f>
        <v>15</v>
      </c>
      <c r="R85" s="117"/>
      <c r="S85" s="112">
        <f t="shared" si="12"/>
        <v>0</v>
      </c>
    </row>
    <row r="86" spans="1:19" hidden="1">
      <c r="A86" s="67"/>
      <c r="B86" s="59" t="s">
        <v>23</v>
      </c>
      <c r="C86" s="79">
        <f>IFERROR(VLOOKUP(B86,Tiempos!$T$6:$U$16,2,FALSE),"")</f>
        <v>10</v>
      </c>
      <c r="D86" s="59" t="s">
        <v>113</v>
      </c>
      <c r="E86" s="141" t="s">
        <v>78</v>
      </c>
      <c r="F86" s="69">
        <v>19</v>
      </c>
      <c r="G86" s="68">
        <v>45896</v>
      </c>
      <c r="H86" s="70">
        <v>0.54861111111111105</v>
      </c>
      <c r="I86" s="68">
        <v>45897</v>
      </c>
      <c r="J86" s="61">
        <v>0.35416666666666669</v>
      </c>
      <c r="K86" s="72">
        <f t="shared" si="13"/>
        <v>0.22222222222222235</v>
      </c>
      <c r="L86" s="73">
        <f t="shared" si="14"/>
        <v>320</v>
      </c>
      <c r="M86" s="74">
        <f t="shared" si="15"/>
        <v>1.1695906432748544E-2</v>
      </c>
      <c r="N86" s="78">
        <f t="shared" si="16"/>
        <v>16</v>
      </c>
      <c r="O86" s="75" t="str">
        <f>IFERROR(IF(OR(M86="",B86=""),"",VLOOKUP($A86,Tabla!$A$2:$M$112,$C86,FALSE)),"")</f>
        <v/>
      </c>
      <c r="P86" s="76" t="str">
        <f t="shared" si="17"/>
        <v/>
      </c>
      <c r="Q86" s="77">
        <f>IFERROR(IF(OR(O86=0,O86=""),VLOOKUP(B86,$T$6:$W$16,4,0)/60*N86,Tiempos!O86*VLOOKUP(Tiempos!B86,Tiempos!$T$6:$W$16,4,0)/60),"")</f>
        <v>26.666666666666668</v>
      </c>
      <c r="R86" s="117"/>
      <c r="S86" s="112">
        <f t="shared" si="12"/>
        <v>4.1666666666666664E-2</v>
      </c>
    </row>
    <row r="87" spans="1:19" hidden="1">
      <c r="A87" s="67"/>
      <c r="B87" s="59" t="s">
        <v>23</v>
      </c>
      <c r="C87" s="79">
        <f>IFERROR(VLOOKUP(B87,Tiempos!$T$6:$U$16,2,FALSE),"")</f>
        <v>10</v>
      </c>
      <c r="D87" s="59" t="s">
        <v>113</v>
      </c>
      <c r="E87" s="141" t="s">
        <v>84</v>
      </c>
      <c r="F87" s="69">
        <v>13</v>
      </c>
      <c r="G87" s="68">
        <v>45897</v>
      </c>
      <c r="H87" s="70">
        <v>0.35416666666666669</v>
      </c>
      <c r="I87" s="68">
        <v>45897</v>
      </c>
      <c r="J87" s="61">
        <v>0.73263888888888884</v>
      </c>
      <c r="K87" s="72">
        <f t="shared" si="13"/>
        <v>0.33680555555555547</v>
      </c>
      <c r="L87" s="73">
        <f t="shared" si="14"/>
        <v>485</v>
      </c>
      <c r="M87" s="74">
        <f t="shared" si="15"/>
        <v>2.5908119658119653E-2</v>
      </c>
      <c r="N87" s="78">
        <f t="shared" si="16"/>
        <v>37</v>
      </c>
      <c r="O87" s="75" t="str">
        <f>IFERROR(IF(OR(M87="",B87=""),"",VLOOKUP($A87,Tabla!$A$2:$M$112,$C87,FALSE)),"")</f>
        <v/>
      </c>
      <c r="P87" s="76" t="str">
        <f t="shared" si="17"/>
        <v/>
      </c>
      <c r="Q87" s="77">
        <f>IFERROR(IF(OR(O87=0,O87=""),VLOOKUP(B87,$T$6:$W$16,4,0)/60*N87,Tiempos!O87*VLOOKUP(Tiempos!B87,Tiempos!$T$6:$W$16,4,0)/60),"")</f>
        <v>61.666666666666671</v>
      </c>
      <c r="R87" s="118"/>
      <c r="S87" s="112">
        <f t="shared" si="12"/>
        <v>4.1666666666666664E-2</v>
      </c>
    </row>
    <row r="88" spans="1:19" hidden="1">
      <c r="A88" s="67"/>
      <c r="B88" s="59" t="s">
        <v>23</v>
      </c>
      <c r="C88" s="79">
        <f>IFERROR(VLOOKUP(B88,Tiempos!$T$6:$U$16,2,FALSE),"")</f>
        <v>10</v>
      </c>
      <c r="D88" s="59" t="s">
        <v>113</v>
      </c>
      <c r="E88" s="141" t="s">
        <v>86</v>
      </c>
      <c r="F88" s="69">
        <v>16</v>
      </c>
      <c r="G88" s="68">
        <v>45898</v>
      </c>
      <c r="H88" s="70">
        <v>0.46875</v>
      </c>
      <c r="I88" s="68">
        <v>45901</v>
      </c>
      <c r="J88" s="61">
        <v>0.5</v>
      </c>
      <c r="K88" s="72">
        <f t="shared" si="13"/>
        <v>0.65625</v>
      </c>
      <c r="L88" s="73">
        <f t="shared" si="14"/>
        <v>945</v>
      </c>
      <c r="M88" s="74">
        <f t="shared" si="15"/>
        <v>4.1015625E-2</v>
      </c>
      <c r="N88" s="78">
        <f t="shared" si="16"/>
        <v>59</v>
      </c>
      <c r="O88" s="75" t="str">
        <f>IFERROR(IF(OR(M88="",B88=""),"",VLOOKUP($A88,Tabla!$A$2:$M$112,$C88,FALSE)),"")</f>
        <v/>
      </c>
      <c r="P88" s="76" t="str">
        <f t="shared" si="17"/>
        <v/>
      </c>
      <c r="Q88" s="77">
        <f>IFERROR(IF(OR(O88=0,O88=""),VLOOKUP(B88,$T$6:$W$16,4,0)/60*N88,Tiempos!O88*VLOOKUP(Tiempos!B88,Tiempos!$T$6:$W$16,4,0)/60),"")</f>
        <v>98.333333333333343</v>
      </c>
      <c r="R88" s="116"/>
      <c r="S88" s="112">
        <f t="shared" si="12"/>
        <v>4.1666666666666664E-2</v>
      </c>
    </row>
    <row r="89" spans="1:19" hidden="1">
      <c r="A89" s="67"/>
      <c r="B89" s="59" t="s">
        <v>23</v>
      </c>
      <c r="C89" s="79">
        <f>IFERROR(VLOOKUP(B89,Tiempos!$T$6:$U$16,2,FALSE),"")</f>
        <v>10</v>
      </c>
      <c r="D89" s="59" t="s">
        <v>114</v>
      </c>
      <c r="E89" s="141" t="s">
        <v>115</v>
      </c>
      <c r="F89" s="69">
        <v>2</v>
      </c>
      <c r="G89" s="68">
        <v>45889</v>
      </c>
      <c r="H89" s="70">
        <v>0.37847222222222227</v>
      </c>
      <c r="I89" s="68">
        <v>45889</v>
      </c>
      <c r="J89" s="61">
        <v>0.46180555555555558</v>
      </c>
      <c r="K89" s="72">
        <f t="shared" si="13"/>
        <v>8.3333333333333315E-2</v>
      </c>
      <c r="L89" s="73">
        <f t="shared" si="14"/>
        <v>120</v>
      </c>
      <c r="M89" s="74">
        <f t="shared" si="15"/>
        <v>4.1666666666666657E-2</v>
      </c>
      <c r="N89" s="78">
        <f t="shared" si="16"/>
        <v>60</v>
      </c>
      <c r="O89" s="75" t="str">
        <f>IFERROR(IF(OR(M89="",B89=""),"",VLOOKUP($A89,Tabla!$A$2:$M$112,$C89,FALSE)),"")</f>
        <v/>
      </c>
      <c r="P89" s="76" t="str">
        <f t="shared" si="17"/>
        <v/>
      </c>
      <c r="Q89" s="77">
        <f>IFERROR(IF(OR(O89=0,O89=""),VLOOKUP(B89,$T$6:$W$16,4,0)/60*N89,Tiempos!O89*VLOOKUP(Tiempos!B89,Tiempos!$T$6:$W$16,4,0)/60),"")</f>
        <v>100</v>
      </c>
      <c r="R89" s="115"/>
      <c r="S89" s="112">
        <f t="shared" si="12"/>
        <v>0</v>
      </c>
    </row>
    <row r="90" spans="1:19" hidden="1">
      <c r="A90" s="67"/>
      <c r="B90" s="59" t="s">
        <v>23</v>
      </c>
      <c r="C90" s="79">
        <f>IFERROR(VLOOKUP(B90,Tiempos!$T$6:$U$16,2,FALSE),"")</f>
        <v>10</v>
      </c>
      <c r="D90" s="59" t="s">
        <v>114</v>
      </c>
      <c r="E90" s="141" t="s">
        <v>78</v>
      </c>
      <c r="F90" s="69">
        <v>24</v>
      </c>
      <c r="G90" s="68">
        <v>45890</v>
      </c>
      <c r="H90" s="70">
        <v>0.3125</v>
      </c>
      <c r="I90" s="68">
        <v>45890</v>
      </c>
      <c r="J90" s="61">
        <v>0.55902777777777779</v>
      </c>
      <c r="K90" s="72">
        <f t="shared" si="13"/>
        <v>0.24652777777777779</v>
      </c>
      <c r="L90" s="73">
        <f t="shared" si="14"/>
        <v>355</v>
      </c>
      <c r="M90" s="74">
        <f t="shared" si="15"/>
        <v>1.0271990740740741E-2</v>
      </c>
      <c r="N90" s="78">
        <f t="shared" si="16"/>
        <v>14</v>
      </c>
      <c r="O90" s="75" t="str">
        <f>IFERROR(IF(OR(M90="",B90=""),"",VLOOKUP($A90,Tabla!$A$2:$M$112,$C90,FALSE)),"")</f>
        <v/>
      </c>
      <c r="P90" s="76" t="str">
        <f t="shared" si="17"/>
        <v/>
      </c>
      <c r="Q90" s="77">
        <f>IFERROR(IF(OR(O90=0,O90=""),VLOOKUP(B90,$T$6:$W$16,4,0)/60*N90,Tiempos!O90*VLOOKUP(Tiempos!B90,Tiempos!$T$6:$W$16,4,0)/60),"")</f>
        <v>23.333333333333336</v>
      </c>
      <c r="R90" s="115"/>
      <c r="S90" s="112">
        <f t="shared" si="12"/>
        <v>0</v>
      </c>
    </row>
    <row r="91" spans="1:19" hidden="1">
      <c r="A91" s="67"/>
      <c r="B91" s="59" t="s">
        <v>23</v>
      </c>
      <c r="C91" s="79">
        <f>IFERROR(VLOOKUP(B91,Tiempos!$T$6:$U$16,2,FALSE),"")</f>
        <v>10</v>
      </c>
      <c r="D91" s="59" t="s">
        <v>114</v>
      </c>
      <c r="E91" s="141" t="s">
        <v>88</v>
      </c>
      <c r="F91" s="69">
        <v>7</v>
      </c>
      <c r="G91" s="68">
        <v>45890</v>
      </c>
      <c r="H91" s="70">
        <v>0.55902777777777779</v>
      </c>
      <c r="I91" s="68">
        <v>45890</v>
      </c>
      <c r="J91" s="61">
        <v>0.6875</v>
      </c>
      <c r="K91" s="72">
        <f t="shared" si="13"/>
        <v>8.6805555555555552E-2</v>
      </c>
      <c r="L91" s="73">
        <f t="shared" si="14"/>
        <v>125</v>
      </c>
      <c r="M91" s="74">
        <f t="shared" si="15"/>
        <v>1.240079365079365E-2</v>
      </c>
      <c r="N91" s="78">
        <f t="shared" si="16"/>
        <v>17</v>
      </c>
      <c r="O91" s="75" t="str">
        <f>IFERROR(IF(OR(M91="",B91=""),"",VLOOKUP($A91,Tabla!$A$2:$M$112,$C91,FALSE)),"")</f>
        <v/>
      </c>
      <c r="P91" s="76" t="str">
        <f t="shared" si="17"/>
        <v/>
      </c>
      <c r="Q91" s="77">
        <f>IFERROR(IF(OR(O91=0,O91=""),VLOOKUP(B91,$T$6:$W$16,4,0)/60*N91,Tiempos!O91*VLOOKUP(Tiempos!B91,Tiempos!$T$6:$W$16,4,0)/60),"")</f>
        <v>28.333333333333336</v>
      </c>
      <c r="R91" s="115"/>
      <c r="S91" s="112">
        <f t="shared" si="12"/>
        <v>4.1666666666666664E-2</v>
      </c>
    </row>
    <row r="92" spans="1:19" hidden="1">
      <c r="A92" s="67"/>
      <c r="B92" s="59" t="s">
        <v>23</v>
      </c>
      <c r="C92" s="79">
        <f>IFERROR(VLOOKUP(B92,Tiempos!$T$6:$U$16,2,FALSE),"")</f>
        <v>10</v>
      </c>
      <c r="D92" s="59" t="s">
        <v>114</v>
      </c>
      <c r="E92" s="141" t="s">
        <v>89</v>
      </c>
      <c r="F92" s="69">
        <v>30</v>
      </c>
      <c r="G92" s="68">
        <v>45891</v>
      </c>
      <c r="H92" s="70">
        <v>0.44791666666666669</v>
      </c>
      <c r="I92" s="68">
        <v>45891</v>
      </c>
      <c r="J92" s="61">
        <v>0.69444444444444453</v>
      </c>
      <c r="K92" s="72">
        <f t="shared" si="13"/>
        <v>0.20486111111111119</v>
      </c>
      <c r="L92" s="73">
        <f t="shared" si="14"/>
        <v>295</v>
      </c>
      <c r="M92" s="74">
        <f t="shared" si="15"/>
        <v>6.8287037037037066E-3</v>
      </c>
      <c r="N92" s="78">
        <f t="shared" si="16"/>
        <v>9</v>
      </c>
      <c r="O92" s="75" t="str">
        <f>IFERROR(IF(OR(M92="",B92=""),"",VLOOKUP($A92,Tabla!$A$2:$M$112,$C92,FALSE)),"")</f>
        <v/>
      </c>
      <c r="P92" s="76" t="str">
        <f t="shared" si="17"/>
        <v/>
      </c>
      <c r="Q92" s="77">
        <f>IFERROR(IF(OR(O92=0,O92=""),VLOOKUP(B92,$T$6:$W$16,4,0)/60*N92,Tiempos!O92*VLOOKUP(Tiempos!B92,Tiempos!$T$6:$W$16,4,0)/60),"")</f>
        <v>15</v>
      </c>
      <c r="R92" s="115"/>
      <c r="S92" s="112">
        <f t="shared" si="12"/>
        <v>4.1666666666666664E-2</v>
      </c>
    </row>
    <row r="93" spans="1:19" hidden="1">
      <c r="A93" s="67"/>
      <c r="B93" s="59" t="s">
        <v>23</v>
      </c>
      <c r="C93" s="79">
        <f>IFERROR(VLOOKUP(B93,Tiempos!$T$6:$U$16,2,FALSE),"")</f>
        <v>10</v>
      </c>
      <c r="D93" s="59" t="s">
        <v>114</v>
      </c>
      <c r="E93" s="141" t="s">
        <v>108</v>
      </c>
      <c r="F93" s="69">
        <v>3</v>
      </c>
      <c r="G93" s="68">
        <v>45892</v>
      </c>
      <c r="H93" s="70">
        <v>0.45833333333333331</v>
      </c>
      <c r="I93" s="68">
        <v>45892</v>
      </c>
      <c r="J93" s="61">
        <v>0.48958333333333331</v>
      </c>
      <c r="K93" s="72">
        <f t="shared" si="13"/>
        <v>3.125E-2</v>
      </c>
      <c r="L93" s="73">
        <f t="shared" si="14"/>
        <v>45</v>
      </c>
      <c r="M93" s="74">
        <f t="shared" si="15"/>
        <v>1.0416666666666666E-2</v>
      </c>
      <c r="N93" s="78">
        <f t="shared" si="16"/>
        <v>15</v>
      </c>
      <c r="O93" s="75" t="str">
        <f>IFERROR(IF(OR(M93="",B93=""),"",VLOOKUP($A93,Tabla!$A$2:$M$112,$C93,FALSE)),"")</f>
        <v/>
      </c>
      <c r="P93" s="76" t="str">
        <f t="shared" si="17"/>
        <v/>
      </c>
      <c r="Q93" s="77">
        <f>IFERROR(IF(OR(O93=0,O93=""),VLOOKUP(B93,$T$6:$W$16,4,0)/60*N93,Tiempos!O93*VLOOKUP(Tiempos!B93,Tiempos!$T$6:$W$16,4,0)/60),"")</f>
        <v>25</v>
      </c>
      <c r="R93" s="115"/>
      <c r="S93" s="112">
        <f t="shared" si="12"/>
        <v>0</v>
      </c>
    </row>
    <row r="94" spans="1:19" hidden="1">
      <c r="A94" s="67"/>
      <c r="B94" s="59" t="s">
        <v>23</v>
      </c>
      <c r="C94" s="79">
        <f>IFERROR(VLOOKUP(B94,Tiempos!$T$6:$U$16,2,FALSE),"")</f>
        <v>10</v>
      </c>
      <c r="D94" s="59" t="s">
        <v>116</v>
      </c>
      <c r="E94" s="141" t="s">
        <v>106</v>
      </c>
      <c r="F94" s="69">
        <v>27</v>
      </c>
      <c r="G94" s="68">
        <v>45873</v>
      </c>
      <c r="H94" s="70">
        <v>0.4861111111111111</v>
      </c>
      <c r="I94" s="68">
        <v>45873</v>
      </c>
      <c r="J94" s="61">
        <v>0.75347222222222221</v>
      </c>
      <c r="K94" s="72">
        <f t="shared" si="13"/>
        <v>0.22569444444444445</v>
      </c>
      <c r="L94" s="73">
        <f t="shared" si="14"/>
        <v>325</v>
      </c>
      <c r="M94" s="74">
        <f t="shared" si="15"/>
        <v>8.3590534979423869E-3</v>
      </c>
      <c r="N94" s="78">
        <f t="shared" si="16"/>
        <v>12</v>
      </c>
      <c r="O94" s="75" t="str">
        <f>IFERROR(IF(OR(M94="",B94=""),"",VLOOKUP($A94,Tabla!$A$2:$M$112,$C94,FALSE)),"")</f>
        <v/>
      </c>
      <c r="P94" s="76" t="str">
        <f t="shared" si="17"/>
        <v/>
      </c>
      <c r="Q94" s="77">
        <f>IFERROR(IF(OR(O94=0,O94=""),VLOOKUP(B94,$T$6:$W$16,4,0)/60*N94,Tiempos!O94*VLOOKUP(Tiempos!B94,Tiempos!$T$6:$W$16,4,0)/60),"")</f>
        <v>20</v>
      </c>
      <c r="R94" s="115"/>
      <c r="S94" s="112">
        <f t="shared" si="12"/>
        <v>4.1666666666666664E-2</v>
      </c>
    </row>
    <row r="95" spans="1:19" hidden="1">
      <c r="A95" s="67"/>
      <c r="B95" s="59" t="s">
        <v>23</v>
      </c>
      <c r="C95" s="79">
        <f>IFERROR(VLOOKUP(B95,Tiempos!$T$6:$U$16,2,FALSE),"")</f>
        <v>10</v>
      </c>
      <c r="D95" s="59" t="s">
        <v>116</v>
      </c>
      <c r="E95" s="141" t="s">
        <v>106</v>
      </c>
      <c r="F95" s="69">
        <v>27</v>
      </c>
      <c r="G95" s="68">
        <v>45874</v>
      </c>
      <c r="H95" s="70">
        <v>0.4375</v>
      </c>
      <c r="I95" s="68">
        <v>45874</v>
      </c>
      <c r="J95" s="61">
        <v>0.57986111111111105</v>
      </c>
      <c r="K95" s="72">
        <f t="shared" si="13"/>
        <v>0.14236111111111105</v>
      </c>
      <c r="L95" s="73">
        <f t="shared" si="14"/>
        <v>205</v>
      </c>
      <c r="M95" s="74">
        <f t="shared" si="15"/>
        <v>5.2726337448559648E-3</v>
      </c>
      <c r="N95" s="78">
        <f t="shared" si="16"/>
        <v>7</v>
      </c>
      <c r="O95" s="75" t="str">
        <f>IFERROR(IF(OR(M95="",B95=""),"",VLOOKUP($A95,Tabla!$A$2:$M$112,$C95,FALSE)),"")</f>
        <v/>
      </c>
      <c r="P95" s="76" t="str">
        <f t="shared" si="17"/>
        <v/>
      </c>
      <c r="Q95" s="77">
        <f>IFERROR(IF(OR(O95=0,O95=""),VLOOKUP(B95,$T$6:$W$16,4,0)/60*N95,Tiempos!O95*VLOOKUP(Tiempos!B95,Tiempos!$T$6:$W$16,4,0)/60),"")</f>
        <v>11.666666666666668</v>
      </c>
      <c r="R95" s="115"/>
      <c r="S95" s="112">
        <f t="shared" si="12"/>
        <v>0</v>
      </c>
    </row>
    <row r="96" spans="1:19" hidden="1">
      <c r="A96" s="67"/>
      <c r="B96" s="59" t="s">
        <v>23</v>
      </c>
      <c r="C96" s="79">
        <f>IFERROR(VLOOKUP(B96,Tiempos!$T$6:$U$16,2,FALSE),"")</f>
        <v>10</v>
      </c>
      <c r="D96" s="59" t="s">
        <v>116</v>
      </c>
      <c r="E96" s="141" t="s">
        <v>91</v>
      </c>
      <c r="F96" s="69">
        <v>9</v>
      </c>
      <c r="G96" s="68">
        <v>45874</v>
      </c>
      <c r="H96" s="70">
        <v>0.76388888888888884</v>
      </c>
      <c r="I96" s="68">
        <v>45875</v>
      </c>
      <c r="J96" s="61">
        <v>0.43055555555555558</v>
      </c>
      <c r="K96" s="72">
        <f t="shared" si="13"/>
        <v>0.12500000000000011</v>
      </c>
      <c r="L96" s="73">
        <f t="shared" si="14"/>
        <v>180</v>
      </c>
      <c r="M96" s="74">
        <f t="shared" si="15"/>
        <v>1.3888888888888902E-2</v>
      </c>
      <c r="N96" s="78">
        <f t="shared" si="16"/>
        <v>20</v>
      </c>
      <c r="O96" s="75" t="str">
        <f>IFERROR(IF(OR(M96="",B96=""),"",VLOOKUP($A96,Tabla!$A$2:$M$112,$C96,FALSE)),"")</f>
        <v/>
      </c>
      <c r="P96" s="76" t="str">
        <f t="shared" si="17"/>
        <v/>
      </c>
      <c r="Q96" s="77">
        <f>IFERROR(IF(OR(O96=0,O96=""),VLOOKUP(B96,$T$6:$W$16,4,0)/60*N96,Tiempos!O96*VLOOKUP(Tiempos!B96,Tiempos!$T$6:$W$16,4,0)/60),"")</f>
        <v>33.333333333333336</v>
      </c>
      <c r="R96" s="115"/>
      <c r="S96" s="112">
        <f t="shared" si="12"/>
        <v>0</v>
      </c>
    </row>
    <row r="97" spans="1:19" hidden="1">
      <c r="A97" s="67"/>
      <c r="B97" s="59" t="s">
        <v>23</v>
      </c>
      <c r="C97" s="79">
        <f>IFERROR(VLOOKUP(B97,Tiempos!$T$6:$U$16,2,FALSE),"")</f>
        <v>10</v>
      </c>
      <c r="D97" s="59" t="s">
        <v>116</v>
      </c>
      <c r="E97" s="141" t="s">
        <v>83</v>
      </c>
      <c r="F97" s="69">
        <v>13</v>
      </c>
      <c r="G97" s="68">
        <v>45875</v>
      </c>
      <c r="H97" s="70">
        <v>0.625</v>
      </c>
      <c r="I97" s="68">
        <v>45875</v>
      </c>
      <c r="J97" s="61">
        <v>0.70486111111111116</v>
      </c>
      <c r="K97" s="72">
        <f t="shared" si="13"/>
        <v>7.986111111111116E-2</v>
      </c>
      <c r="L97" s="73">
        <f t="shared" si="14"/>
        <v>115</v>
      </c>
      <c r="M97" s="74">
        <f t="shared" si="15"/>
        <v>6.1431623931623974E-3</v>
      </c>
      <c r="N97" s="78">
        <f t="shared" si="16"/>
        <v>8</v>
      </c>
      <c r="O97" s="75" t="str">
        <f>IFERROR(IF(OR(M97="",B97=""),"",VLOOKUP($A97,Tabla!$A$2:$M$112,$C97,FALSE)),"")</f>
        <v/>
      </c>
      <c r="P97" s="76" t="str">
        <f t="shared" si="17"/>
        <v/>
      </c>
      <c r="Q97" s="77">
        <f>IFERROR(IF(OR(O97=0,O97=""),VLOOKUP(B97,$T$6:$W$16,4,0)/60*N97,Tiempos!O97*VLOOKUP(Tiempos!B97,Tiempos!$T$6:$W$16,4,0)/60),"")</f>
        <v>13.333333333333334</v>
      </c>
      <c r="R97" s="115"/>
      <c r="S97" s="112">
        <f t="shared" si="12"/>
        <v>0</v>
      </c>
    </row>
    <row r="98" spans="1:19" ht="10.15" hidden="1" customHeight="1">
      <c r="A98" s="67"/>
      <c r="B98" s="59" t="s">
        <v>23</v>
      </c>
      <c r="C98" s="79">
        <f>IFERROR(VLOOKUP(B98,Tiempos!$T$6:$U$16,2,FALSE),"")</f>
        <v>10</v>
      </c>
      <c r="D98" s="59" t="s">
        <v>116</v>
      </c>
      <c r="E98" s="141" t="s">
        <v>85</v>
      </c>
      <c r="F98" s="69">
        <v>13</v>
      </c>
      <c r="G98" s="68">
        <v>45875</v>
      </c>
      <c r="H98" s="70">
        <v>0.70833333333333337</v>
      </c>
      <c r="I98" s="68">
        <v>45876</v>
      </c>
      <c r="J98" s="61">
        <v>0.43055555555555558</v>
      </c>
      <c r="K98" s="72">
        <f t="shared" si="13"/>
        <v>0.18055555555555558</v>
      </c>
      <c r="L98" s="73">
        <f t="shared" si="14"/>
        <v>260</v>
      </c>
      <c r="M98" s="74">
        <f t="shared" si="15"/>
        <v>1.3888888888888892E-2</v>
      </c>
      <c r="N98" s="78">
        <f t="shared" si="16"/>
        <v>20</v>
      </c>
      <c r="O98" s="75" t="str">
        <f>IFERROR(IF(OR(M98="",B98=""),"",VLOOKUP($A98,Tabla!$A$2:$M$112,$C98,FALSE)),"")</f>
        <v/>
      </c>
      <c r="P98" s="76" t="str">
        <f t="shared" si="17"/>
        <v/>
      </c>
      <c r="Q98" s="77">
        <f>IFERROR(IF(OR(O98=0,O98=""),VLOOKUP(B98,$T$6:$W$16,4,0)/60*N98,Tiempos!O98*VLOOKUP(Tiempos!B98,Tiempos!$T$6:$W$16,4,0)/60),"")</f>
        <v>33.333333333333336</v>
      </c>
      <c r="R98" s="115"/>
      <c r="S98" s="112">
        <f t="shared" si="12"/>
        <v>0</v>
      </c>
    </row>
    <row r="99" spans="1:19" ht="10.9" hidden="1" customHeight="1">
      <c r="A99" s="67"/>
      <c r="B99" s="59" t="s">
        <v>23</v>
      </c>
      <c r="C99" s="79">
        <f>IFERROR(VLOOKUP(B99,Tiempos!$T$6:$U$16,2,FALSE),"")</f>
        <v>10</v>
      </c>
      <c r="D99" s="59" t="s">
        <v>116</v>
      </c>
      <c r="E99" s="141" t="s">
        <v>89</v>
      </c>
      <c r="F99" s="69">
        <v>12</v>
      </c>
      <c r="G99" s="68">
        <v>45876</v>
      </c>
      <c r="H99" s="70">
        <v>0.43402777777777773</v>
      </c>
      <c r="I99" s="68">
        <v>45876</v>
      </c>
      <c r="J99" s="61">
        <v>0.52083333333333337</v>
      </c>
      <c r="K99" s="72">
        <f t="shared" si="13"/>
        <v>8.6805555555555636E-2</v>
      </c>
      <c r="L99" s="73">
        <f t="shared" si="14"/>
        <v>125</v>
      </c>
      <c r="M99" s="74">
        <f t="shared" si="15"/>
        <v>7.2337962962963033E-3</v>
      </c>
      <c r="N99" s="78">
        <f t="shared" si="16"/>
        <v>10</v>
      </c>
      <c r="O99" s="75" t="str">
        <f>IFERROR(IF(OR(M99="",B99=""),"",VLOOKUP($A99,Tabla!$A$2:$M$112,$C99,FALSE)),"")</f>
        <v/>
      </c>
      <c r="P99" s="76" t="str">
        <f t="shared" si="17"/>
        <v/>
      </c>
      <c r="Q99" s="77">
        <f>IFERROR(IF(OR(O99=0,O99=""),VLOOKUP(B99,$T$6:$W$16,4,0)/60*N99,Tiempos!O99*VLOOKUP(Tiempos!B99,Tiempos!$T$6:$W$16,4,0)/60),"")</f>
        <v>16.666666666666668</v>
      </c>
      <c r="R99" s="115"/>
      <c r="S99" s="112">
        <f t="shared" si="12"/>
        <v>0</v>
      </c>
    </row>
    <row r="100" spans="1:19" hidden="1">
      <c r="A100" s="67"/>
      <c r="B100" s="59" t="s">
        <v>23</v>
      </c>
      <c r="C100" s="79">
        <f>IFERROR(VLOOKUP(B100,Tiempos!$T$6:$U$16,2,FALSE),"")</f>
        <v>10</v>
      </c>
      <c r="D100" s="59" t="s">
        <v>116</v>
      </c>
      <c r="E100" s="141" t="s">
        <v>106</v>
      </c>
      <c r="F100" s="69">
        <v>10</v>
      </c>
      <c r="G100" s="68">
        <v>45876</v>
      </c>
      <c r="H100" s="70">
        <v>0.54861111111111105</v>
      </c>
      <c r="I100" s="68">
        <v>45876</v>
      </c>
      <c r="J100" s="61">
        <v>0.58333333333333337</v>
      </c>
      <c r="K100" s="72">
        <f t="shared" si="13"/>
        <v>3.4722222222222321E-2</v>
      </c>
      <c r="L100" s="73">
        <f t="shared" si="14"/>
        <v>50</v>
      </c>
      <c r="M100" s="74">
        <f t="shared" si="15"/>
        <v>3.472222222222232E-3</v>
      </c>
      <c r="N100" s="78">
        <f t="shared" si="16"/>
        <v>5</v>
      </c>
      <c r="O100" s="75" t="str">
        <f>IFERROR(IF(OR(M100="",B100=""),"",VLOOKUP($A100,Tabla!$A$2:$M$112,$C100,FALSE)),"")</f>
        <v/>
      </c>
      <c r="P100" s="76" t="str">
        <f t="shared" si="17"/>
        <v/>
      </c>
      <c r="Q100" s="77">
        <f>IFERROR(IF(OR(O100=0,O100=""),VLOOKUP(B100,$T$6:$W$16,4,0)/60*N100,Tiempos!O100*VLOOKUP(Tiempos!B100,Tiempos!$T$6:$W$16,4,0)/60),"")</f>
        <v>8.3333333333333339</v>
      </c>
      <c r="R100" s="115"/>
      <c r="S100" s="112">
        <f t="shared" si="12"/>
        <v>0</v>
      </c>
    </row>
    <row r="101" spans="1:19" hidden="1">
      <c r="A101" s="67"/>
      <c r="B101" s="59" t="s">
        <v>23</v>
      </c>
      <c r="C101" s="79">
        <f>IFERROR(VLOOKUP(B101,Tiempos!$T$6:$U$16,2,FALSE),"")</f>
        <v>10</v>
      </c>
      <c r="D101" s="59" t="s">
        <v>116</v>
      </c>
      <c r="E101" s="141" t="s">
        <v>94</v>
      </c>
      <c r="F101" s="69">
        <v>7</v>
      </c>
      <c r="G101" s="68">
        <v>45876</v>
      </c>
      <c r="H101" s="70">
        <v>0.69097222222222221</v>
      </c>
      <c r="I101" s="68">
        <v>45876</v>
      </c>
      <c r="J101" s="61">
        <v>0.72569444444444453</v>
      </c>
      <c r="K101" s="72">
        <f t="shared" si="13"/>
        <v>3.4722222222222321E-2</v>
      </c>
      <c r="L101" s="73">
        <f t="shared" si="14"/>
        <v>50</v>
      </c>
      <c r="M101" s="74">
        <f t="shared" si="15"/>
        <v>4.9603174603174748E-3</v>
      </c>
      <c r="N101" s="78">
        <f t="shared" si="16"/>
        <v>7</v>
      </c>
      <c r="O101" s="75" t="str">
        <f>IFERROR(IF(OR(M101="",B101=""),"",VLOOKUP($A101,Tabla!$A$2:$M$112,$C101,FALSE)),"")</f>
        <v/>
      </c>
      <c r="P101" s="76" t="str">
        <f t="shared" si="17"/>
        <v/>
      </c>
      <c r="Q101" s="77">
        <f>IFERROR(IF(OR(O101=0,O101=""),VLOOKUP(B101,$T$6:$W$16,4,0)/60*N101,Tiempos!O101*VLOOKUP(Tiempos!B101,Tiempos!$T$6:$W$16,4,0)/60),"")</f>
        <v>11.666666666666668</v>
      </c>
      <c r="R101" s="115"/>
      <c r="S101" s="112">
        <f t="shared" si="12"/>
        <v>0</v>
      </c>
    </row>
    <row r="102" spans="1:19" hidden="1">
      <c r="A102" s="67"/>
      <c r="B102" s="59" t="s">
        <v>23</v>
      </c>
      <c r="C102" s="79">
        <f>IFERROR(VLOOKUP(B102,Tiempos!$T$6:$U$16,2,FALSE),"")</f>
        <v>10</v>
      </c>
      <c r="D102" s="59" t="s">
        <v>117</v>
      </c>
      <c r="E102" s="141" t="s">
        <v>106</v>
      </c>
      <c r="F102" s="69">
        <v>27</v>
      </c>
      <c r="G102" s="68">
        <v>45868</v>
      </c>
      <c r="H102" s="70">
        <v>0.625</v>
      </c>
      <c r="I102" s="68">
        <v>45868</v>
      </c>
      <c r="J102" s="61">
        <v>0.70138888888888884</v>
      </c>
      <c r="K102" s="72">
        <f t="shared" si="13"/>
        <v>7.638888888888884E-2</v>
      </c>
      <c r="L102" s="73">
        <f t="shared" si="14"/>
        <v>110</v>
      </c>
      <c r="M102" s="74">
        <f t="shared" si="15"/>
        <v>2.8292181069958827E-3</v>
      </c>
      <c r="N102" s="78">
        <f t="shared" si="16"/>
        <v>4</v>
      </c>
      <c r="O102" s="75" t="str">
        <f>IFERROR(IF(OR(M102="",B102=""),"",VLOOKUP($A102,Tabla!$A$2:$M$112,$C102,FALSE)),"")</f>
        <v/>
      </c>
      <c r="P102" s="76" t="str">
        <f t="shared" si="17"/>
        <v/>
      </c>
      <c r="Q102" s="77">
        <f>IFERROR(IF(OR(O102=0,O102=""),VLOOKUP(B102,$T$6:$W$16,4,0)/60*N102,Tiempos!O102*VLOOKUP(Tiempos!B102,Tiempos!$T$6:$W$16,4,0)/60),"")</f>
        <v>6.666666666666667</v>
      </c>
      <c r="R102" s="115"/>
      <c r="S102" s="112">
        <f t="shared" si="12"/>
        <v>0</v>
      </c>
    </row>
    <row r="103" spans="1:19">
      <c r="A103" s="67"/>
      <c r="B103" s="59" t="s">
        <v>23</v>
      </c>
      <c r="C103" s="79">
        <f>IFERROR(VLOOKUP(B103,Tiempos!$T$6:$U$16,2,FALSE),"")</f>
        <v>10</v>
      </c>
      <c r="D103" s="59" t="s">
        <v>117</v>
      </c>
      <c r="E103" s="141" t="s">
        <v>95</v>
      </c>
      <c r="F103" s="69">
        <v>8</v>
      </c>
      <c r="G103" s="68">
        <v>45868</v>
      </c>
      <c r="H103" s="70">
        <v>0.70486111111111116</v>
      </c>
      <c r="I103" s="68">
        <v>45869</v>
      </c>
      <c r="J103" s="61">
        <v>0.34722222222222227</v>
      </c>
      <c r="K103" s="72">
        <f t="shared" si="13"/>
        <v>0.10069444444444448</v>
      </c>
      <c r="L103" s="73">
        <f t="shared" si="14"/>
        <v>145</v>
      </c>
      <c r="M103" s="74">
        <f t="shared" si="15"/>
        <v>1.2586805555555559E-2</v>
      </c>
      <c r="N103" s="78">
        <f t="shared" si="16"/>
        <v>18</v>
      </c>
      <c r="O103" s="75" t="str">
        <f>IFERROR(IF(OR(M103="",B103=""),"",VLOOKUP($A103,Tabla!$A$2:$M$112,$C103,FALSE)),"")</f>
        <v/>
      </c>
      <c r="P103" s="76" t="str">
        <f t="shared" si="17"/>
        <v/>
      </c>
      <c r="Q103" s="77">
        <f>IFERROR(IF(OR(O103=0,O103=""),VLOOKUP(B103,$T$6:$W$16,4,0)/60*N103,Tiempos!O103*VLOOKUP(Tiempos!B103,Tiempos!$T$6:$W$16,4,0)/60),"")</f>
        <v>30</v>
      </c>
      <c r="R103" s="115"/>
      <c r="S103" s="112">
        <f t="shared" si="12"/>
        <v>0</v>
      </c>
    </row>
    <row r="104" spans="1:19" hidden="1">
      <c r="A104" s="67"/>
      <c r="B104" s="59" t="s">
        <v>23</v>
      </c>
      <c r="C104" s="79">
        <f>IFERROR(VLOOKUP(B104,Tiempos!$T$6:$U$16,2,FALSE),"")</f>
        <v>10</v>
      </c>
      <c r="D104" s="59" t="s">
        <v>117</v>
      </c>
      <c r="E104" s="141" t="s">
        <v>96</v>
      </c>
      <c r="F104" s="69">
        <v>7</v>
      </c>
      <c r="G104" s="68">
        <v>45869</v>
      </c>
      <c r="H104" s="70">
        <v>0.71180555555555547</v>
      </c>
      <c r="I104" s="68">
        <v>45870</v>
      </c>
      <c r="J104" s="61">
        <v>0.36805555555555558</v>
      </c>
      <c r="K104" s="72">
        <f t="shared" si="13"/>
        <v>0.11458333333333348</v>
      </c>
      <c r="L104" s="73">
        <f t="shared" si="14"/>
        <v>165</v>
      </c>
      <c r="M104" s="74">
        <f t="shared" si="15"/>
        <v>1.6369047619047641E-2</v>
      </c>
      <c r="N104" s="78">
        <f t="shared" si="16"/>
        <v>23</v>
      </c>
      <c r="O104" s="75" t="str">
        <f>IFERROR(IF(OR(M104="",B104=""),"",VLOOKUP($A104,Tabla!$A$2:$M$112,$C104,FALSE)),"")</f>
        <v/>
      </c>
      <c r="P104" s="76" t="str">
        <f t="shared" si="17"/>
        <v/>
      </c>
      <c r="Q104" s="77">
        <f>IFERROR(IF(OR(O104=0,O104=""),VLOOKUP(B104,$T$6:$W$16,4,0)/60*N104,Tiempos!O104*VLOOKUP(Tiempos!B104,Tiempos!$T$6:$W$16,4,0)/60),"")</f>
        <v>38.333333333333336</v>
      </c>
      <c r="R104" s="115"/>
      <c r="S104" s="112">
        <f t="shared" si="12"/>
        <v>0</v>
      </c>
    </row>
    <row r="105" spans="1:19" hidden="1">
      <c r="A105" s="67"/>
      <c r="B105" s="59" t="s">
        <v>23</v>
      </c>
      <c r="C105" s="79">
        <f>IFERROR(VLOOKUP(B105,Tiempos!$T$6:$U$16,2,FALSE),"")</f>
        <v>10</v>
      </c>
      <c r="D105" s="59" t="s">
        <v>117</v>
      </c>
      <c r="E105" s="141" t="s">
        <v>84</v>
      </c>
      <c r="F105" s="69">
        <v>8</v>
      </c>
      <c r="G105" s="68">
        <v>45870</v>
      </c>
      <c r="H105" s="70">
        <v>0.52777777777777779</v>
      </c>
      <c r="I105" s="68">
        <v>45870</v>
      </c>
      <c r="J105" s="61">
        <v>0.67708333333333337</v>
      </c>
      <c r="K105" s="72">
        <f t="shared" si="13"/>
        <v>0.10763888888888892</v>
      </c>
      <c r="L105" s="73">
        <f t="shared" si="14"/>
        <v>155</v>
      </c>
      <c r="M105" s="74">
        <f t="shared" si="15"/>
        <v>1.3454861111111115E-2</v>
      </c>
      <c r="N105" s="78">
        <f t="shared" si="16"/>
        <v>19</v>
      </c>
      <c r="O105" s="75" t="str">
        <f>IFERROR(IF(OR(M105="",B105=""),"",VLOOKUP($A105,Tabla!$A$2:$M$112,$C105,FALSE)),"")</f>
        <v/>
      </c>
      <c r="P105" s="76" t="str">
        <f t="shared" si="17"/>
        <v/>
      </c>
      <c r="Q105" s="77">
        <f>IFERROR(IF(OR(O105=0,O105=""),VLOOKUP(B105,$T$6:$W$16,4,0)/60*N105,Tiempos!O105*VLOOKUP(Tiempos!B105,Tiempos!$T$6:$W$16,4,0)/60),"")</f>
        <v>31.666666666666668</v>
      </c>
      <c r="R105" s="115"/>
      <c r="S105" s="112">
        <f t="shared" si="12"/>
        <v>4.1666666666666664E-2</v>
      </c>
    </row>
    <row r="106" spans="1:19" hidden="1">
      <c r="A106" s="67"/>
      <c r="B106" s="59" t="s">
        <v>23</v>
      </c>
      <c r="C106" s="79">
        <f>IFERROR(VLOOKUP(B106,Tiempos!$T$6:$U$16,2,FALSE),"")</f>
        <v>10</v>
      </c>
      <c r="D106" s="59" t="s">
        <v>117</v>
      </c>
      <c r="E106" s="141" t="s">
        <v>97</v>
      </c>
      <c r="F106" s="69">
        <v>6</v>
      </c>
      <c r="G106" s="68">
        <v>45870</v>
      </c>
      <c r="H106" s="70">
        <v>0.68055555555555547</v>
      </c>
      <c r="I106" s="68">
        <v>45871</v>
      </c>
      <c r="J106" s="61">
        <v>0.35416666666666669</v>
      </c>
      <c r="K106" s="72">
        <f t="shared" si="13"/>
        <v>9.0277777777777846E-2</v>
      </c>
      <c r="L106" s="73">
        <f t="shared" si="14"/>
        <v>130</v>
      </c>
      <c r="M106" s="74">
        <f t="shared" si="15"/>
        <v>1.5046296296296308E-2</v>
      </c>
      <c r="N106" s="78">
        <f t="shared" si="16"/>
        <v>21</v>
      </c>
      <c r="O106" s="75" t="str">
        <f>IFERROR(IF(OR(M106="",B106=""),"",VLOOKUP($A106,Tabla!$A$2:$M$112,$C106,FALSE)),"")</f>
        <v/>
      </c>
      <c r="P106" s="76" t="str">
        <f t="shared" si="17"/>
        <v/>
      </c>
      <c r="Q106" s="77">
        <f>IFERROR(IF(OR(O106=0,O106=""),VLOOKUP(B106,$T$6:$W$16,4,0)/60*N106,Tiempos!O106*VLOOKUP(Tiempos!B106,Tiempos!$T$6:$W$16,4,0)/60),"")</f>
        <v>35</v>
      </c>
      <c r="R106" s="115"/>
      <c r="S106" s="112">
        <f t="shared" si="12"/>
        <v>0</v>
      </c>
    </row>
    <row r="107" spans="1:19" hidden="1">
      <c r="A107" s="67"/>
      <c r="B107" s="59" t="s">
        <v>23</v>
      </c>
      <c r="C107" s="79">
        <f>IFERROR(VLOOKUP(B107,Tiempos!$T$6:$U$16,2,FALSE),"")</f>
        <v>10</v>
      </c>
      <c r="D107" s="59" t="s">
        <v>118</v>
      </c>
      <c r="E107" s="141" t="s">
        <v>85</v>
      </c>
      <c r="F107" s="69">
        <v>4</v>
      </c>
      <c r="G107" s="68">
        <v>45901</v>
      </c>
      <c r="H107" s="70">
        <v>0.5</v>
      </c>
      <c r="I107" s="68">
        <v>45901</v>
      </c>
      <c r="J107" s="61">
        <v>0.55208333333333337</v>
      </c>
      <c r="K107" s="72">
        <f t="shared" si="13"/>
        <v>5.208333333333337E-2</v>
      </c>
      <c r="L107" s="73">
        <f t="shared" si="14"/>
        <v>75</v>
      </c>
      <c r="M107" s="74">
        <f t="shared" si="15"/>
        <v>1.3020833333333343E-2</v>
      </c>
      <c r="N107" s="78">
        <f t="shared" si="16"/>
        <v>18</v>
      </c>
      <c r="O107" s="75" t="str">
        <f>IFERROR(IF(OR(M107="",B107=""),"",VLOOKUP($A107,Tabla!$A$2:$M$112,$C107,FALSE)),"")</f>
        <v/>
      </c>
      <c r="P107" s="76" t="str">
        <f t="shared" si="17"/>
        <v/>
      </c>
      <c r="Q107" s="77">
        <f>IFERROR(IF(OR(O107=0,O107=""),VLOOKUP(B107,$T$6:$W$16,4,0)/60*N107,Tiempos!O107*VLOOKUP(Tiempos!B107,Tiempos!$T$6:$W$16,4,0)/60),"")</f>
        <v>30</v>
      </c>
      <c r="R107" s="115"/>
      <c r="S107" s="112">
        <f t="shared" si="12"/>
        <v>0</v>
      </c>
    </row>
    <row r="108" spans="1:19" hidden="1">
      <c r="A108" s="67"/>
      <c r="B108" s="59" t="s">
        <v>23</v>
      </c>
      <c r="C108" s="79">
        <f>IFERROR(VLOOKUP(B108,Tiempos!$T$6:$U$16,2,FALSE),"")</f>
        <v>10</v>
      </c>
      <c r="D108" s="59" t="s">
        <v>118</v>
      </c>
      <c r="E108" s="141" t="s">
        <v>103</v>
      </c>
      <c r="F108" s="69">
        <v>5</v>
      </c>
      <c r="G108" s="68">
        <v>45901</v>
      </c>
      <c r="H108" s="70">
        <v>0.55208333333333337</v>
      </c>
      <c r="I108" s="68">
        <v>45901</v>
      </c>
      <c r="J108" s="61">
        <v>0.65277777777777779</v>
      </c>
      <c r="K108" s="72">
        <f t="shared" si="13"/>
        <v>5.9027777777777755E-2</v>
      </c>
      <c r="L108" s="73">
        <f t="shared" si="14"/>
        <v>85</v>
      </c>
      <c r="M108" s="74">
        <f t="shared" si="15"/>
        <v>1.1805555555555552E-2</v>
      </c>
      <c r="N108" s="78">
        <f t="shared" si="16"/>
        <v>17</v>
      </c>
      <c r="O108" s="75" t="str">
        <f>IFERROR(IF(OR(M108="",B108=""),"",VLOOKUP($A108,Tabla!$A$2:$M$112,$C108,FALSE)),"")</f>
        <v/>
      </c>
      <c r="P108" s="76" t="str">
        <f t="shared" si="17"/>
        <v/>
      </c>
      <c r="Q108" s="77">
        <f>IFERROR(IF(OR(O108=0,O108=""),VLOOKUP(B108,$T$6:$W$16,4,0)/60*N108,Tiempos!O108*VLOOKUP(Tiempos!B108,Tiempos!$T$6:$W$16,4,0)/60),"")</f>
        <v>28.333333333333336</v>
      </c>
      <c r="R108" s="115"/>
      <c r="S108" s="112">
        <f t="shared" si="12"/>
        <v>4.1666666666666664E-2</v>
      </c>
    </row>
    <row r="109" spans="1:19" hidden="1">
      <c r="A109" s="67"/>
      <c r="B109" s="59" t="s">
        <v>23</v>
      </c>
      <c r="C109" s="79">
        <f>IFERROR(VLOOKUP(B109,Tiempos!$T$6:$U$16,2,FALSE),"")</f>
        <v>10</v>
      </c>
      <c r="D109" s="59" t="s">
        <v>118</v>
      </c>
      <c r="E109" s="141" t="s">
        <v>78</v>
      </c>
      <c r="F109" s="69">
        <v>15</v>
      </c>
      <c r="G109" s="68">
        <v>45901</v>
      </c>
      <c r="H109" s="70">
        <v>0.65277777777777779</v>
      </c>
      <c r="I109" s="68">
        <v>45902</v>
      </c>
      <c r="J109" s="61">
        <v>0.43055555555555558</v>
      </c>
      <c r="K109" s="72">
        <f t="shared" si="13"/>
        <v>0.23611111111111116</v>
      </c>
      <c r="L109" s="73">
        <f t="shared" si="14"/>
        <v>340</v>
      </c>
      <c r="M109" s="74">
        <f t="shared" si="15"/>
        <v>1.5740740740740743E-2</v>
      </c>
      <c r="N109" s="78">
        <f t="shared" si="16"/>
        <v>22</v>
      </c>
      <c r="O109" s="75" t="str">
        <f>IFERROR(IF(OR(M109="",B109=""),"",VLOOKUP($A109,Tabla!$A$2:$M$112,$C109,FALSE)),"")</f>
        <v/>
      </c>
      <c r="P109" s="76" t="str">
        <f t="shared" si="17"/>
        <v/>
      </c>
      <c r="Q109" s="77">
        <f>IFERROR(IF(OR(O109=0,O109=""),VLOOKUP(B109,$T$6:$W$16,4,0)/60*N109,Tiempos!O109*VLOOKUP(Tiempos!B109,Tiempos!$T$6:$W$16,4,0)/60),"")</f>
        <v>36.666666666666671</v>
      </c>
      <c r="R109" s="115"/>
      <c r="S109" s="112">
        <f t="shared" si="12"/>
        <v>0</v>
      </c>
    </row>
    <row r="110" spans="1:19" hidden="1">
      <c r="A110" s="67"/>
      <c r="B110" s="59" t="s">
        <v>23</v>
      </c>
      <c r="C110" s="79">
        <f>IFERROR(VLOOKUP(B110,Tiempos!$T$6:$U$16,2,FALSE),"")</f>
        <v>10</v>
      </c>
      <c r="D110" s="59" t="s">
        <v>118</v>
      </c>
      <c r="E110" s="141" t="s">
        <v>106</v>
      </c>
      <c r="F110" s="69">
        <v>32</v>
      </c>
      <c r="G110" s="68">
        <v>45902</v>
      </c>
      <c r="H110" s="70">
        <v>0.43055555555555558</v>
      </c>
      <c r="I110" s="68">
        <v>45903</v>
      </c>
      <c r="J110" s="61">
        <v>0.3125</v>
      </c>
      <c r="K110" s="72">
        <f t="shared" si="13"/>
        <v>0.2986111111111111</v>
      </c>
      <c r="L110" s="73">
        <f t="shared" si="14"/>
        <v>430</v>
      </c>
      <c r="M110" s="74">
        <f t="shared" si="15"/>
        <v>9.331597222222222E-3</v>
      </c>
      <c r="N110" s="78">
        <f t="shared" si="16"/>
        <v>13</v>
      </c>
      <c r="O110" s="75" t="str">
        <f>IFERROR(IF(OR(M110="",B110=""),"",VLOOKUP($A110,Tabla!$A$2:$M$112,$C110,FALSE)),"")</f>
        <v/>
      </c>
      <c r="P110" s="76" t="str">
        <f t="shared" si="17"/>
        <v/>
      </c>
      <c r="Q110" s="77">
        <f>IFERROR(IF(OR(O110=0,O110=""),VLOOKUP(B110,$T$6:$W$16,4,0)/60*N110,Tiempos!O110*VLOOKUP(Tiempos!B110,Tiempos!$T$6:$W$16,4,0)/60),"")</f>
        <v>21.666666666666668</v>
      </c>
      <c r="R110" s="115"/>
      <c r="S110" s="112">
        <f t="shared" si="12"/>
        <v>4.1666666666666664E-2</v>
      </c>
    </row>
    <row r="111" spans="1:19" hidden="1">
      <c r="A111" s="67"/>
      <c r="B111" s="59" t="s">
        <v>23</v>
      </c>
      <c r="C111" s="79">
        <f>IFERROR(VLOOKUP(B111,Tiempos!$T$6:$U$16,2,FALSE),"")</f>
        <v>10</v>
      </c>
      <c r="D111" s="59" t="s">
        <v>120</v>
      </c>
      <c r="E111" s="141" t="s">
        <v>119</v>
      </c>
      <c r="F111" s="69">
        <v>2</v>
      </c>
      <c r="G111" s="68">
        <v>45895</v>
      </c>
      <c r="H111" s="70">
        <v>0.4861111111111111</v>
      </c>
      <c r="I111" s="68">
        <v>45895</v>
      </c>
      <c r="J111" s="61">
        <v>0.55208333333333337</v>
      </c>
      <c r="K111" s="72">
        <f t="shared" si="13"/>
        <v>6.5972222222222265E-2</v>
      </c>
      <c r="L111" s="73">
        <f t="shared" si="14"/>
        <v>95</v>
      </c>
      <c r="M111" s="74">
        <f t="shared" si="15"/>
        <v>3.2986111111111133E-2</v>
      </c>
      <c r="N111" s="78">
        <f t="shared" si="16"/>
        <v>47</v>
      </c>
      <c r="O111" s="75" t="str">
        <f>IFERROR(IF(OR(M111="",B111=""),"",VLOOKUP($A111,Tabla!$A$2:$M$112,$C111,FALSE)),"")</f>
        <v/>
      </c>
      <c r="P111" s="76" t="str">
        <f t="shared" si="17"/>
        <v/>
      </c>
      <c r="Q111" s="77">
        <f>IFERROR(IF(OR(O111=0,O111=""),VLOOKUP(B111,$T$6:$W$16,4,0)/60*N111,Tiempos!O111*VLOOKUP(Tiempos!B111,Tiempos!$T$6:$W$16,4,0)/60),"")</f>
        <v>78.333333333333343</v>
      </c>
      <c r="R111" s="115"/>
      <c r="S111" s="112">
        <f t="shared" si="12"/>
        <v>0</v>
      </c>
    </row>
    <row r="112" spans="1:19" hidden="1">
      <c r="A112" s="67"/>
      <c r="B112" s="59" t="s">
        <v>23</v>
      </c>
      <c r="C112" s="79">
        <f>IFERROR(VLOOKUP(B112,Tiempos!$T$6:$U$16,2,FALSE),"")</f>
        <v>10</v>
      </c>
      <c r="D112" s="59" t="s">
        <v>120</v>
      </c>
      <c r="E112" s="141" t="s">
        <v>106</v>
      </c>
      <c r="F112" s="69">
        <v>20</v>
      </c>
      <c r="G112" s="68">
        <v>45895</v>
      </c>
      <c r="H112" s="70">
        <v>0.55208333333333337</v>
      </c>
      <c r="I112" s="68">
        <v>45896</v>
      </c>
      <c r="J112" s="61">
        <v>0.33333333333333331</v>
      </c>
      <c r="K112" s="72">
        <f t="shared" si="13"/>
        <v>0.19791666666666666</v>
      </c>
      <c r="L112" s="73">
        <f t="shared" si="14"/>
        <v>285</v>
      </c>
      <c r="M112" s="74">
        <f t="shared" si="15"/>
        <v>9.8958333333333329E-3</v>
      </c>
      <c r="N112" s="78">
        <f t="shared" si="16"/>
        <v>14</v>
      </c>
      <c r="O112" s="75" t="str">
        <f>IFERROR(IF(OR(M112="",B112=""),"",VLOOKUP($A112,Tabla!$A$2:$M$112,$C112,FALSE)),"")</f>
        <v/>
      </c>
      <c r="P112" s="76" t="str">
        <f t="shared" si="17"/>
        <v/>
      </c>
      <c r="Q112" s="77">
        <f>IFERROR(IF(OR(O112=0,O112=""),VLOOKUP(B112,$T$6:$W$16,4,0)/60*N112,Tiempos!O112*VLOOKUP(Tiempos!B112,Tiempos!$T$6:$W$16,4,0)/60),"")</f>
        <v>23.333333333333336</v>
      </c>
      <c r="R112" s="115"/>
      <c r="S112" s="112">
        <f t="shared" si="12"/>
        <v>4.1666666666666664E-2</v>
      </c>
    </row>
    <row r="113" spans="1:19" hidden="1">
      <c r="A113" s="67"/>
      <c r="B113" s="59" t="s">
        <v>23</v>
      </c>
      <c r="C113" s="79">
        <f>IFERROR(VLOOKUP(B113,Tiempos!$T$6:$U$16,2,FALSE),"")</f>
        <v>10</v>
      </c>
      <c r="D113" s="59" t="s">
        <v>120</v>
      </c>
      <c r="E113" s="141" t="s">
        <v>82</v>
      </c>
      <c r="F113" s="69">
        <v>3</v>
      </c>
      <c r="G113" s="68">
        <v>45896</v>
      </c>
      <c r="H113" s="70">
        <v>0.33333333333333331</v>
      </c>
      <c r="I113" s="68">
        <v>45896</v>
      </c>
      <c r="J113" s="61">
        <v>0.41666666666666669</v>
      </c>
      <c r="K113" s="72">
        <f t="shared" si="13"/>
        <v>8.333333333333337E-2</v>
      </c>
      <c r="L113" s="73">
        <f t="shared" si="14"/>
        <v>120</v>
      </c>
      <c r="M113" s="74">
        <f t="shared" si="15"/>
        <v>2.777777777777779E-2</v>
      </c>
      <c r="N113" s="78">
        <f t="shared" si="16"/>
        <v>40</v>
      </c>
      <c r="O113" s="75" t="str">
        <f>IFERROR(IF(OR(M113="",B113=""),"",VLOOKUP($A113,Tabla!$A$2:$M$112,$C113,FALSE)),"")</f>
        <v/>
      </c>
      <c r="P113" s="76" t="str">
        <f t="shared" si="17"/>
        <v/>
      </c>
      <c r="Q113" s="77">
        <f>IFERROR(IF(OR(O113=0,O113=""),VLOOKUP(B113,$T$6:$W$16,4,0)/60*N113,Tiempos!O113*VLOOKUP(Tiempos!B113,Tiempos!$T$6:$W$16,4,0)/60),"")</f>
        <v>66.666666666666671</v>
      </c>
      <c r="R113" s="115"/>
      <c r="S113" s="112">
        <f t="shared" si="12"/>
        <v>0</v>
      </c>
    </row>
    <row r="114" spans="1:19" hidden="1">
      <c r="A114" s="67"/>
      <c r="B114" s="59" t="s">
        <v>23</v>
      </c>
      <c r="C114" s="79">
        <f>IFERROR(VLOOKUP(B114,Tiempos!$T$6:$U$16,2,FALSE),"")</f>
        <v>10</v>
      </c>
      <c r="D114" s="59" t="s">
        <v>120</v>
      </c>
      <c r="E114" s="141" t="s">
        <v>106</v>
      </c>
      <c r="F114" s="69">
        <v>11</v>
      </c>
      <c r="G114" s="68">
        <v>45896</v>
      </c>
      <c r="H114" s="70">
        <v>0.41666666666666669</v>
      </c>
      <c r="I114" s="68">
        <v>45896</v>
      </c>
      <c r="J114" s="61">
        <v>0.54861111111111105</v>
      </c>
      <c r="K114" s="72">
        <f t="shared" si="13"/>
        <v>0.13194444444444436</v>
      </c>
      <c r="L114" s="73">
        <f t="shared" si="14"/>
        <v>190</v>
      </c>
      <c r="M114" s="74">
        <f t="shared" si="15"/>
        <v>1.1994949494949487E-2</v>
      </c>
      <c r="N114" s="78">
        <f t="shared" si="16"/>
        <v>17</v>
      </c>
      <c r="O114" s="75" t="str">
        <f>IFERROR(IF(OR(M114="",B114=""),"",VLOOKUP($A114,Tabla!$A$2:$M$112,$C114,FALSE)),"")</f>
        <v/>
      </c>
      <c r="P114" s="76" t="str">
        <f t="shared" si="17"/>
        <v/>
      </c>
      <c r="Q114" s="77">
        <f>IFERROR(IF(OR(O114=0,O114=""),VLOOKUP(B114,$T$6:$W$16,4,0)/60*N114,Tiempos!O114*VLOOKUP(Tiempos!B114,Tiempos!$T$6:$W$16,4,0)/60),"")</f>
        <v>28.333333333333336</v>
      </c>
      <c r="R114" s="115"/>
      <c r="S114" s="112">
        <f t="shared" si="12"/>
        <v>0</v>
      </c>
    </row>
    <row r="115" spans="1:19" hidden="1">
      <c r="A115" s="67"/>
      <c r="B115" s="59" t="s">
        <v>23</v>
      </c>
      <c r="C115" s="79">
        <f>IFERROR(VLOOKUP(B115,Tiempos!$T$6:$U$16,2,FALSE),"")</f>
        <v>10</v>
      </c>
      <c r="D115" s="59" t="s">
        <v>120</v>
      </c>
      <c r="E115" s="141" t="s">
        <v>83</v>
      </c>
      <c r="F115" s="69">
        <v>19</v>
      </c>
      <c r="G115" s="68">
        <v>45896</v>
      </c>
      <c r="H115" s="70">
        <v>0.54861111111111105</v>
      </c>
      <c r="I115" s="68">
        <v>45897</v>
      </c>
      <c r="J115" s="61">
        <v>0.33333333333333331</v>
      </c>
      <c r="K115" s="72">
        <f t="shared" si="13"/>
        <v>0.20138888888888898</v>
      </c>
      <c r="L115" s="73">
        <f t="shared" si="14"/>
        <v>290</v>
      </c>
      <c r="M115" s="74">
        <f t="shared" si="15"/>
        <v>1.0599415204678367E-2</v>
      </c>
      <c r="N115" s="78">
        <f t="shared" si="16"/>
        <v>15</v>
      </c>
      <c r="O115" s="75" t="str">
        <f>IFERROR(IF(OR(M115="",B115=""),"",VLOOKUP($A115,Tabla!$A$2:$M$112,$C115,FALSE)),"")</f>
        <v/>
      </c>
      <c r="P115" s="76" t="str">
        <f t="shared" si="17"/>
        <v/>
      </c>
      <c r="Q115" s="77">
        <f>IFERROR(IF(OR(O115=0,O115=""),VLOOKUP(B115,$T$6:$W$16,4,0)/60*N115,Tiempos!O115*VLOOKUP(Tiempos!B115,Tiempos!$T$6:$W$16,4,0)/60),"")</f>
        <v>25</v>
      </c>
      <c r="R115" s="115"/>
      <c r="S115" s="112">
        <f t="shared" si="12"/>
        <v>4.1666666666666664E-2</v>
      </c>
    </row>
    <row r="116" spans="1:19" hidden="1">
      <c r="A116" s="67"/>
      <c r="B116" s="59" t="s">
        <v>23</v>
      </c>
      <c r="C116" s="79">
        <f>IFERROR(VLOOKUP(B116,Tiempos!$T$6:$U$16,2,FALSE),"")</f>
        <v>10</v>
      </c>
      <c r="D116" s="59" t="s">
        <v>120</v>
      </c>
      <c r="E116" s="141" t="s">
        <v>78</v>
      </c>
      <c r="F116" s="69">
        <v>18</v>
      </c>
      <c r="G116" s="68">
        <v>45897</v>
      </c>
      <c r="H116" s="70">
        <v>0.33333333333333331</v>
      </c>
      <c r="I116" s="68">
        <v>45897</v>
      </c>
      <c r="J116" s="61">
        <v>0.47222222222222227</v>
      </c>
      <c r="K116" s="72">
        <f t="shared" si="13"/>
        <v>0.13888888888888895</v>
      </c>
      <c r="L116" s="73">
        <f t="shared" si="14"/>
        <v>200</v>
      </c>
      <c r="M116" s="74">
        <f t="shared" si="15"/>
        <v>7.7160493827160524E-3</v>
      </c>
      <c r="N116" s="78">
        <f t="shared" si="16"/>
        <v>11</v>
      </c>
      <c r="O116" s="75" t="str">
        <f>IFERROR(IF(OR(M116="",B116=""),"",VLOOKUP($A116,Tabla!$A$2:$M$112,$C116,FALSE)),"")</f>
        <v/>
      </c>
      <c r="P116" s="76" t="str">
        <f t="shared" si="17"/>
        <v/>
      </c>
      <c r="Q116" s="77">
        <f>IFERROR(IF(OR(O116=0,O116=""),VLOOKUP(B116,$T$6:$W$16,4,0)/60*N116,Tiempos!O116*VLOOKUP(Tiempos!B116,Tiempos!$T$6:$W$16,4,0)/60),"")</f>
        <v>18.333333333333336</v>
      </c>
      <c r="R116" s="115"/>
      <c r="S116" s="112">
        <f t="shared" si="12"/>
        <v>0</v>
      </c>
    </row>
    <row r="117" spans="1:19" hidden="1">
      <c r="A117" s="67"/>
      <c r="B117" s="59" t="s">
        <v>23</v>
      </c>
      <c r="C117" s="79">
        <f>IFERROR(VLOOKUP(B117,Tiempos!$T$6:$U$16,2,FALSE),"")</f>
        <v>10</v>
      </c>
      <c r="D117" s="59" t="s">
        <v>120</v>
      </c>
      <c r="E117" s="141" t="s">
        <v>84</v>
      </c>
      <c r="F117" s="69">
        <v>11</v>
      </c>
      <c r="G117" s="68">
        <v>45897</v>
      </c>
      <c r="H117" s="70">
        <v>0.47222222222222227</v>
      </c>
      <c r="I117" s="68">
        <v>45898</v>
      </c>
      <c r="J117" s="61">
        <v>0.40277777777777773</v>
      </c>
      <c r="K117" s="72">
        <f t="shared" si="13"/>
        <v>0.34722222222222215</v>
      </c>
      <c r="L117" s="73">
        <f t="shared" si="14"/>
        <v>500</v>
      </c>
      <c r="M117" s="74">
        <f t="shared" si="15"/>
        <v>3.1565656565656561E-2</v>
      </c>
      <c r="N117" s="78">
        <f t="shared" si="16"/>
        <v>45</v>
      </c>
      <c r="O117" s="75" t="str">
        <f>IFERROR(IF(OR(M117="",B117=""),"",VLOOKUP($A117,Tabla!$A$2:$M$112,$C117,FALSE)),"")</f>
        <v/>
      </c>
      <c r="P117" s="76" t="str">
        <f t="shared" si="17"/>
        <v/>
      </c>
      <c r="Q117" s="77">
        <f>IFERROR(IF(OR(O117=0,O117=""),VLOOKUP(B117,$T$6:$W$16,4,0)/60*N117,Tiempos!O117*VLOOKUP(Tiempos!B117,Tiempos!$T$6:$W$16,4,0)/60),"")</f>
        <v>75</v>
      </c>
      <c r="R117" s="115"/>
      <c r="S117" s="112">
        <f t="shared" si="12"/>
        <v>4.1666666666666664E-2</v>
      </c>
    </row>
    <row r="118" spans="1:19" hidden="1">
      <c r="A118" s="67"/>
      <c r="B118" s="59" t="s">
        <v>23</v>
      </c>
      <c r="C118" s="79">
        <f>IFERROR(VLOOKUP(B118,Tiempos!$T$6:$U$16,2,FALSE),"")</f>
        <v>10</v>
      </c>
      <c r="D118" s="59" t="s">
        <v>121</v>
      </c>
      <c r="E118" s="141" t="s">
        <v>78</v>
      </c>
      <c r="F118" s="69">
        <v>16</v>
      </c>
      <c r="G118" s="68">
        <v>45888</v>
      </c>
      <c r="H118" s="70">
        <v>0.3125</v>
      </c>
      <c r="I118" s="68">
        <v>45888</v>
      </c>
      <c r="J118" s="61">
        <v>0.54166666666666663</v>
      </c>
      <c r="K118" s="72">
        <f t="shared" si="13"/>
        <v>0.22916666666666663</v>
      </c>
      <c r="L118" s="73">
        <f t="shared" si="14"/>
        <v>330</v>
      </c>
      <c r="M118" s="74">
        <f t="shared" si="15"/>
        <v>1.4322916666666664E-2</v>
      </c>
      <c r="N118" s="78">
        <f t="shared" si="16"/>
        <v>20</v>
      </c>
      <c r="O118" s="75" t="str">
        <f>IFERROR(IF(OR(M118="",B118=""),"",VLOOKUP($A118,Tabla!$A$2:$M$112,$C118,FALSE)),"")</f>
        <v/>
      </c>
      <c r="P118" s="76" t="str">
        <f t="shared" si="17"/>
        <v/>
      </c>
      <c r="Q118" s="77">
        <f>IFERROR(IF(OR(O118=0,O118=""),VLOOKUP(B118,$T$6:$W$16,4,0)/60*N118,Tiempos!O118*VLOOKUP(Tiempos!B118,Tiempos!$T$6:$W$16,4,0)/60),"")</f>
        <v>33.333333333333336</v>
      </c>
      <c r="R118" s="115"/>
      <c r="S118" s="112">
        <f t="shared" si="12"/>
        <v>0</v>
      </c>
    </row>
    <row r="119" spans="1:19" hidden="1">
      <c r="A119" s="67"/>
      <c r="B119" s="59" t="s">
        <v>23</v>
      </c>
      <c r="C119" s="79">
        <f>IFERROR(VLOOKUP(B119,Tiempos!$T$6:$U$16,2,FALSE),"")</f>
        <v>10</v>
      </c>
      <c r="D119" s="59" t="s">
        <v>121</v>
      </c>
      <c r="E119" s="141" t="s">
        <v>78</v>
      </c>
      <c r="F119" s="69">
        <v>15</v>
      </c>
      <c r="G119" s="68">
        <v>45889</v>
      </c>
      <c r="H119" s="70">
        <v>0.5</v>
      </c>
      <c r="I119" s="68">
        <v>45890</v>
      </c>
      <c r="J119" s="61">
        <v>0.33333333333333331</v>
      </c>
      <c r="K119" s="72">
        <f t="shared" si="13"/>
        <v>0.25</v>
      </c>
      <c r="L119" s="73">
        <f t="shared" si="14"/>
        <v>360</v>
      </c>
      <c r="M119" s="74">
        <f t="shared" si="15"/>
        <v>1.6666666666666666E-2</v>
      </c>
      <c r="N119" s="78">
        <f t="shared" si="16"/>
        <v>24</v>
      </c>
      <c r="O119" s="75" t="str">
        <f>IFERROR(IF(OR(M119="",B119=""),"",VLOOKUP($A119,Tabla!$A$2:$M$112,$C119,FALSE)),"")</f>
        <v/>
      </c>
      <c r="P119" s="76" t="str">
        <f t="shared" si="17"/>
        <v/>
      </c>
      <c r="Q119" s="77">
        <f>IFERROR(IF(OR(O119=0,O119=""),VLOOKUP(B119,$T$6:$W$16,4,0)/60*N119,Tiempos!O119*VLOOKUP(Tiempos!B119,Tiempos!$T$6:$W$16,4,0)/60),"")</f>
        <v>40</v>
      </c>
      <c r="R119" s="115"/>
      <c r="S119" s="112">
        <f t="shared" si="12"/>
        <v>4.1666666666666664E-2</v>
      </c>
    </row>
    <row r="120" spans="1:19" hidden="1">
      <c r="A120" s="67"/>
      <c r="B120" s="59" t="s">
        <v>23</v>
      </c>
      <c r="C120" s="79">
        <f>IFERROR(VLOOKUP(B120,Tiempos!$T$6:$U$16,2,FALSE),"")</f>
        <v>10</v>
      </c>
      <c r="D120" s="59" t="s">
        <v>121</v>
      </c>
      <c r="E120" s="141" t="s">
        <v>88</v>
      </c>
      <c r="F120" s="69">
        <v>5</v>
      </c>
      <c r="G120" s="68">
        <v>45890</v>
      </c>
      <c r="H120" s="70">
        <v>0.6875</v>
      </c>
      <c r="I120" s="68">
        <v>45891</v>
      </c>
      <c r="J120" s="61">
        <v>0.375</v>
      </c>
      <c r="K120" s="72">
        <f t="shared" si="13"/>
        <v>0.14583333333333337</v>
      </c>
      <c r="L120" s="73">
        <f t="shared" si="14"/>
        <v>210</v>
      </c>
      <c r="M120" s="74">
        <f t="shared" si="15"/>
        <v>2.9166666666666674E-2</v>
      </c>
      <c r="N120" s="78">
        <f t="shared" si="16"/>
        <v>42</v>
      </c>
      <c r="O120" s="75" t="str">
        <f>IFERROR(IF(OR(M120="",B120=""),"",VLOOKUP($A120,Tabla!$A$2:$M$112,$C120,FALSE)),"")</f>
        <v/>
      </c>
      <c r="P120" s="76" t="str">
        <f t="shared" si="17"/>
        <v/>
      </c>
      <c r="Q120" s="77">
        <f>IFERROR(IF(OR(O120=0,O120=""),VLOOKUP(B120,$T$6:$W$16,4,0)/60*N120,Tiempos!O120*VLOOKUP(Tiempos!B120,Tiempos!$T$6:$W$16,4,0)/60),"")</f>
        <v>70</v>
      </c>
      <c r="R120" s="115"/>
      <c r="S120" s="112">
        <f t="shared" si="12"/>
        <v>0</v>
      </c>
    </row>
    <row r="121" spans="1:19" ht="9.6" hidden="1" customHeight="1">
      <c r="A121" s="67"/>
      <c r="B121" s="59" t="s">
        <v>23</v>
      </c>
      <c r="C121" s="79">
        <f>IFERROR(VLOOKUP(B121,Tiempos!$T$6:$U$16,2,FALSE),"")</f>
        <v>10</v>
      </c>
      <c r="D121" s="59" t="s">
        <v>122</v>
      </c>
      <c r="E121" s="141" t="s">
        <v>78</v>
      </c>
      <c r="F121" s="69">
        <v>9</v>
      </c>
      <c r="G121" s="68">
        <v>45881</v>
      </c>
      <c r="H121" s="70">
        <v>0.3125</v>
      </c>
      <c r="I121" s="68">
        <v>45881</v>
      </c>
      <c r="J121" s="61">
        <v>0.4513888888888889</v>
      </c>
      <c r="K121" s="72">
        <f t="shared" si="13"/>
        <v>0.1388888888888889</v>
      </c>
      <c r="L121" s="73">
        <f t="shared" si="14"/>
        <v>200</v>
      </c>
      <c r="M121" s="74">
        <f t="shared" si="15"/>
        <v>1.54320987654321E-2</v>
      </c>
      <c r="N121" s="78">
        <f t="shared" si="16"/>
        <v>22</v>
      </c>
      <c r="O121" s="75" t="str">
        <f>IFERROR(IF(OR(M121="",B121=""),"",VLOOKUP($A121,Tabla!$A$2:$M$112,$C121,FALSE)),"")</f>
        <v/>
      </c>
      <c r="P121" s="76" t="str">
        <f t="shared" si="17"/>
        <v/>
      </c>
      <c r="Q121" s="77">
        <f>IFERROR(IF(OR(O121=0,O121=""),VLOOKUP(B121,$T$6:$W$16,4,0)/60*N121,Tiempos!O121*VLOOKUP(Tiempos!B121,Tiempos!$T$6:$W$16,4,0)/60),"")</f>
        <v>36.666666666666671</v>
      </c>
      <c r="R121" s="115"/>
      <c r="S121" s="112">
        <f t="shared" si="12"/>
        <v>0</v>
      </c>
    </row>
    <row r="122" spans="1:19" hidden="1">
      <c r="A122" s="67"/>
      <c r="B122" s="59" t="s">
        <v>23</v>
      </c>
      <c r="C122" s="79">
        <f>IFERROR(VLOOKUP(B122,Tiempos!$T$6:$U$16,2,FALSE),"")</f>
        <v>10</v>
      </c>
      <c r="D122" s="59" t="s">
        <v>123</v>
      </c>
      <c r="E122" s="141" t="s">
        <v>124</v>
      </c>
      <c r="F122" s="69">
        <v>6</v>
      </c>
      <c r="G122" s="68">
        <v>45873</v>
      </c>
      <c r="H122" s="70">
        <v>0.33333333333333331</v>
      </c>
      <c r="I122" s="68">
        <v>45873</v>
      </c>
      <c r="J122" s="61">
        <v>0.42708333333333331</v>
      </c>
      <c r="K122" s="72">
        <f t="shared" si="13"/>
        <v>9.375E-2</v>
      </c>
      <c r="L122" s="73">
        <f t="shared" si="14"/>
        <v>135</v>
      </c>
      <c r="M122" s="74">
        <f t="shared" si="15"/>
        <v>1.5625E-2</v>
      </c>
      <c r="N122" s="78">
        <f t="shared" si="16"/>
        <v>22</v>
      </c>
      <c r="O122" s="75" t="str">
        <f>IFERROR(IF(OR(M122="",B122=""),"",VLOOKUP($A122,Tabla!$A$2:$M$112,$C122,FALSE)),"")</f>
        <v/>
      </c>
      <c r="P122" s="76" t="str">
        <f t="shared" si="17"/>
        <v/>
      </c>
      <c r="Q122" s="77">
        <f>IFERROR(IF(OR(O122=0,O122=""),VLOOKUP(B122,$T$6:$W$16,4,0)/60*N122,Tiempos!O122*VLOOKUP(Tiempos!B122,Tiempos!$T$6:$W$16,4,0)/60),"")</f>
        <v>36.666666666666671</v>
      </c>
      <c r="R122" s="115"/>
      <c r="S122" s="112">
        <f t="shared" si="12"/>
        <v>0</v>
      </c>
    </row>
    <row r="123" spans="1:19" hidden="1">
      <c r="A123" s="67"/>
      <c r="B123" s="59" t="s">
        <v>23</v>
      </c>
      <c r="C123" s="79">
        <f>IFERROR(VLOOKUP(B123,Tiempos!$T$6:$U$16,2,FALSE),"")</f>
        <v>10</v>
      </c>
      <c r="D123" s="59" t="s">
        <v>123</v>
      </c>
      <c r="E123" s="141" t="s">
        <v>106</v>
      </c>
      <c r="F123" s="69">
        <v>20</v>
      </c>
      <c r="G123" s="68">
        <v>45873</v>
      </c>
      <c r="H123" s="70">
        <v>0.68055555555555547</v>
      </c>
      <c r="I123" s="68">
        <v>45874</v>
      </c>
      <c r="J123" s="61">
        <v>0.43402777777777773</v>
      </c>
      <c r="K123" s="72">
        <f t="shared" si="13"/>
        <v>0.21180555555555564</v>
      </c>
      <c r="L123" s="73">
        <f t="shared" si="14"/>
        <v>305</v>
      </c>
      <c r="M123" s="74">
        <f t="shared" si="15"/>
        <v>1.0590277777777782E-2</v>
      </c>
      <c r="N123" s="78">
        <f t="shared" si="16"/>
        <v>15</v>
      </c>
      <c r="O123" s="75" t="str">
        <f>IFERROR(IF(OR(M123="",B123=""),"",VLOOKUP($A123,Tabla!$A$2:$M$112,$C123,FALSE)),"")</f>
        <v/>
      </c>
      <c r="P123" s="76" t="str">
        <f t="shared" si="17"/>
        <v/>
      </c>
      <c r="Q123" s="77">
        <f>IFERROR(IF(OR(O123=0,O123=""),VLOOKUP(B123,$T$6:$W$16,4,0)/60*N123,Tiempos!O123*VLOOKUP(Tiempos!B123,Tiempos!$T$6:$W$16,4,0)/60),"")</f>
        <v>25</v>
      </c>
      <c r="R123" s="115"/>
      <c r="S123" s="112">
        <f t="shared" si="12"/>
        <v>0</v>
      </c>
    </row>
    <row r="124" spans="1:19" hidden="1">
      <c r="A124" s="67"/>
      <c r="B124" s="59" t="s">
        <v>23</v>
      </c>
      <c r="C124" s="79">
        <f>IFERROR(VLOOKUP(B124,Tiempos!$T$6:$U$16,2,FALSE),"")</f>
        <v>10</v>
      </c>
      <c r="D124" s="59" t="s">
        <v>123</v>
      </c>
      <c r="E124" s="141" t="s">
        <v>88</v>
      </c>
      <c r="F124" s="69">
        <v>4</v>
      </c>
      <c r="G124" s="68">
        <v>45874</v>
      </c>
      <c r="H124" s="70">
        <v>0.4375</v>
      </c>
      <c r="I124" s="68">
        <v>45874</v>
      </c>
      <c r="J124" s="61">
        <v>0.48958333333333331</v>
      </c>
      <c r="K124" s="72">
        <f t="shared" si="13"/>
        <v>5.2083333333333315E-2</v>
      </c>
      <c r="L124" s="73">
        <f t="shared" si="14"/>
        <v>75</v>
      </c>
      <c r="M124" s="74">
        <f t="shared" si="15"/>
        <v>1.3020833333333329E-2</v>
      </c>
      <c r="N124" s="78">
        <f t="shared" si="16"/>
        <v>18</v>
      </c>
      <c r="O124" s="75" t="str">
        <f>IFERROR(IF(OR(M124="",B124=""),"",VLOOKUP($A124,Tabla!$A$2:$M$112,$C124,FALSE)),"")</f>
        <v/>
      </c>
      <c r="P124" s="76" t="str">
        <f t="shared" si="17"/>
        <v/>
      </c>
      <c r="Q124" s="77">
        <f>IFERROR(IF(OR(O124=0,O124=""),VLOOKUP(B124,$T$6:$W$16,4,0)/60*N124,Tiempos!O124*VLOOKUP(Tiempos!B124,Tiempos!$T$6:$W$16,4,0)/60),"")</f>
        <v>30</v>
      </c>
      <c r="R124" s="115"/>
      <c r="S124" s="112">
        <f t="shared" si="12"/>
        <v>0</v>
      </c>
    </row>
    <row r="125" spans="1:19" hidden="1">
      <c r="A125" s="67"/>
      <c r="B125" s="59" t="s">
        <v>23</v>
      </c>
      <c r="C125" s="79">
        <f>IFERROR(VLOOKUP(B125,Tiempos!$T$6:$U$16,2,FALSE),"")</f>
        <v>10</v>
      </c>
      <c r="D125" s="59" t="s">
        <v>123</v>
      </c>
      <c r="E125" s="141" t="s">
        <v>106</v>
      </c>
      <c r="F125" s="69">
        <v>19</v>
      </c>
      <c r="G125" s="68">
        <v>45874</v>
      </c>
      <c r="H125" s="70">
        <v>0.49305555555555558</v>
      </c>
      <c r="I125" s="68">
        <v>45874</v>
      </c>
      <c r="J125" s="61">
        <v>0.71875</v>
      </c>
      <c r="K125" s="72">
        <f t="shared" si="13"/>
        <v>0.18402777777777776</v>
      </c>
      <c r="L125" s="73">
        <f t="shared" si="14"/>
        <v>265</v>
      </c>
      <c r="M125" s="74">
        <f t="shared" si="15"/>
        <v>9.6856725146198825E-3</v>
      </c>
      <c r="N125" s="78">
        <f t="shared" si="16"/>
        <v>13</v>
      </c>
      <c r="O125" s="75" t="str">
        <f>IFERROR(IF(OR(M125="",B125=""),"",VLOOKUP($A125,Tabla!$A$2:$M$112,$C125,FALSE)),"")</f>
        <v/>
      </c>
      <c r="P125" s="76" t="str">
        <f t="shared" si="17"/>
        <v/>
      </c>
      <c r="Q125" s="77">
        <f>IFERROR(IF(OR(O125=0,O125=""),VLOOKUP(B125,$T$6:$W$16,4,0)/60*N125,Tiempos!O125*VLOOKUP(Tiempos!B125,Tiempos!$T$6:$W$16,4,0)/60),"")</f>
        <v>21.666666666666668</v>
      </c>
      <c r="R125" s="115"/>
      <c r="S125" s="112">
        <f t="shared" si="12"/>
        <v>4.1666666666666664E-2</v>
      </c>
    </row>
    <row r="126" spans="1:19" hidden="1">
      <c r="A126" s="67"/>
      <c r="B126" s="59" t="s">
        <v>23</v>
      </c>
      <c r="C126" s="79">
        <f>IFERROR(VLOOKUP(B126,Tiempos!$T$6:$U$16,2,FALSE),"")</f>
        <v>10</v>
      </c>
      <c r="D126" s="59" t="s">
        <v>123</v>
      </c>
      <c r="E126" s="141" t="s">
        <v>91</v>
      </c>
      <c r="F126" s="69">
        <v>7</v>
      </c>
      <c r="G126" s="68">
        <v>45875</v>
      </c>
      <c r="H126" s="70">
        <v>0.36805555555555558</v>
      </c>
      <c r="I126" s="68">
        <v>45875</v>
      </c>
      <c r="J126" s="61">
        <v>0.4861111111111111</v>
      </c>
      <c r="K126" s="72">
        <f t="shared" si="13"/>
        <v>0.11805555555555552</v>
      </c>
      <c r="L126" s="73">
        <f t="shared" si="14"/>
        <v>170</v>
      </c>
      <c r="M126" s="74">
        <f t="shared" si="15"/>
        <v>1.6865079365079361E-2</v>
      </c>
      <c r="N126" s="78">
        <f t="shared" si="16"/>
        <v>24</v>
      </c>
      <c r="O126" s="75" t="str">
        <f>IFERROR(IF(OR(M126="",B126=""),"",VLOOKUP($A126,Tabla!$A$2:$M$112,$C126,FALSE)),"")</f>
        <v/>
      </c>
      <c r="P126" s="76" t="str">
        <f t="shared" si="17"/>
        <v/>
      </c>
      <c r="Q126" s="77">
        <f>IFERROR(IF(OR(O126=0,O126=""),VLOOKUP(B126,$T$6:$W$16,4,0)/60*N126,Tiempos!O126*VLOOKUP(Tiempos!B126,Tiempos!$T$6:$W$16,4,0)/60),"")</f>
        <v>40</v>
      </c>
      <c r="R126" s="115"/>
      <c r="S126" s="112">
        <f t="shared" si="12"/>
        <v>0</v>
      </c>
    </row>
    <row r="127" spans="1:19" hidden="1">
      <c r="A127" s="67"/>
      <c r="B127" s="59" t="s">
        <v>23</v>
      </c>
      <c r="C127" s="79">
        <f>IFERROR(VLOOKUP(B127,Tiempos!$T$6:$U$16,2,FALSE),"")</f>
        <v>10</v>
      </c>
      <c r="D127" s="59" t="s">
        <v>123</v>
      </c>
      <c r="E127" s="141" t="s">
        <v>125</v>
      </c>
      <c r="F127" s="69">
        <v>1</v>
      </c>
      <c r="G127" s="68">
        <v>45875</v>
      </c>
      <c r="H127" s="70">
        <v>0.70833333333333337</v>
      </c>
      <c r="I127" s="68">
        <v>45875</v>
      </c>
      <c r="J127" s="61">
        <v>0.71875</v>
      </c>
      <c r="K127" s="72">
        <f t="shared" si="13"/>
        <v>1.041666666666663E-2</v>
      </c>
      <c r="L127" s="73">
        <f t="shared" si="14"/>
        <v>15</v>
      </c>
      <c r="M127" s="74">
        <f t="shared" si="15"/>
        <v>1.041666666666663E-2</v>
      </c>
      <c r="N127" s="78">
        <f t="shared" si="16"/>
        <v>15</v>
      </c>
      <c r="O127" s="75" t="str">
        <f>IFERROR(IF(OR(M127="",B127=""),"",VLOOKUP($A127,Tabla!$A$2:$M$112,$C127,FALSE)),"")</f>
        <v/>
      </c>
      <c r="P127" s="76" t="str">
        <f t="shared" si="17"/>
        <v/>
      </c>
      <c r="Q127" s="77">
        <f>IFERROR(IF(OR(O127=0,O127=""),VLOOKUP(B127,$T$6:$W$16,4,0)/60*N127,Tiempos!O127*VLOOKUP(Tiempos!B127,Tiempos!$T$6:$W$16,4,0)/60),"")</f>
        <v>25</v>
      </c>
      <c r="R127" s="116"/>
      <c r="S127" s="112">
        <f t="shared" si="12"/>
        <v>0</v>
      </c>
    </row>
    <row r="128" spans="1:19" hidden="1">
      <c r="A128" s="67"/>
      <c r="B128" s="59" t="s">
        <v>23</v>
      </c>
      <c r="C128" s="79">
        <f>IFERROR(VLOOKUP(B128,Tiempos!$T$6:$U$16,2,FALSE),"")</f>
        <v>10</v>
      </c>
      <c r="D128" s="59" t="s">
        <v>123</v>
      </c>
      <c r="E128" s="141" t="s">
        <v>83</v>
      </c>
      <c r="F128" s="69">
        <v>11</v>
      </c>
      <c r="G128" s="68">
        <v>45875</v>
      </c>
      <c r="H128" s="70">
        <v>0.72222222222222221</v>
      </c>
      <c r="I128" s="68">
        <v>45876</v>
      </c>
      <c r="J128" s="61">
        <v>0.41319444444444442</v>
      </c>
      <c r="K128" s="72">
        <f t="shared" si="13"/>
        <v>0.14930555555555558</v>
      </c>
      <c r="L128" s="73">
        <f t="shared" si="14"/>
        <v>215</v>
      </c>
      <c r="M128" s="74">
        <f t="shared" si="15"/>
        <v>1.3573232323232326E-2</v>
      </c>
      <c r="N128" s="78">
        <f t="shared" si="16"/>
        <v>19</v>
      </c>
      <c r="O128" s="75" t="str">
        <f>IFERROR(IF(OR(M128="",B128=""),"",VLOOKUP($A128,Tabla!$A$2:$M$112,$C128,FALSE)),"")</f>
        <v/>
      </c>
      <c r="P128" s="76" t="str">
        <f t="shared" si="17"/>
        <v/>
      </c>
      <c r="Q128" s="77">
        <f>IFERROR(IF(OR(O128=0,O128=""),VLOOKUP(B128,$T$6:$W$16,4,0)/60*N128,Tiempos!O128*VLOOKUP(Tiempos!B128,Tiempos!$T$6:$W$16,4,0)/60),"")</f>
        <v>31.666666666666668</v>
      </c>
      <c r="R128" s="116"/>
      <c r="S128" s="112">
        <f t="shared" si="12"/>
        <v>0</v>
      </c>
    </row>
    <row r="129" spans="1:19" hidden="1">
      <c r="A129" s="67"/>
      <c r="B129" s="59" t="s">
        <v>23</v>
      </c>
      <c r="C129" s="79">
        <f>IFERROR(VLOOKUP(B129,Tiempos!$T$6:$U$16,2,FALSE),"")</f>
        <v>10</v>
      </c>
      <c r="D129" s="59" t="s">
        <v>123</v>
      </c>
      <c r="E129" s="141" t="s">
        <v>85</v>
      </c>
      <c r="F129" s="69">
        <v>11</v>
      </c>
      <c r="G129" s="68">
        <v>45876</v>
      </c>
      <c r="H129" s="70">
        <v>0.41666666666666669</v>
      </c>
      <c r="I129" s="68">
        <v>45876</v>
      </c>
      <c r="J129" s="61">
        <v>0.53472222222222221</v>
      </c>
      <c r="K129" s="72">
        <f t="shared" si="13"/>
        <v>0.11805555555555552</v>
      </c>
      <c r="L129" s="73">
        <f t="shared" si="14"/>
        <v>170</v>
      </c>
      <c r="M129" s="74">
        <f t="shared" si="15"/>
        <v>1.073232323232323E-2</v>
      </c>
      <c r="N129" s="78">
        <f t="shared" si="16"/>
        <v>15</v>
      </c>
      <c r="O129" s="75" t="str">
        <f>IFERROR(IF(OR(M129="",B129=""),"",VLOOKUP($A129,Tabla!$A$2:$M$112,$C129,FALSE)),"")</f>
        <v/>
      </c>
      <c r="P129" s="76" t="str">
        <f t="shared" si="17"/>
        <v/>
      </c>
      <c r="Q129" s="77">
        <f>IFERROR(IF(OR(O129=0,O129=""),VLOOKUP(B129,$T$6:$W$16,4,0)/60*N129,Tiempos!O129*VLOOKUP(Tiempos!B129,Tiempos!$T$6:$W$16,4,0)/60),"")</f>
        <v>25</v>
      </c>
      <c r="R129" s="116"/>
      <c r="S129" s="112">
        <f t="shared" si="12"/>
        <v>0</v>
      </c>
    </row>
    <row r="130" spans="1:19" hidden="1">
      <c r="A130" s="67"/>
      <c r="B130" s="59" t="s">
        <v>23</v>
      </c>
      <c r="C130" s="79">
        <f>IFERROR(VLOOKUP(B130,Tiempos!$T$6:$U$16,2,FALSE),"")</f>
        <v>10</v>
      </c>
      <c r="D130" s="59" t="s">
        <v>123</v>
      </c>
      <c r="E130" s="141" t="s">
        <v>94</v>
      </c>
      <c r="F130" s="69">
        <v>5</v>
      </c>
      <c r="G130" s="68">
        <v>45877</v>
      </c>
      <c r="H130" s="70">
        <v>0.42708333333333331</v>
      </c>
      <c r="I130" s="68">
        <v>45877</v>
      </c>
      <c r="J130" s="61">
        <v>0.46527777777777773</v>
      </c>
      <c r="K130" s="72">
        <f t="shared" si="13"/>
        <v>3.819444444444442E-2</v>
      </c>
      <c r="L130" s="73">
        <f t="shared" si="14"/>
        <v>55</v>
      </c>
      <c r="M130" s="74">
        <f t="shared" si="15"/>
        <v>7.6388888888888843E-3</v>
      </c>
      <c r="N130" s="78">
        <f t="shared" si="16"/>
        <v>11</v>
      </c>
      <c r="O130" s="75" t="str">
        <f>IFERROR(IF(OR(M130="",B130=""),"",VLOOKUP($A130,Tabla!$A$2:$M$112,$C130,FALSE)),"")</f>
        <v/>
      </c>
      <c r="P130" s="76" t="str">
        <f t="shared" si="17"/>
        <v/>
      </c>
      <c r="Q130" s="77">
        <f>IFERROR(IF(OR(O130=0,O130=""),VLOOKUP(B130,$T$6:$W$16,4,0)/60*N130,Tiempos!O130*VLOOKUP(Tiempos!B130,Tiempos!$T$6:$W$16,4,0)/60),"")</f>
        <v>18.333333333333336</v>
      </c>
      <c r="R130" s="117"/>
      <c r="S130" s="112">
        <f t="shared" si="12"/>
        <v>0</v>
      </c>
    </row>
    <row r="131" spans="1:19" hidden="1">
      <c r="A131" s="67"/>
      <c r="B131" s="59" t="s">
        <v>23</v>
      </c>
      <c r="C131" s="79">
        <f>IFERROR(VLOOKUP(B131,Tiempos!$T$6:$U$16,2,FALSE),"")</f>
        <v>10</v>
      </c>
      <c r="D131" s="59" t="s">
        <v>123</v>
      </c>
      <c r="E131" s="141" t="s">
        <v>81</v>
      </c>
      <c r="F131" s="69">
        <v>5</v>
      </c>
      <c r="G131" s="68">
        <v>45877</v>
      </c>
      <c r="H131" s="70">
        <v>0.46875</v>
      </c>
      <c r="I131" s="68">
        <v>45877</v>
      </c>
      <c r="J131" s="61">
        <v>0.53472222222222221</v>
      </c>
      <c r="K131" s="72">
        <f t="shared" si="13"/>
        <v>6.597222222222221E-2</v>
      </c>
      <c r="L131" s="73">
        <f t="shared" si="14"/>
        <v>95</v>
      </c>
      <c r="M131" s="74">
        <f t="shared" si="15"/>
        <v>1.3194444444444443E-2</v>
      </c>
      <c r="N131" s="78">
        <f t="shared" si="16"/>
        <v>19</v>
      </c>
      <c r="O131" s="75" t="str">
        <f>IFERROR(IF(OR(M131="",B131=""),"",VLOOKUP($A131,Tabla!$A$2:$M$112,$C131,FALSE)),"")</f>
        <v/>
      </c>
      <c r="P131" s="76" t="str">
        <f t="shared" si="17"/>
        <v/>
      </c>
      <c r="Q131" s="77">
        <f>IFERROR(IF(OR(O131=0,O131=""),VLOOKUP(B131,$T$6:$W$16,4,0)/60*N131,Tiempos!O131*VLOOKUP(Tiempos!B131,Tiempos!$T$6:$W$16,4,0)/60),"")</f>
        <v>31.666666666666668</v>
      </c>
      <c r="R131" s="117"/>
      <c r="S131" s="112">
        <f t="shared" si="12"/>
        <v>0</v>
      </c>
    </row>
    <row r="132" spans="1:19" hidden="1">
      <c r="A132" s="67"/>
      <c r="B132" s="59" t="s">
        <v>23</v>
      </c>
      <c r="C132" s="79">
        <f>IFERROR(VLOOKUP(B132,Tiempos!$T$6:$U$16,2,FALSE),"")</f>
        <v>10</v>
      </c>
      <c r="D132" s="59" t="s">
        <v>126</v>
      </c>
      <c r="E132" s="141" t="s">
        <v>106</v>
      </c>
      <c r="F132" s="69">
        <v>20</v>
      </c>
      <c r="G132" s="68">
        <v>45868</v>
      </c>
      <c r="H132" s="70">
        <v>0.3125</v>
      </c>
      <c r="I132" s="68">
        <v>45868</v>
      </c>
      <c r="J132" s="61">
        <v>0.5625</v>
      </c>
      <c r="K132" s="72">
        <f t="shared" si="13"/>
        <v>0.25</v>
      </c>
      <c r="L132" s="73">
        <f t="shared" si="14"/>
        <v>360</v>
      </c>
      <c r="M132" s="74">
        <f t="shared" si="15"/>
        <v>1.2500000000000001E-2</v>
      </c>
      <c r="N132" s="78">
        <f t="shared" si="16"/>
        <v>18</v>
      </c>
      <c r="O132" s="75" t="str">
        <f>IFERROR(IF(OR(M132="",B132=""),"",VLOOKUP($A132,Tabla!$A$2:$M$112,$C132,FALSE)),"")</f>
        <v/>
      </c>
      <c r="P132" s="76" t="str">
        <f t="shared" si="17"/>
        <v/>
      </c>
      <c r="Q132" s="77">
        <f>IFERROR(IF(OR(O132=0,O132=""),VLOOKUP(B132,$T$6:$W$16,4,0)/60*N132,Tiempos!O132*VLOOKUP(Tiempos!B132,Tiempos!$T$6:$W$16,4,0)/60),"")</f>
        <v>30</v>
      </c>
      <c r="R132" s="117"/>
      <c r="S132" s="112">
        <f t="shared" si="12"/>
        <v>0</v>
      </c>
    </row>
    <row r="133" spans="1:19" hidden="1">
      <c r="A133" s="67"/>
      <c r="B133" s="59" t="s">
        <v>23</v>
      </c>
      <c r="C133" s="79">
        <f>IFERROR(VLOOKUP(B133,Tiempos!$T$6:$U$16,2,FALSE),"")</f>
        <v>10</v>
      </c>
      <c r="D133" s="59" t="s">
        <v>126</v>
      </c>
      <c r="E133" s="141" t="s">
        <v>83</v>
      </c>
      <c r="F133" s="69">
        <v>10</v>
      </c>
      <c r="G133" s="68">
        <v>45868</v>
      </c>
      <c r="H133" s="70">
        <v>0.56597222222222221</v>
      </c>
      <c r="I133" s="68">
        <v>45868</v>
      </c>
      <c r="J133" s="61">
        <v>0.69791666666666663</v>
      </c>
      <c r="K133" s="72">
        <f t="shared" si="13"/>
        <v>9.0277777777777762E-2</v>
      </c>
      <c r="L133" s="73">
        <f t="shared" si="14"/>
        <v>130</v>
      </c>
      <c r="M133" s="74">
        <f t="shared" si="15"/>
        <v>9.0277777777777769E-3</v>
      </c>
      <c r="N133" s="78">
        <f t="shared" si="16"/>
        <v>13</v>
      </c>
      <c r="O133" s="75" t="str">
        <f>IFERROR(IF(OR(M133="",B133=""),"",VLOOKUP($A133,Tabla!$A$2:$M$112,$C133,FALSE)),"")</f>
        <v/>
      </c>
      <c r="P133" s="76" t="str">
        <f t="shared" si="17"/>
        <v/>
      </c>
      <c r="Q133" s="77">
        <f>IFERROR(IF(OR(O133=0,O133=""),VLOOKUP(B133,$T$6:$W$16,4,0)/60*N133,Tiempos!O133*VLOOKUP(Tiempos!B133,Tiempos!$T$6:$W$16,4,0)/60),"")</f>
        <v>21.666666666666668</v>
      </c>
      <c r="R133" s="117"/>
      <c r="S133" s="112">
        <f t="shared" si="12"/>
        <v>4.1666666666666664E-2</v>
      </c>
    </row>
    <row r="134" spans="1:19" hidden="1">
      <c r="A134" s="67"/>
      <c r="B134" s="59" t="s">
        <v>23</v>
      </c>
      <c r="C134" s="79">
        <f>IFERROR(VLOOKUP(B134,Tiempos!$T$6:$U$16,2,FALSE),"")</f>
        <v>10</v>
      </c>
      <c r="D134" s="59" t="s">
        <v>126</v>
      </c>
      <c r="E134" s="141" t="s">
        <v>95</v>
      </c>
      <c r="F134" s="69">
        <v>6</v>
      </c>
      <c r="G134" s="68">
        <v>45868</v>
      </c>
      <c r="H134" s="61">
        <v>0.70138888888888884</v>
      </c>
      <c r="I134" s="68">
        <v>45869</v>
      </c>
      <c r="J134" s="61">
        <v>0.3263888888888889</v>
      </c>
      <c r="K134" s="72">
        <f t="shared" si="13"/>
        <v>8.3333333333333426E-2</v>
      </c>
      <c r="L134" s="73">
        <f t="shared" si="14"/>
        <v>120</v>
      </c>
      <c r="M134" s="74">
        <f t="shared" si="15"/>
        <v>1.3888888888888904E-2</v>
      </c>
      <c r="N134" s="78">
        <f t="shared" si="16"/>
        <v>20</v>
      </c>
      <c r="O134" s="75" t="str">
        <f>IFERROR(IF(OR(M134="",B134=""),"",VLOOKUP($A134,Tabla!$A$2:$M$112,$C134,FALSE)),"")</f>
        <v/>
      </c>
      <c r="P134" s="76" t="str">
        <f t="shared" si="17"/>
        <v/>
      </c>
      <c r="Q134" s="77">
        <f>IFERROR(IF(OR(O134=0,O134=""),VLOOKUP(B134,$T$6:$W$16,4,0)/60*N134,Tiempos!O134*VLOOKUP(Tiempos!B134,Tiempos!$T$6:$W$16,4,0)/60),"")</f>
        <v>33.333333333333336</v>
      </c>
      <c r="R134" s="117"/>
      <c r="S134" s="112">
        <f t="shared" si="12"/>
        <v>0</v>
      </c>
    </row>
    <row r="135" spans="1:19" hidden="1">
      <c r="A135" s="67"/>
      <c r="B135" s="59" t="s">
        <v>23</v>
      </c>
      <c r="C135" s="79">
        <f>IFERROR(VLOOKUP(B135,Tiempos!$T$6:$U$16,2,FALSE),"")</f>
        <v>10</v>
      </c>
      <c r="D135" s="59" t="s">
        <v>126</v>
      </c>
      <c r="E135" s="141" t="s">
        <v>96</v>
      </c>
      <c r="F135" s="69">
        <v>5</v>
      </c>
      <c r="G135" s="68">
        <v>45869</v>
      </c>
      <c r="H135" s="70">
        <v>0.69097222222222221</v>
      </c>
      <c r="I135" s="68">
        <v>45870</v>
      </c>
      <c r="J135" s="61">
        <v>0.39583333333333331</v>
      </c>
      <c r="K135" s="72">
        <f t="shared" si="13"/>
        <v>0.16319444444444448</v>
      </c>
      <c r="L135" s="73">
        <f t="shared" si="14"/>
        <v>235</v>
      </c>
      <c r="M135" s="74">
        <f t="shared" si="15"/>
        <v>3.2638888888888898E-2</v>
      </c>
      <c r="N135" s="78">
        <f t="shared" si="16"/>
        <v>47</v>
      </c>
      <c r="O135" s="75" t="str">
        <f>IFERROR(IF(OR(M135="",B135=""),"",VLOOKUP($A135,Tabla!$A$2:$M$112,$C135,FALSE)),"")</f>
        <v/>
      </c>
      <c r="P135" s="76" t="str">
        <f t="shared" si="17"/>
        <v/>
      </c>
      <c r="Q135" s="77">
        <f>IFERROR(IF(OR(O135=0,O135=""),VLOOKUP(B135,$T$6:$W$16,4,0)/60*N135,Tiempos!O135*VLOOKUP(Tiempos!B135,Tiempos!$T$6:$W$16,4,0)/60),"")</f>
        <v>78.333333333333343</v>
      </c>
      <c r="R135" s="117"/>
      <c r="S135" s="112">
        <f t="shared" ref="S135:S195" si="18">IF(I135=G135,IF(H135&lt;$S$1,IF(J135&gt;$S$2,$S$3,0),0),IF(WEEKDAY(G135)=7,IF(J135&gt;$S$2,$S$3,0),IF(H135&lt;$S$1,$S$3,0)+IF(J135&gt;$S$2,$S$3,0)))</f>
        <v>0</v>
      </c>
    </row>
    <row r="136" spans="1:19" hidden="1">
      <c r="A136" s="67"/>
      <c r="B136" s="59" t="s">
        <v>23</v>
      </c>
      <c r="C136" s="79">
        <f>IFERROR(VLOOKUP(B136,Tiempos!$T$6:$U$16,2,FALSE),"")</f>
        <v>10</v>
      </c>
      <c r="D136" s="59" t="s">
        <v>126</v>
      </c>
      <c r="E136" s="141" t="s">
        <v>84</v>
      </c>
      <c r="F136" s="69">
        <v>7</v>
      </c>
      <c r="G136" s="68">
        <v>45870</v>
      </c>
      <c r="H136" s="70">
        <v>0.52430555555555558</v>
      </c>
      <c r="I136" s="68">
        <v>45871</v>
      </c>
      <c r="J136" s="61">
        <v>0.3298611111111111</v>
      </c>
      <c r="K136" s="72">
        <f t="shared" si="13"/>
        <v>0.1805555555555555</v>
      </c>
      <c r="L136" s="73">
        <f t="shared" si="14"/>
        <v>260</v>
      </c>
      <c r="M136" s="74">
        <f t="shared" si="15"/>
        <v>2.5793650793650785E-2</v>
      </c>
      <c r="N136" s="78">
        <f t="shared" si="16"/>
        <v>37</v>
      </c>
      <c r="O136" s="75" t="str">
        <f>IFERROR(IF(OR(M136="",B136=""),"",VLOOKUP($A136,Tabla!$A$2:$M$112,$C136,FALSE)),"")</f>
        <v/>
      </c>
      <c r="P136" s="76" t="str">
        <f t="shared" si="17"/>
        <v/>
      </c>
      <c r="Q136" s="77">
        <f>IFERROR(IF(OR(O136=0,O136=""),VLOOKUP(B136,$T$6:$W$16,4,0)/60*N136,Tiempos!O136*VLOOKUP(Tiempos!B136,Tiempos!$T$6:$W$16,4,0)/60),"")</f>
        <v>61.666666666666671</v>
      </c>
      <c r="R136" s="117"/>
      <c r="S136" s="112">
        <f t="shared" si="18"/>
        <v>4.1666666666666664E-2</v>
      </c>
    </row>
    <row r="137" spans="1:19" hidden="1">
      <c r="A137" s="67"/>
      <c r="B137" s="59" t="s">
        <v>23</v>
      </c>
      <c r="C137" s="79">
        <f>IFERROR(VLOOKUP(B137,Tiempos!$T$6:$U$16,2,FALSE),"")</f>
        <v>10</v>
      </c>
      <c r="D137" s="59" t="s">
        <v>126</v>
      </c>
      <c r="E137" s="141" t="s">
        <v>97</v>
      </c>
      <c r="F137" s="69">
        <v>4</v>
      </c>
      <c r="G137" s="68">
        <v>45871</v>
      </c>
      <c r="H137" s="70">
        <v>0.33333333333333331</v>
      </c>
      <c r="I137" s="68">
        <v>45871</v>
      </c>
      <c r="J137" s="61">
        <v>0.37847222222222227</v>
      </c>
      <c r="K137" s="72">
        <f t="shared" si="13"/>
        <v>4.5138888888888951E-2</v>
      </c>
      <c r="L137" s="73">
        <f t="shared" si="14"/>
        <v>65</v>
      </c>
      <c r="M137" s="74">
        <f t="shared" si="15"/>
        <v>1.1284722222222238E-2</v>
      </c>
      <c r="N137" s="78">
        <f t="shared" si="16"/>
        <v>16</v>
      </c>
      <c r="O137" s="75" t="str">
        <f>IFERROR(IF(OR(M137="",B137=""),"",VLOOKUP($A137,Tabla!$A$2:$M$112,$C137,FALSE)),"")</f>
        <v/>
      </c>
      <c r="P137" s="76" t="str">
        <f t="shared" si="17"/>
        <v/>
      </c>
      <c r="Q137" s="77">
        <f>IFERROR(IF(OR(O137=0,O137=""),VLOOKUP(B137,$T$6:$W$16,4,0)/60*N137,Tiempos!O137*VLOOKUP(Tiempos!B137,Tiempos!$T$6:$W$16,4,0)/60),"")</f>
        <v>26.666666666666668</v>
      </c>
      <c r="R137" s="118"/>
      <c r="S137" s="112">
        <f t="shared" si="18"/>
        <v>0</v>
      </c>
    </row>
    <row r="138" spans="1:19" hidden="1">
      <c r="A138" s="67"/>
      <c r="B138" s="59" t="s">
        <v>23</v>
      </c>
      <c r="C138" s="79">
        <f>IFERROR(VLOOKUP(B138,Tiempos!$T$6:$U$16,2,FALSE),"")</f>
        <v>10</v>
      </c>
      <c r="D138" s="59" t="s">
        <v>127</v>
      </c>
      <c r="E138" s="141" t="s">
        <v>128</v>
      </c>
      <c r="F138" s="69">
        <v>10</v>
      </c>
      <c r="G138" s="68">
        <v>45663</v>
      </c>
      <c r="H138" s="70">
        <v>0.63888888888888895</v>
      </c>
      <c r="I138" s="68">
        <v>45664</v>
      </c>
      <c r="J138" s="61">
        <v>0.4201388888888889</v>
      </c>
      <c r="K138" s="72">
        <f t="shared" ref="K138:K180" si="19">IFERROR(IF(J138="","",IF(G138=I138,(J138-H138-S138),IF(I138-G138=1,((VLOOKUP(G138,CALENDARIO,6,FALSE)-H138)+(J138-VLOOKUP(I138,CALENDARIO,5,FALSE)))-S138,IF(I138-G138=2,((VLOOKUP(G138,CALENDARIO,6,FALSE)-H138)+(J138-VLOOKUP(I138,CALENDARIO,5,FALSE)))-S138+VLOOKUP(G138+1,CALENDARIO,7,FALSE)/24,IF(I138-G138=3,((VLOOKUP(G138,CALENDARIO,6,FALSE)-H138)+(J138-VLOOKUP(I138,CALENDARIO,5,FALSE)))-S138+VLOOKUP(G138+1,CALENDARIO,7,FALSE)/24+VLOOKUP(G138+2,CALENDARIO,7,FALSE)/24,((VLOOKUP(G138,CALENDARIO,6,FALSE)-H138)+(J138-VLOOKUP(I138,CALENDARIO,5,FALSE)))-S138+VLOOKUP(G138+1,CALENDARIO,7,FALSE)/24+VLOOKUP(G138+2,CALENDARIO,7,FALSE)/24+VLOOKUP(G138+3,CALENDARIO,7,FALSE)/24))))),"")</f>
        <v>0.23958333333333331</v>
      </c>
      <c r="L138" s="73">
        <f t="shared" ref="L138:L180" si="20">IFERROR((+HOUR(K138)*60+MINUTE(K138)),"")</f>
        <v>345</v>
      </c>
      <c r="M138" s="74">
        <f t="shared" ref="M138:M180" si="21">IFERROR(IF(K138="","",K138/F138),"")</f>
        <v>2.3958333333333331E-2</v>
      </c>
      <c r="N138" s="78">
        <f t="shared" ref="N138:N180" si="22">IFERROR(+HOUR(M138)*60+MINUTE(M138),"")</f>
        <v>34</v>
      </c>
      <c r="O138" s="75" t="str">
        <f>IFERROR(IF(OR(M138="",B138=""),"",VLOOKUP($A138,Tabla!$A$2:$M$112,$C138,FALSE)),"")</f>
        <v/>
      </c>
      <c r="P138" s="76" t="str">
        <f t="shared" si="17"/>
        <v/>
      </c>
      <c r="Q138" s="77">
        <f>IFERROR(IF(OR(O138=0,O138=""),VLOOKUP(B138,$T$6:$W$16,4,0)/60*N138,Tiempos!O138*VLOOKUP(Tiempos!B138,Tiempos!$T$6:$W$16,4,0)/60),"")</f>
        <v>56.666666666666671</v>
      </c>
      <c r="R138" s="116"/>
      <c r="S138" s="112">
        <f t="shared" si="18"/>
        <v>0</v>
      </c>
    </row>
    <row r="139" spans="1:19" hidden="1">
      <c r="A139" s="67"/>
      <c r="B139" s="59" t="s">
        <v>23</v>
      </c>
      <c r="C139" s="79">
        <f>IFERROR(VLOOKUP(B139,Tiempos!$T$6:$U$16,2,FALSE),"")</f>
        <v>10</v>
      </c>
      <c r="D139" s="59" t="s">
        <v>127</v>
      </c>
      <c r="E139" s="141" t="s">
        <v>129</v>
      </c>
      <c r="F139" s="69">
        <v>10</v>
      </c>
      <c r="G139" s="68">
        <v>45664</v>
      </c>
      <c r="H139" s="70">
        <v>0.42708333333333331</v>
      </c>
      <c r="I139" s="68">
        <v>45664</v>
      </c>
      <c r="J139" s="61">
        <v>0.46527777777777773</v>
      </c>
      <c r="K139" s="72">
        <f t="shared" si="19"/>
        <v>3.819444444444442E-2</v>
      </c>
      <c r="L139" s="73">
        <f t="shared" si="20"/>
        <v>55</v>
      </c>
      <c r="M139" s="74">
        <f t="shared" si="21"/>
        <v>3.8194444444444422E-3</v>
      </c>
      <c r="N139" s="78">
        <f t="shared" si="22"/>
        <v>5</v>
      </c>
      <c r="O139" s="75" t="str">
        <f>IFERROR(IF(OR(M139="",B139=""),"",VLOOKUP($A139,Tabla!$A$2:$M$112,$C139,FALSE)),"")</f>
        <v/>
      </c>
      <c r="P139" s="76" t="str">
        <f t="shared" si="17"/>
        <v/>
      </c>
      <c r="Q139" s="77">
        <f>IFERROR(IF(OR(O139=0,O139=""),VLOOKUP(B139,$T$6:$W$16,4,0)/60*N139,Tiempos!O139*VLOOKUP(Tiempos!B139,Tiempos!$T$6:$W$16,4,0)/60),"")</f>
        <v>8.3333333333333339</v>
      </c>
      <c r="R139" s="115"/>
      <c r="S139" s="112">
        <f t="shared" si="18"/>
        <v>0</v>
      </c>
    </row>
    <row r="140" spans="1:19" hidden="1">
      <c r="A140" s="67"/>
      <c r="B140" s="59" t="s">
        <v>23</v>
      </c>
      <c r="C140" s="79">
        <f>IFERROR(VLOOKUP(B140,Tiempos!$T$6:$U$16,2,FALSE),"")</f>
        <v>10</v>
      </c>
      <c r="D140" s="59" t="s">
        <v>127</v>
      </c>
      <c r="E140" s="141" t="s">
        <v>130</v>
      </c>
      <c r="F140" s="69">
        <v>15</v>
      </c>
      <c r="G140" s="68">
        <v>45664</v>
      </c>
      <c r="H140" s="70">
        <v>0.46875</v>
      </c>
      <c r="I140" s="68">
        <v>45664</v>
      </c>
      <c r="J140" s="61">
        <v>0.54513888888888895</v>
      </c>
      <c r="K140" s="72">
        <f t="shared" si="19"/>
        <v>7.6388888888888951E-2</v>
      </c>
      <c r="L140" s="73">
        <f t="shared" si="20"/>
        <v>110</v>
      </c>
      <c r="M140" s="74">
        <f t="shared" si="21"/>
        <v>5.0925925925925965E-3</v>
      </c>
      <c r="N140" s="78">
        <f t="shared" si="22"/>
        <v>7</v>
      </c>
      <c r="O140" s="75" t="str">
        <f>IFERROR(IF(OR(M140="",B140=""),"",VLOOKUP($A140,Tabla!$A$2:$M$112,$C140,FALSE)),"")</f>
        <v/>
      </c>
      <c r="P140" s="76" t="str">
        <f t="shared" si="17"/>
        <v/>
      </c>
      <c r="Q140" s="77">
        <f>IFERROR(IF(OR(O140=0,O140=""),VLOOKUP(B140,$T$6:$W$16,4,0)/60*N140,Tiempos!O140*VLOOKUP(Tiempos!B140,Tiempos!$T$6:$W$16,4,0)/60),"")</f>
        <v>11.666666666666668</v>
      </c>
      <c r="R140" s="115"/>
      <c r="S140" s="112">
        <f t="shared" si="18"/>
        <v>0</v>
      </c>
    </row>
    <row r="141" spans="1:19" hidden="1">
      <c r="A141" s="67"/>
      <c r="B141" s="59" t="s">
        <v>23</v>
      </c>
      <c r="C141" s="79">
        <f>IFERROR(VLOOKUP(B141,Tiempos!$T$6:$U$16,2,FALSE),"")</f>
        <v>10</v>
      </c>
      <c r="D141" s="59" t="s">
        <v>127</v>
      </c>
      <c r="E141" s="141" t="s">
        <v>131</v>
      </c>
      <c r="F141" s="69">
        <v>22</v>
      </c>
      <c r="G141" s="68">
        <v>45664</v>
      </c>
      <c r="H141" s="70">
        <v>0.64930555555555558</v>
      </c>
      <c r="I141" s="68">
        <v>45665</v>
      </c>
      <c r="J141" s="61">
        <v>0.70833333333333337</v>
      </c>
      <c r="K141" s="72">
        <f t="shared" si="19"/>
        <v>0.47569444444444448</v>
      </c>
      <c r="L141" s="73">
        <f t="shared" si="20"/>
        <v>685</v>
      </c>
      <c r="M141" s="74">
        <f t="shared" si="21"/>
        <v>2.1622474747474748E-2</v>
      </c>
      <c r="N141" s="78">
        <f t="shared" si="22"/>
        <v>31</v>
      </c>
      <c r="O141" s="75" t="str">
        <f>IFERROR(IF(OR(M141="",B141=""),"",VLOOKUP($A141,Tabla!$A$2:$M$112,$C141,FALSE)),"")</f>
        <v/>
      </c>
      <c r="P141" s="76" t="str">
        <f t="shared" ref="P141:P183" si="23">IF(O141="","",(O141/N141))</f>
        <v/>
      </c>
      <c r="Q141" s="77">
        <f>IFERROR(IF(OR(O141=0,O141=""),VLOOKUP(B141,$T$6:$W$16,4,0)/60*N141,Tiempos!O141*VLOOKUP(Tiempos!B141,Tiempos!$T$6:$W$16,4,0)/60),"")</f>
        <v>51.666666666666671</v>
      </c>
      <c r="R141" s="115"/>
      <c r="S141" s="112">
        <f t="shared" si="18"/>
        <v>4.1666666666666664E-2</v>
      </c>
    </row>
    <row r="142" spans="1:19" hidden="1">
      <c r="A142" s="67"/>
      <c r="B142" s="59" t="s">
        <v>23</v>
      </c>
      <c r="C142" s="79">
        <f>IFERROR(VLOOKUP(B142,Tiempos!$T$6:$U$16,2,FALSE),"")</f>
        <v>10</v>
      </c>
      <c r="D142" s="59" t="s">
        <v>127</v>
      </c>
      <c r="E142" s="141" t="s">
        <v>132</v>
      </c>
      <c r="F142" s="69">
        <v>1</v>
      </c>
      <c r="G142" s="68">
        <v>45667</v>
      </c>
      <c r="H142" s="70">
        <v>0.47222222222222227</v>
      </c>
      <c r="I142" s="68">
        <v>45667</v>
      </c>
      <c r="J142" s="61">
        <v>0.48958333333333331</v>
      </c>
      <c r="K142" s="72">
        <f t="shared" si="19"/>
        <v>1.7361111111111049E-2</v>
      </c>
      <c r="L142" s="73">
        <f t="shared" si="20"/>
        <v>25</v>
      </c>
      <c r="M142" s="74">
        <f t="shared" si="21"/>
        <v>1.7361111111111049E-2</v>
      </c>
      <c r="N142" s="78">
        <f t="shared" si="22"/>
        <v>25</v>
      </c>
      <c r="O142" s="75" t="str">
        <f>IFERROR(IF(OR(M142="",B142=""),"",VLOOKUP($A142,Tabla!$A$2:$M$112,$C142,FALSE)),"")</f>
        <v/>
      </c>
      <c r="P142" s="76" t="str">
        <f t="shared" si="23"/>
        <v/>
      </c>
      <c r="Q142" s="77">
        <f>IFERROR(IF(OR(O142=0,O142=""),VLOOKUP(B142,$T$6:$W$16,4,0)/60*N142,Tiempos!O142*VLOOKUP(Tiempos!B142,Tiempos!$T$6:$W$16,4,0)/60),"")</f>
        <v>41.666666666666671</v>
      </c>
      <c r="R142" s="115"/>
      <c r="S142" s="112">
        <f t="shared" si="18"/>
        <v>0</v>
      </c>
    </row>
    <row r="143" spans="1:19" hidden="1">
      <c r="A143" s="67"/>
      <c r="B143" s="59" t="s">
        <v>23</v>
      </c>
      <c r="C143" s="79">
        <f>IFERROR(VLOOKUP(B143,Tiempos!$T$6:$U$16,2,FALSE),"")</f>
        <v>10</v>
      </c>
      <c r="D143" s="59" t="s">
        <v>127</v>
      </c>
      <c r="E143" s="141" t="s">
        <v>133</v>
      </c>
      <c r="F143" s="69">
        <v>14</v>
      </c>
      <c r="G143" s="68">
        <v>45667</v>
      </c>
      <c r="H143" s="70">
        <v>0.55902777777777779</v>
      </c>
      <c r="I143" s="68">
        <v>45668</v>
      </c>
      <c r="J143" s="61">
        <v>0.39583333333333331</v>
      </c>
      <c r="K143" s="72">
        <f t="shared" si="19"/>
        <v>0.2118055555555555</v>
      </c>
      <c r="L143" s="73">
        <f t="shared" si="20"/>
        <v>305</v>
      </c>
      <c r="M143" s="74">
        <f t="shared" si="21"/>
        <v>1.5128968253968251E-2</v>
      </c>
      <c r="N143" s="78">
        <f t="shared" si="22"/>
        <v>21</v>
      </c>
      <c r="O143" s="75" t="str">
        <f>IFERROR(IF(OR(M143="",B143=""),"",VLOOKUP($A143,Tabla!$A$2:$M$112,$C143,FALSE)),"")</f>
        <v/>
      </c>
      <c r="P143" s="76" t="str">
        <f t="shared" si="23"/>
        <v/>
      </c>
      <c r="Q143" s="77">
        <f>IFERROR(IF(OR(O143=0,O143=""),VLOOKUP(B143,$T$6:$W$16,4,0)/60*N143,Tiempos!O143*VLOOKUP(Tiempos!B143,Tiempos!$T$6:$W$16,4,0)/60),"")</f>
        <v>35</v>
      </c>
      <c r="R143" s="115"/>
      <c r="S143" s="112">
        <f t="shared" si="18"/>
        <v>4.1666666666666664E-2</v>
      </c>
    </row>
    <row r="144" spans="1:19" hidden="1">
      <c r="A144" s="67"/>
      <c r="B144" s="59" t="s">
        <v>23</v>
      </c>
      <c r="C144" s="79">
        <f>IFERROR(VLOOKUP(B144,Tiempos!$T$6:$U$16,2,FALSE),"")</f>
        <v>10</v>
      </c>
      <c r="D144" s="59" t="s">
        <v>127</v>
      </c>
      <c r="E144" s="141" t="s">
        <v>95</v>
      </c>
      <c r="F144" s="69">
        <v>1</v>
      </c>
      <c r="G144" s="68">
        <v>45668</v>
      </c>
      <c r="H144" s="70">
        <v>0.44791666666666669</v>
      </c>
      <c r="I144" s="68">
        <v>45668</v>
      </c>
      <c r="J144" s="61">
        <v>0.47916666666666669</v>
      </c>
      <c r="K144" s="72">
        <f t="shared" si="19"/>
        <v>3.125E-2</v>
      </c>
      <c r="L144" s="73">
        <f t="shared" si="20"/>
        <v>45</v>
      </c>
      <c r="M144" s="74">
        <f t="shared" si="21"/>
        <v>3.125E-2</v>
      </c>
      <c r="N144" s="78">
        <f t="shared" si="22"/>
        <v>45</v>
      </c>
      <c r="O144" s="75" t="str">
        <f>IFERROR(IF(OR(M144="",B144=""),"",VLOOKUP($A144,Tabla!$A$2:$M$112,$C144,FALSE)),"")</f>
        <v/>
      </c>
      <c r="P144" s="76" t="str">
        <f t="shared" si="23"/>
        <v/>
      </c>
      <c r="Q144" s="77">
        <f>IFERROR(IF(OR(O144=0,O144=""),VLOOKUP(B144,$T$6:$W$16,4,0)/60*N144,Tiempos!O144*VLOOKUP(Tiempos!B144,Tiempos!$T$6:$W$16,4,0)/60),"")</f>
        <v>75</v>
      </c>
      <c r="R144" s="115"/>
      <c r="S144" s="112">
        <f t="shared" si="18"/>
        <v>0</v>
      </c>
    </row>
    <row r="145" spans="1:19" hidden="1">
      <c r="A145" s="67"/>
      <c r="B145" s="59" t="s">
        <v>23</v>
      </c>
      <c r="C145" s="79">
        <f>IFERROR(VLOOKUP(B145,Tiempos!$T$6:$U$16,2,FALSE),"")</f>
        <v>10</v>
      </c>
      <c r="D145" s="59" t="s">
        <v>134</v>
      </c>
      <c r="E145" s="141" t="s">
        <v>94</v>
      </c>
      <c r="F145" s="69">
        <v>13</v>
      </c>
      <c r="G145" s="68">
        <v>45671</v>
      </c>
      <c r="H145" s="70">
        <v>0.41319444444444442</v>
      </c>
      <c r="I145" s="68">
        <v>45671</v>
      </c>
      <c r="J145" s="61">
        <v>0.4826388888888889</v>
      </c>
      <c r="K145" s="72">
        <f t="shared" si="19"/>
        <v>6.9444444444444475E-2</v>
      </c>
      <c r="L145" s="73">
        <f t="shared" si="20"/>
        <v>100</v>
      </c>
      <c r="M145" s="74">
        <f t="shared" si="21"/>
        <v>5.3418803418803446E-3</v>
      </c>
      <c r="N145" s="78">
        <f t="shared" si="22"/>
        <v>7</v>
      </c>
      <c r="O145" s="75" t="str">
        <f>IFERROR(IF(OR(M145="",B145=""),"",VLOOKUP($A145,Tabla!$A$2:$M$112,$C145,FALSE)),"")</f>
        <v/>
      </c>
      <c r="P145" s="76" t="str">
        <f t="shared" si="23"/>
        <v/>
      </c>
      <c r="Q145" s="77">
        <f>IFERROR(IF(OR(O145=0,O145=""),VLOOKUP(B145,$T$6:$W$16,4,0)/60*N145,Tiempos!O145*VLOOKUP(Tiempos!B145,Tiempos!$T$6:$W$16,4,0)/60),"")</f>
        <v>11.666666666666668</v>
      </c>
      <c r="R145" s="115"/>
      <c r="S145" s="112">
        <f t="shared" si="18"/>
        <v>0</v>
      </c>
    </row>
    <row r="146" spans="1:19" hidden="1">
      <c r="A146" s="67"/>
      <c r="B146" s="59" t="s">
        <v>23</v>
      </c>
      <c r="C146" s="79">
        <f>IFERROR(VLOOKUP(B146,Tiempos!$T$6:$U$16,2,FALSE),"")</f>
        <v>10</v>
      </c>
      <c r="D146" s="59" t="s">
        <v>134</v>
      </c>
      <c r="E146" s="141" t="s">
        <v>135</v>
      </c>
      <c r="F146" s="69">
        <v>11</v>
      </c>
      <c r="G146" s="68">
        <v>45672</v>
      </c>
      <c r="H146" s="70">
        <v>0.3888888888888889</v>
      </c>
      <c r="I146" s="68">
        <v>45672</v>
      </c>
      <c r="J146" s="61">
        <v>0.52777777777777779</v>
      </c>
      <c r="K146" s="72">
        <f t="shared" si="19"/>
        <v>0.1388888888888889</v>
      </c>
      <c r="L146" s="73">
        <f t="shared" si="20"/>
        <v>200</v>
      </c>
      <c r="M146" s="74">
        <f t="shared" si="21"/>
        <v>1.2626262626262626E-2</v>
      </c>
      <c r="N146" s="78">
        <f t="shared" si="22"/>
        <v>18</v>
      </c>
      <c r="O146" s="75" t="str">
        <f>IFERROR(IF(OR(M146="",B146=""),"",VLOOKUP($A146,Tabla!$A$2:$M$112,$C146,FALSE)),"")</f>
        <v/>
      </c>
      <c r="P146" s="76" t="str">
        <f t="shared" si="23"/>
        <v/>
      </c>
      <c r="Q146" s="77">
        <f>IFERROR(IF(OR(O146=0,O146=""),VLOOKUP(B146,$T$6:$W$16,4,0)/60*N146,Tiempos!O146*VLOOKUP(Tiempos!B146,Tiempos!$T$6:$W$16,4,0)/60),"")</f>
        <v>30</v>
      </c>
      <c r="R146" s="115"/>
      <c r="S146" s="112">
        <f t="shared" si="18"/>
        <v>0</v>
      </c>
    </row>
    <row r="147" spans="1:19" hidden="1">
      <c r="A147" s="67"/>
      <c r="B147" s="59" t="s">
        <v>23</v>
      </c>
      <c r="C147" s="79">
        <f>IFERROR(VLOOKUP(B147,Tiempos!$T$6:$U$16,2,FALSE),"")</f>
        <v>10</v>
      </c>
      <c r="D147" s="59" t="s">
        <v>134</v>
      </c>
      <c r="E147" s="141" t="s">
        <v>131</v>
      </c>
      <c r="F147" s="69">
        <v>13</v>
      </c>
      <c r="G147" s="68">
        <v>45672</v>
      </c>
      <c r="H147" s="61">
        <v>0.52777777777777779</v>
      </c>
      <c r="I147" s="68">
        <v>45672</v>
      </c>
      <c r="J147" s="61">
        <v>0.69097222222222221</v>
      </c>
      <c r="K147" s="72">
        <f t="shared" si="19"/>
        <v>0.12152777777777776</v>
      </c>
      <c r="L147" s="73">
        <f t="shared" si="20"/>
        <v>175</v>
      </c>
      <c r="M147" s="74">
        <f t="shared" si="21"/>
        <v>9.3482905982905963E-3</v>
      </c>
      <c r="N147" s="78">
        <f t="shared" si="22"/>
        <v>13</v>
      </c>
      <c r="O147" s="75" t="str">
        <f>IFERROR(IF(OR(M147="",B147=""),"",VLOOKUP($A147,Tabla!$A$2:$M$112,$C147,FALSE)),"")</f>
        <v/>
      </c>
      <c r="P147" s="76" t="str">
        <f t="shared" si="23"/>
        <v/>
      </c>
      <c r="Q147" s="77">
        <f>IFERROR(IF(OR(O147=0,O147=""),VLOOKUP(B147,$T$6:$W$16,4,0)/60*N147,Tiempos!O147*VLOOKUP(Tiempos!B147,Tiempos!$T$6:$W$16,4,0)/60),"")</f>
        <v>21.666666666666668</v>
      </c>
      <c r="R147" s="115"/>
      <c r="S147" s="112">
        <f t="shared" si="18"/>
        <v>4.1666666666666664E-2</v>
      </c>
    </row>
    <row r="148" spans="1:19" ht="10.15" hidden="1" customHeight="1">
      <c r="A148" s="67"/>
      <c r="B148" s="59" t="s">
        <v>23</v>
      </c>
      <c r="C148" s="79">
        <f>IFERROR(VLOOKUP(B148,Tiempos!$T$6:$U$16,2,FALSE),"")</f>
        <v>10</v>
      </c>
      <c r="D148" s="59" t="s">
        <v>134</v>
      </c>
      <c r="E148" s="141" t="s">
        <v>136</v>
      </c>
      <c r="F148" s="69">
        <v>11</v>
      </c>
      <c r="G148" s="68">
        <v>45672</v>
      </c>
      <c r="H148" s="70">
        <v>0.69444444444444453</v>
      </c>
      <c r="I148" s="68">
        <v>45673</v>
      </c>
      <c r="J148" s="61">
        <v>0.44444444444444442</v>
      </c>
      <c r="K148" s="72">
        <f t="shared" si="19"/>
        <v>0.20833333333333326</v>
      </c>
      <c r="L148" s="73">
        <f t="shared" si="20"/>
        <v>300</v>
      </c>
      <c r="M148" s="74">
        <f t="shared" si="21"/>
        <v>1.8939393939393933E-2</v>
      </c>
      <c r="N148" s="78">
        <f t="shared" si="22"/>
        <v>27</v>
      </c>
      <c r="O148" s="75" t="str">
        <f>IFERROR(IF(OR(M148="",B148=""),"",VLOOKUP($A148,Tabla!$A$2:$M$112,$C148,FALSE)),"")</f>
        <v/>
      </c>
      <c r="P148" s="76" t="str">
        <f t="shared" si="23"/>
        <v/>
      </c>
      <c r="Q148" s="77">
        <f>IFERROR(IF(OR(O148=0,O148=""),VLOOKUP(B148,$T$6:$W$16,4,0)/60*N148,Tiempos!O148*VLOOKUP(Tiempos!B148,Tiempos!$T$6:$W$16,4,0)/60),"")</f>
        <v>45</v>
      </c>
      <c r="R148" s="115"/>
      <c r="S148" s="112">
        <f t="shared" si="18"/>
        <v>0</v>
      </c>
    </row>
    <row r="149" spans="1:19" ht="13.5" hidden="1" customHeight="1">
      <c r="A149" s="67"/>
      <c r="B149" s="59" t="s">
        <v>23</v>
      </c>
      <c r="C149" s="79">
        <f>IFERROR(VLOOKUP(B149,Tiempos!$T$6:$U$16,2,FALSE),"")</f>
        <v>10</v>
      </c>
      <c r="D149" s="59" t="s">
        <v>134</v>
      </c>
      <c r="E149" s="141" t="s">
        <v>84</v>
      </c>
      <c r="F149" s="69">
        <v>8</v>
      </c>
      <c r="G149" s="68">
        <v>45673</v>
      </c>
      <c r="H149" s="70">
        <v>0.44791666666666669</v>
      </c>
      <c r="I149" s="68">
        <v>45673</v>
      </c>
      <c r="J149" s="61">
        <v>0.64236111111111105</v>
      </c>
      <c r="K149" s="72">
        <f t="shared" si="19"/>
        <v>0.15277777777777771</v>
      </c>
      <c r="L149" s="73">
        <f t="shared" si="20"/>
        <v>220</v>
      </c>
      <c r="M149" s="74">
        <f t="shared" si="21"/>
        <v>1.9097222222222213E-2</v>
      </c>
      <c r="N149" s="78">
        <f t="shared" si="22"/>
        <v>27</v>
      </c>
      <c r="O149" s="75" t="str">
        <f>IFERROR(IF(OR(M149="",B149=""),"",VLOOKUP($A149,Tabla!$A$2:$M$112,$C149,FALSE)),"")</f>
        <v/>
      </c>
      <c r="P149" s="76" t="str">
        <f t="shared" si="23"/>
        <v/>
      </c>
      <c r="Q149" s="77">
        <f>IFERROR(IF(OR(O149=0,O149=""),VLOOKUP(B149,$T$6:$W$16,4,0)/60*N149,Tiempos!O149*VLOOKUP(Tiempos!B149,Tiempos!$T$6:$W$16,4,0)/60),"")</f>
        <v>45</v>
      </c>
      <c r="R149" s="115"/>
      <c r="S149" s="112">
        <f t="shared" si="18"/>
        <v>4.1666666666666664E-2</v>
      </c>
    </row>
    <row r="150" spans="1:19" hidden="1">
      <c r="A150" s="67"/>
      <c r="B150" s="59" t="s">
        <v>23</v>
      </c>
      <c r="C150" s="79">
        <f>IFERROR(VLOOKUP(B150,Tiempos!$T$6:$U$16,2,FALSE),"")</f>
        <v>10</v>
      </c>
      <c r="D150" s="59" t="s">
        <v>134</v>
      </c>
      <c r="E150" s="141" t="s">
        <v>131</v>
      </c>
      <c r="F150" s="69">
        <v>4</v>
      </c>
      <c r="G150" s="68">
        <v>45673</v>
      </c>
      <c r="H150" s="70">
        <v>0.65277777777777779</v>
      </c>
      <c r="I150" s="68">
        <v>45673</v>
      </c>
      <c r="J150" s="61">
        <v>0.67361111111111116</v>
      </c>
      <c r="K150" s="72">
        <f t="shared" si="19"/>
        <v>2.083333333333337E-2</v>
      </c>
      <c r="L150" s="73">
        <f t="shared" si="20"/>
        <v>30</v>
      </c>
      <c r="M150" s="74">
        <f t="shared" si="21"/>
        <v>5.2083333333333426E-3</v>
      </c>
      <c r="N150" s="78">
        <f t="shared" si="22"/>
        <v>7</v>
      </c>
      <c r="O150" s="75" t="str">
        <f>IFERROR(IF(OR(M150="",B150=""),"",VLOOKUP($A150,Tabla!$A$2:$M$112,$C150,FALSE)),"")</f>
        <v/>
      </c>
      <c r="P150" s="76" t="str">
        <f t="shared" si="23"/>
        <v/>
      </c>
      <c r="Q150" s="77">
        <f>IFERROR(IF(OR(O150=0,O150=""),VLOOKUP(B150,$T$6:$W$16,4,0)/60*N150,Tiempos!O150*VLOOKUP(Tiempos!B150,Tiempos!$T$6:$W$16,4,0)/60),"")</f>
        <v>11.666666666666668</v>
      </c>
      <c r="R150" s="115"/>
      <c r="S150" s="112">
        <f t="shared" si="18"/>
        <v>0</v>
      </c>
    </row>
    <row r="151" spans="1:19" hidden="1">
      <c r="A151" s="67"/>
      <c r="B151" s="59" t="s">
        <v>23</v>
      </c>
      <c r="C151" s="79">
        <f>IFERROR(VLOOKUP(B151,Tiempos!$T$6:$U$16,2,FALSE),"")</f>
        <v>10</v>
      </c>
      <c r="D151" s="59" t="s">
        <v>137</v>
      </c>
      <c r="E151" s="141" t="s">
        <v>138</v>
      </c>
      <c r="F151" s="69">
        <v>10</v>
      </c>
      <c r="G151" s="68">
        <v>45678</v>
      </c>
      <c r="H151" s="70">
        <v>0.33680555555555558</v>
      </c>
      <c r="I151" s="68">
        <v>45678</v>
      </c>
      <c r="J151" s="61">
        <v>0.41319444444444442</v>
      </c>
      <c r="K151" s="72">
        <f t="shared" si="19"/>
        <v>7.638888888888884E-2</v>
      </c>
      <c r="L151" s="73">
        <f t="shared" si="20"/>
        <v>110</v>
      </c>
      <c r="M151" s="74">
        <f t="shared" si="21"/>
        <v>7.6388888888888843E-3</v>
      </c>
      <c r="N151" s="78">
        <f t="shared" si="22"/>
        <v>11</v>
      </c>
      <c r="O151" s="75" t="str">
        <f>IFERROR(IF(OR(M151="",B151=""),"",VLOOKUP($A151,Tabla!$A$2:$M$112,$C151,FALSE)),"")</f>
        <v/>
      </c>
      <c r="P151" s="76" t="str">
        <f t="shared" si="23"/>
        <v/>
      </c>
      <c r="Q151" s="77">
        <f>IFERROR(IF(OR(O151=0,O151=""),VLOOKUP(B151,$T$6:$W$16,4,0)/60*N151,Tiempos!O151*VLOOKUP(Tiempos!B151,Tiempos!$T$6:$W$16,4,0)/60),"")</f>
        <v>18.333333333333336</v>
      </c>
      <c r="R151" s="115"/>
      <c r="S151" s="112">
        <f t="shared" si="18"/>
        <v>0</v>
      </c>
    </row>
    <row r="152" spans="1:19" hidden="1">
      <c r="A152" s="67"/>
      <c r="B152" s="59" t="s">
        <v>23</v>
      </c>
      <c r="C152" s="79">
        <f>IFERROR(VLOOKUP(B152,Tiempos!$T$6:$U$16,2,FALSE),"")</f>
        <v>10</v>
      </c>
      <c r="D152" s="59" t="s">
        <v>137</v>
      </c>
      <c r="E152" s="141" t="s">
        <v>80</v>
      </c>
      <c r="F152" s="69">
        <v>29</v>
      </c>
      <c r="G152" s="68">
        <v>45678</v>
      </c>
      <c r="H152" s="70">
        <v>0.41666666666666669</v>
      </c>
      <c r="I152" s="68">
        <v>45679</v>
      </c>
      <c r="J152" s="61">
        <v>0.65625</v>
      </c>
      <c r="K152" s="72">
        <f t="shared" si="19"/>
        <v>0.61458333333333337</v>
      </c>
      <c r="L152" s="73">
        <f t="shared" si="20"/>
        <v>885</v>
      </c>
      <c r="M152" s="74">
        <f t="shared" si="21"/>
        <v>2.1192528735632186E-2</v>
      </c>
      <c r="N152" s="78">
        <f t="shared" si="22"/>
        <v>30</v>
      </c>
      <c r="O152" s="75" t="str">
        <f>IFERROR(IF(OR(M152="",B152=""),"",VLOOKUP($A152,Tabla!$A$2:$M$112,$C152,FALSE)),"")</f>
        <v/>
      </c>
      <c r="P152" s="76" t="str">
        <f t="shared" si="23"/>
        <v/>
      </c>
      <c r="Q152" s="77">
        <f>IFERROR(IF(OR(O152=0,O152=""),VLOOKUP(B152,$T$6:$W$16,4,0)/60*N152,Tiempos!O152*VLOOKUP(Tiempos!B152,Tiempos!$T$6:$W$16,4,0)/60),"")</f>
        <v>50</v>
      </c>
      <c r="R152" s="115"/>
      <c r="S152" s="112">
        <f t="shared" si="18"/>
        <v>8.3333333333333329E-2</v>
      </c>
    </row>
    <row r="153" spans="1:19" hidden="1">
      <c r="A153" s="67"/>
      <c r="B153" s="59" t="s">
        <v>23</v>
      </c>
      <c r="C153" s="79">
        <f>IFERROR(VLOOKUP(B153,Tiempos!$T$6:$U$16,2,FALSE),"")</f>
        <v>10</v>
      </c>
      <c r="D153" s="59" t="s">
        <v>137</v>
      </c>
      <c r="E153" s="141" t="s">
        <v>95</v>
      </c>
      <c r="F153" s="69">
        <v>4</v>
      </c>
      <c r="G153" s="68">
        <v>45680</v>
      </c>
      <c r="H153" s="70">
        <v>0.4548611111111111</v>
      </c>
      <c r="I153" s="68">
        <v>45680</v>
      </c>
      <c r="J153" s="61">
        <v>0.48958333333333331</v>
      </c>
      <c r="K153" s="72">
        <f t="shared" si="19"/>
        <v>3.472222222222221E-2</v>
      </c>
      <c r="L153" s="73">
        <f t="shared" si="20"/>
        <v>50</v>
      </c>
      <c r="M153" s="74">
        <f t="shared" si="21"/>
        <v>8.6805555555555525E-3</v>
      </c>
      <c r="N153" s="78">
        <f t="shared" si="22"/>
        <v>12</v>
      </c>
      <c r="O153" s="75" t="str">
        <f>IFERROR(IF(OR(M153="",B153=""),"",VLOOKUP($A153,Tabla!$A$2:$M$112,$C153,FALSE)),"")</f>
        <v/>
      </c>
      <c r="P153" s="76" t="str">
        <f t="shared" si="23"/>
        <v/>
      </c>
      <c r="Q153" s="77">
        <f>IFERROR(IF(OR(O153=0,O153=""),VLOOKUP(B153,$T$6:$W$16,4,0)/60*N153,Tiempos!O153*VLOOKUP(Tiempos!B153,Tiempos!$T$6:$W$16,4,0)/60),"")</f>
        <v>20</v>
      </c>
      <c r="R153" s="115"/>
      <c r="S153" s="112">
        <f t="shared" si="18"/>
        <v>0</v>
      </c>
    </row>
    <row r="154" spans="1:19" hidden="1">
      <c r="A154" s="67"/>
      <c r="B154" s="59" t="s">
        <v>23</v>
      </c>
      <c r="C154" s="79">
        <f>IFERROR(VLOOKUP(B154,Tiempos!$T$6:$U$16,2,FALSE),"")</f>
        <v>10</v>
      </c>
      <c r="D154" s="59" t="s">
        <v>142</v>
      </c>
      <c r="E154" s="141" t="s">
        <v>139</v>
      </c>
      <c r="F154" s="69">
        <v>26</v>
      </c>
      <c r="G154" s="68">
        <v>45685</v>
      </c>
      <c r="H154" s="70">
        <v>0.65625</v>
      </c>
      <c r="I154" s="68">
        <v>45686</v>
      </c>
      <c r="J154" s="61">
        <v>0.39583333333333331</v>
      </c>
      <c r="K154" s="72">
        <f t="shared" si="19"/>
        <v>0.19791666666666669</v>
      </c>
      <c r="L154" s="73">
        <f t="shared" si="20"/>
        <v>285</v>
      </c>
      <c r="M154" s="74">
        <f t="shared" si="21"/>
        <v>7.6121794871794879E-3</v>
      </c>
      <c r="N154" s="78">
        <f t="shared" si="22"/>
        <v>10</v>
      </c>
      <c r="O154" s="75" t="str">
        <f>IFERROR(IF(OR(M154="",B154=""),"",VLOOKUP($A154,Tabla!$A$2:$M$112,$C154,FALSE)),"")</f>
        <v/>
      </c>
      <c r="P154" s="76" t="str">
        <f t="shared" si="23"/>
        <v/>
      </c>
      <c r="Q154" s="77">
        <f>IFERROR(IF(OR(O154=0,O154=""),VLOOKUP(B154,$T$6:$W$16,4,0)/60*N154,Tiempos!O154*VLOOKUP(Tiempos!B154,Tiempos!$T$6:$W$16,4,0)/60),"")</f>
        <v>16.666666666666668</v>
      </c>
      <c r="R154" s="115"/>
      <c r="S154" s="112">
        <f t="shared" si="18"/>
        <v>0</v>
      </c>
    </row>
    <row r="155" spans="1:19" hidden="1">
      <c r="A155" s="67"/>
      <c r="B155" s="59" t="s">
        <v>23</v>
      </c>
      <c r="C155" s="79">
        <f>IFERROR(VLOOKUP(B155,Tiempos!$T$6:$U$16,2,FALSE),"")</f>
        <v>10</v>
      </c>
      <c r="D155" s="59" t="s">
        <v>142</v>
      </c>
      <c r="E155" s="141" t="s">
        <v>140</v>
      </c>
      <c r="F155" s="69">
        <v>20</v>
      </c>
      <c r="G155" s="68">
        <v>45686</v>
      </c>
      <c r="H155" s="70">
        <v>0.39930555555555558</v>
      </c>
      <c r="I155" s="68">
        <v>45686</v>
      </c>
      <c r="J155" s="61">
        <v>0.4826388888888889</v>
      </c>
      <c r="K155" s="72">
        <f t="shared" si="19"/>
        <v>8.3333333333333315E-2</v>
      </c>
      <c r="L155" s="73">
        <f t="shared" si="20"/>
        <v>120</v>
      </c>
      <c r="M155" s="74">
        <f t="shared" si="21"/>
        <v>4.1666666666666657E-3</v>
      </c>
      <c r="N155" s="78">
        <f t="shared" si="22"/>
        <v>6</v>
      </c>
      <c r="O155" s="75" t="str">
        <f>IFERROR(IF(OR(M155="",B155=""),"",VLOOKUP($A155,Tabla!$A$2:$M$112,$C155,FALSE)),"")</f>
        <v/>
      </c>
      <c r="P155" s="76" t="str">
        <f t="shared" si="23"/>
        <v/>
      </c>
      <c r="Q155" s="77">
        <f>IFERROR(IF(OR(O155=0,O155=""),VLOOKUP(B155,$T$6:$W$16,4,0)/60*N155,Tiempos!O155*VLOOKUP(Tiempos!B155,Tiempos!$T$6:$W$16,4,0)/60),"")</f>
        <v>10</v>
      </c>
      <c r="R155" s="115"/>
      <c r="S155" s="112">
        <f t="shared" si="18"/>
        <v>0</v>
      </c>
    </row>
    <row r="156" spans="1:19" hidden="1">
      <c r="A156" s="67"/>
      <c r="B156" s="59" t="s">
        <v>23</v>
      </c>
      <c r="C156" s="79">
        <f>IFERROR(VLOOKUP(B156,Tiempos!$T$6:$U$16,2,FALSE),"")</f>
        <v>10</v>
      </c>
      <c r="D156" s="59" t="s">
        <v>142</v>
      </c>
      <c r="E156" s="141" t="s">
        <v>95</v>
      </c>
      <c r="F156" s="69">
        <v>13</v>
      </c>
      <c r="G156" s="68">
        <v>45686</v>
      </c>
      <c r="H156" s="70">
        <v>0.4861111111111111</v>
      </c>
      <c r="I156" s="68">
        <v>45686</v>
      </c>
      <c r="J156" s="61">
        <v>0.66666666666666663</v>
      </c>
      <c r="K156" s="72">
        <f t="shared" si="19"/>
        <v>0.13888888888888887</v>
      </c>
      <c r="L156" s="73">
        <f t="shared" si="20"/>
        <v>200</v>
      </c>
      <c r="M156" s="74">
        <f t="shared" si="21"/>
        <v>1.0683760683760682E-2</v>
      </c>
      <c r="N156" s="78">
        <f t="shared" si="22"/>
        <v>15</v>
      </c>
      <c r="O156" s="75" t="str">
        <f>IFERROR(IF(OR(M156="",B156=""),"",VLOOKUP($A156,Tabla!$A$2:$M$112,$C156,FALSE)),"")</f>
        <v/>
      </c>
      <c r="P156" s="76" t="str">
        <f t="shared" si="23"/>
        <v/>
      </c>
      <c r="Q156" s="77">
        <f>IFERROR(IF(OR(O156=0,O156=""),VLOOKUP(B156,$T$6:$W$16,4,0)/60*N156,Tiempos!O156*VLOOKUP(Tiempos!B156,Tiempos!$T$6:$W$16,4,0)/60),"")</f>
        <v>25</v>
      </c>
      <c r="R156" s="115"/>
      <c r="S156" s="112">
        <f t="shared" si="18"/>
        <v>4.1666666666666664E-2</v>
      </c>
    </row>
    <row r="157" spans="1:19" hidden="1">
      <c r="A157" s="67"/>
      <c r="B157" s="59" t="s">
        <v>23</v>
      </c>
      <c r="C157" s="79">
        <f>IFERROR(VLOOKUP(B157,Tiempos!$T$6:$U$16,2,FALSE),"")</f>
        <v>10</v>
      </c>
      <c r="D157" s="59" t="s">
        <v>142</v>
      </c>
      <c r="E157" s="141" t="s">
        <v>141</v>
      </c>
      <c r="F157" s="69">
        <v>13</v>
      </c>
      <c r="G157" s="68">
        <v>45687</v>
      </c>
      <c r="H157" s="70">
        <v>0.39930555555555558</v>
      </c>
      <c r="I157" s="68">
        <v>45687</v>
      </c>
      <c r="J157" s="61">
        <v>0.47916666666666669</v>
      </c>
      <c r="K157" s="72">
        <f t="shared" si="19"/>
        <v>7.9861111111111105E-2</v>
      </c>
      <c r="L157" s="73">
        <f t="shared" si="20"/>
        <v>115</v>
      </c>
      <c r="M157" s="74">
        <f t="shared" si="21"/>
        <v>6.143162393162393E-3</v>
      </c>
      <c r="N157" s="78">
        <f t="shared" si="22"/>
        <v>8</v>
      </c>
      <c r="O157" s="75" t="str">
        <f>IFERROR(IF(OR(M157="",B157=""),"",VLOOKUP($A157,Tabla!$A$2:$M$112,$C157,FALSE)),"")</f>
        <v/>
      </c>
      <c r="P157" s="76" t="str">
        <f t="shared" si="23"/>
        <v/>
      </c>
      <c r="Q157" s="77">
        <f>IFERROR(IF(OR(O157=0,O157=""),VLOOKUP(B157,$T$6:$W$16,4,0)/60*N157,Tiempos!O157*VLOOKUP(Tiempos!B157,Tiempos!$T$6:$W$16,4,0)/60),"")</f>
        <v>13.333333333333334</v>
      </c>
      <c r="R157" s="115"/>
      <c r="S157" s="112">
        <f t="shared" si="18"/>
        <v>0</v>
      </c>
    </row>
    <row r="158" spans="1:19" hidden="1">
      <c r="A158" s="67"/>
      <c r="B158" s="59" t="s">
        <v>23</v>
      </c>
      <c r="C158" s="79">
        <f>IFERROR(VLOOKUP(B158,Tiempos!$T$6:$U$16,2,FALSE),"")</f>
        <v>10</v>
      </c>
      <c r="D158" s="59" t="s">
        <v>142</v>
      </c>
      <c r="E158" s="141" t="s">
        <v>138</v>
      </c>
      <c r="F158" s="69">
        <v>26</v>
      </c>
      <c r="G158" s="68">
        <v>45687</v>
      </c>
      <c r="H158" s="70">
        <v>0.4826388888888889</v>
      </c>
      <c r="I158" s="68">
        <v>45687</v>
      </c>
      <c r="J158" s="61">
        <v>0.69097222222222221</v>
      </c>
      <c r="K158" s="72">
        <f t="shared" si="19"/>
        <v>0.16666666666666666</v>
      </c>
      <c r="L158" s="73">
        <f t="shared" si="20"/>
        <v>240</v>
      </c>
      <c r="M158" s="74">
        <f t="shared" si="21"/>
        <v>6.41025641025641E-3</v>
      </c>
      <c r="N158" s="78">
        <f t="shared" si="22"/>
        <v>9</v>
      </c>
      <c r="O158" s="75" t="str">
        <f>IFERROR(IF(OR(M158="",B158=""),"",VLOOKUP($A158,Tabla!$A$2:$M$112,$C158,FALSE)),"")</f>
        <v/>
      </c>
      <c r="P158" s="76" t="str">
        <f t="shared" si="23"/>
        <v/>
      </c>
      <c r="Q158" s="77">
        <f>IFERROR(IF(OR(O158=0,O158=""),VLOOKUP(B158,$T$6:$W$16,4,0)/60*N158,Tiempos!O158*VLOOKUP(Tiempos!B158,Tiempos!$T$6:$W$16,4,0)/60),"")</f>
        <v>15</v>
      </c>
      <c r="R158" s="115"/>
      <c r="S158" s="112">
        <f t="shared" si="18"/>
        <v>4.1666666666666664E-2</v>
      </c>
    </row>
    <row r="159" spans="1:19" hidden="1">
      <c r="A159" s="67"/>
      <c r="B159" s="59" t="s">
        <v>23</v>
      </c>
      <c r="C159" s="79">
        <f>IFERROR(VLOOKUP(B159,Tiempos!$T$6:$U$16,2,FALSE),"")</f>
        <v>10</v>
      </c>
      <c r="D159" s="59" t="s">
        <v>143</v>
      </c>
      <c r="E159" s="141" t="s">
        <v>89</v>
      </c>
      <c r="F159" s="69">
        <v>13</v>
      </c>
      <c r="G159" s="68">
        <v>45693</v>
      </c>
      <c r="H159" s="70">
        <v>0.3125</v>
      </c>
      <c r="I159" s="68">
        <v>45693</v>
      </c>
      <c r="J159" s="61">
        <v>0.48958333333333331</v>
      </c>
      <c r="K159" s="72">
        <f t="shared" si="19"/>
        <v>0.17708333333333331</v>
      </c>
      <c r="L159" s="73">
        <f t="shared" si="20"/>
        <v>255</v>
      </c>
      <c r="M159" s="74">
        <f t="shared" si="21"/>
        <v>1.362179487179487E-2</v>
      </c>
      <c r="N159" s="78">
        <f t="shared" si="22"/>
        <v>19</v>
      </c>
      <c r="O159" s="75" t="str">
        <f>IFERROR(IF(OR(M159="",B159=""),"",VLOOKUP($A159,Tabla!$A$2:$M$112,$C159,FALSE)),"")</f>
        <v/>
      </c>
      <c r="P159" s="76" t="str">
        <f t="shared" si="23"/>
        <v/>
      </c>
      <c r="Q159" s="77">
        <f>IFERROR(IF(OR(O159=0,O159=""),VLOOKUP(B159,$T$6:$W$16,4,0)/60*N159,Tiempos!O159*VLOOKUP(Tiempos!B159,Tiempos!$T$6:$W$16,4,0)/60),"")</f>
        <v>31.666666666666668</v>
      </c>
      <c r="R159" s="115"/>
      <c r="S159" s="112">
        <f t="shared" si="18"/>
        <v>0</v>
      </c>
    </row>
    <row r="160" spans="1:19" hidden="1">
      <c r="A160" s="67"/>
      <c r="B160" s="59" t="s">
        <v>23</v>
      </c>
      <c r="C160" s="79">
        <f>IFERROR(VLOOKUP(B160,Tiempos!$T$6:$U$16,2,FALSE),"")</f>
        <v>10</v>
      </c>
      <c r="D160" s="59" t="s">
        <v>143</v>
      </c>
      <c r="E160" s="141" t="s">
        <v>144</v>
      </c>
      <c r="F160" s="69">
        <v>14</v>
      </c>
      <c r="G160" s="68">
        <v>45693</v>
      </c>
      <c r="H160" s="70">
        <v>0.49305555555555558</v>
      </c>
      <c r="I160" s="68">
        <v>45693</v>
      </c>
      <c r="J160" s="61">
        <v>0.63194444444444442</v>
      </c>
      <c r="K160" s="72">
        <f t="shared" si="19"/>
        <v>9.7222222222222182E-2</v>
      </c>
      <c r="L160" s="73">
        <f t="shared" si="20"/>
        <v>140</v>
      </c>
      <c r="M160" s="74">
        <f t="shared" si="21"/>
        <v>6.9444444444444415E-3</v>
      </c>
      <c r="N160" s="78">
        <f t="shared" si="22"/>
        <v>10</v>
      </c>
      <c r="O160" s="75" t="str">
        <f>IFERROR(IF(OR(M160="",B160=""),"",VLOOKUP($A160,Tabla!$A$2:$M$112,$C160,FALSE)),"")</f>
        <v/>
      </c>
      <c r="P160" s="76" t="str">
        <f t="shared" si="23"/>
        <v/>
      </c>
      <c r="Q160" s="77">
        <f>IFERROR(IF(OR(O160=0,O160=""),VLOOKUP(B160,$T$6:$W$16,4,0)/60*N160,Tiempos!O160*VLOOKUP(Tiempos!B160,Tiempos!$T$6:$W$16,4,0)/60),"")</f>
        <v>16.666666666666668</v>
      </c>
      <c r="R160" s="115"/>
      <c r="S160" s="112">
        <f t="shared" si="18"/>
        <v>4.1666666666666664E-2</v>
      </c>
    </row>
    <row r="161" spans="1:19" hidden="1">
      <c r="A161" s="67"/>
      <c r="B161" s="59" t="s">
        <v>23</v>
      </c>
      <c r="C161" s="79">
        <f>IFERROR(VLOOKUP(B161,Tiempos!$T$6:$U$16,2,FALSE),"")</f>
        <v>10</v>
      </c>
      <c r="D161" s="59" t="s">
        <v>143</v>
      </c>
      <c r="E161" s="141" t="s">
        <v>138</v>
      </c>
      <c r="F161" s="69">
        <v>11</v>
      </c>
      <c r="G161" s="68">
        <v>45693</v>
      </c>
      <c r="H161" s="70">
        <v>0.66666666666666663</v>
      </c>
      <c r="I161" s="68">
        <v>45693</v>
      </c>
      <c r="J161" s="61">
        <v>0.73263888888888884</v>
      </c>
      <c r="K161" s="72">
        <f t="shared" si="19"/>
        <v>6.597222222222221E-2</v>
      </c>
      <c r="L161" s="73">
        <f t="shared" si="20"/>
        <v>95</v>
      </c>
      <c r="M161" s="74">
        <f t="shared" si="21"/>
        <v>5.9974747474747462E-3</v>
      </c>
      <c r="N161" s="78">
        <f t="shared" si="22"/>
        <v>8</v>
      </c>
      <c r="O161" s="75" t="str">
        <f>IFERROR(IF(OR(M161="",B161=""),"",VLOOKUP($A161,Tabla!$A$2:$M$112,$C161,FALSE)),"")</f>
        <v/>
      </c>
      <c r="P161" s="76" t="str">
        <f t="shared" si="23"/>
        <v/>
      </c>
      <c r="Q161" s="77">
        <f>IFERROR(IF(OR(O161=0,O161=""),VLOOKUP(B161,$T$6:$W$16,4,0)/60*N161,Tiempos!O161*VLOOKUP(Tiempos!B161,Tiempos!$T$6:$W$16,4,0)/60),"")</f>
        <v>13.333333333333334</v>
      </c>
      <c r="R161" s="115"/>
      <c r="S161" s="112">
        <f t="shared" si="18"/>
        <v>0</v>
      </c>
    </row>
    <row r="162" spans="1:19" hidden="1">
      <c r="A162" s="67"/>
      <c r="B162" s="59" t="s">
        <v>23</v>
      </c>
      <c r="C162" s="79">
        <f>IFERROR(VLOOKUP(B162,Tiempos!$T$6:$U$16,2,FALSE),"")</f>
        <v>10</v>
      </c>
      <c r="D162" s="59" t="s">
        <v>143</v>
      </c>
      <c r="E162" s="141" t="s">
        <v>145</v>
      </c>
      <c r="F162" s="69">
        <v>25</v>
      </c>
      <c r="G162" s="68">
        <v>45693</v>
      </c>
      <c r="H162" s="70">
        <v>0.73611111111111116</v>
      </c>
      <c r="I162" s="68">
        <v>45694</v>
      </c>
      <c r="J162" s="61">
        <v>0.78472222222222221</v>
      </c>
      <c r="K162" s="72">
        <f t="shared" si="19"/>
        <v>0.46527777777777773</v>
      </c>
      <c r="L162" s="73">
        <f t="shared" si="20"/>
        <v>670</v>
      </c>
      <c r="M162" s="74">
        <f t="shared" si="21"/>
        <v>1.861111111111111E-2</v>
      </c>
      <c r="N162" s="78">
        <f t="shared" si="22"/>
        <v>26</v>
      </c>
      <c r="O162" s="75" t="str">
        <f>IFERROR(IF(OR(M162="",B162=""),"",VLOOKUP($A162,Tabla!$A$2:$M$112,$C162,FALSE)),"")</f>
        <v/>
      </c>
      <c r="P162" s="76" t="str">
        <f t="shared" si="23"/>
        <v/>
      </c>
      <c r="Q162" s="77">
        <f>IFERROR(IF(OR(O162=0,O162=""),VLOOKUP(B162,$T$6:$W$16,4,0)/60*N162,Tiempos!O162*VLOOKUP(Tiempos!B162,Tiempos!$T$6:$W$16,4,0)/60),"")</f>
        <v>43.333333333333336</v>
      </c>
      <c r="R162" s="115"/>
      <c r="S162" s="112">
        <f t="shared" si="18"/>
        <v>4.1666666666666664E-2</v>
      </c>
    </row>
    <row r="163" spans="1:19" hidden="1">
      <c r="A163" s="67"/>
      <c r="B163" s="59" t="s">
        <v>23</v>
      </c>
      <c r="C163" s="79">
        <f>IFERROR(VLOOKUP(B163,Tiempos!$T$6:$U$16,2,FALSE),"")</f>
        <v>10</v>
      </c>
      <c r="D163" s="59" t="s">
        <v>143</v>
      </c>
      <c r="E163" s="141" t="s">
        <v>146</v>
      </c>
      <c r="F163" s="69">
        <v>18</v>
      </c>
      <c r="G163" s="68">
        <v>45694</v>
      </c>
      <c r="H163" s="70">
        <v>0.70486111111111116</v>
      </c>
      <c r="I163" s="68">
        <v>45694</v>
      </c>
      <c r="J163" s="61">
        <v>0.73958333333333337</v>
      </c>
      <c r="K163" s="72">
        <f t="shared" si="19"/>
        <v>3.472222222222221E-2</v>
      </c>
      <c r="L163" s="73">
        <f t="shared" si="20"/>
        <v>50</v>
      </c>
      <c r="M163" s="74">
        <f t="shared" si="21"/>
        <v>1.9290123456790116E-3</v>
      </c>
      <c r="N163" s="78">
        <f t="shared" si="22"/>
        <v>2</v>
      </c>
      <c r="O163" s="75" t="str">
        <f>IFERROR(IF(OR(M163="",B163=""),"",VLOOKUP($A163,Tabla!$A$2:$M$112,$C163,FALSE)),"")</f>
        <v/>
      </c>
      <c r="P163" s="76" t="str">
        <f t="shared" si="23"/>
        <v/>
      </c>
      <c r="Q163" s="77">
        <f>IFERROR(IF(OR(O163=0,O163=""),VLOOKUP(B163,$T$6:$W$16,4,0)/60*N163,Tiempos!O163*VLOOKUP(Tiempos!B163,Tiempos!$T$6:$W$16,4,0)/60),"")</f>
        <v>3.3333333333333335</v>
      </c>
      <c r="R163" s="115"/>
      <c r="S163" s="112">
        <f t="shared" si="18"/>
        <v>0</v>
      </c>
    </row>
    <row r="164" spans="1:19" hidden="1">
      <c r="A164" s="67"/>
      <c r="B164" s="59" t="s">
        <v>23</v>
      </c>
      <c r="C164" s="79">
        <f>IFERROR(VLOOKUP(B164,Tiempos!$T$6:$U$16,2,FALSE),"")</f>
        <v>10</v>
      </c>
      <c r="D164" s="59" t="s">
        <v>143</v>
      </c>
      <c r="E164" s="141" t="s">
        <v>131</v>
      </c>
      <c r="F164" s="69">
        <v>5</v>
      </c>
      <c r="G164" s="68">
        <v>45694</v>
      </c>
      <c r="H164" s="70">
        <v>0.74305555555555547</v>
      </c>
      <c r="I164" s="68">
        <v>45695</v>
      </c>
      <c r="J164" s="61">
        <v>0.35416666666666669</v>
      </c>
      <c r="K164" s="72">
        <f t="shared" si="19"/>
        <v>6.9444444444444586E-2</v>
      </c>
      <c r="L164" s="73">
        <f t="shared" si="20"/>
        <v>100</v>
      </c>
      <c r="M164" s="74">
        <f t="shared" si="21"/>
        <v>1.3888888888888918E-2</v>
      </c>
      <c r="N164" s="78">
        <f t="shared" si="22"/>
        <v>20</v>
      </c>
      <c r="O164" s="75" t="str">
        <f>IFERROR(IF(OR(M164="",B164=""),"",VLOOKUP($A164,Tabla!$A$2:$M$112,$C164,FALSE)),"")</f>
        <v/>
      </c>
      <c r="P164" s="76" t="str">
        <f t="shared" si="23"/>
        <v/>
      </c>
      <c r="Q164" s="77">
        <f>IFERROR(IF(OR(O164=0,O164=""),VLOOKUP(B164,$T$6:$W$16,4,0)/60*N164,Tiempos!O164*VLOOKUP(Tiempos!B164,Tiempos!$T$6:$W$16,4,0)/60),"")</f>
        <v>33.333333333333336</v>
      </c>
      <c r="R164" s="115"/>
      <c r="S164" s="112">
        <f t="shared" si="18"/>
        <v>0</v>
      </c>
    </row>
    <row r="165" spans="1:19" hidden="1">
      <c r="A165" s="67"/>
      <c r="B165" s="59" t="s">
        <v>23</v>
      </c>
      <c r="C165" s="79">
        <f>IFERROR(VLOOKUP(B165,Tiempos!$T$6:$U$16,2,FALSE),"")</f>
        <v>10</v>
      </c>
      <c r="D165" s="59" t="s">
        <v>143</v>
      </c>
      <c r="E165" s="141" t="s">
        <v>133</v>
      </c>
      <c r="F165" s="69">
        <v>5</v>
      </c>
      <c r="G165" s="68">
        <v>45695</v>
      </c>
      <c r="H165" s="70">
        <v>0.3576388888888889</v>
      </c>
      <c r="I165" s="68">
        <v>45695</v>
      </c>
      <c r="J165" s="61">
        <v>0.43055555555555558</v>
      </c>
      <c r="K165" s="72">
        <f t="shared" si="19"/>
        <v>7.2916666666666685E-2</v>
      </c>
      <c r="L165" s="73">
        <f t="shared" si="20"/>
        <v>105</v>
      </c>
      <c r="M165" s="74">
        <f t="shared" si="21"/>
        <v>1.4583333333333337E-2</v>
      </c>
      <c r="N165" s="78">
        <f t="shared" si="22"/>
        <v>21</v>
      </c>
      <c r="O165" s="75" t="str">
        <f>IFERROR(IF(OR(M165="",B165=""),"",VLOOKUP($A165,Tabla!$A$2:$M$112,$C165,FALSE)),"")</f>
        <v/>
      </c>
      <c r="P165" s="76" t="str">
        <f t="shared" si="23"/>
        <v/>
      </c>
      <c r="Q165" s="77">
        <f>IFERROR(IF(OR(O165=0,O165=""),VLOOKUP(B165,$T$6:$W$16,4,0)/60*N165,Tiempos!O165*VLOOKUP(Tiempos!B165,Tiempos!$T$6:$W$16,4,0)/60),"")</f>
        <v>35</v>
      </c>
      <c r="R165" s="115"/>
      <c r="S165" s="112">
        <f t="shared" si="18"/>
        <v>0</v>
      </c>
    </row>
    <row r="166" spans="1:19" hidden="1">
      <c r="A166" s="67"/>
      <c r="B166" s="59" t="s">
        <v>23</v>
      </c>
      <c r="C166" s="79">
        <f>IFERROR(VLOOKUP(B166,Tiempos!$T$6:$U$16,2,FALSE),"")</f>
        <v>10</v>
      </c>
      <c r="D166" s="59" t="s">
        <v>147</v>
      </c>
      <c r="E166" s="141" t="s">
        <v>148</v>
      </c>
      <c r="F166" s="69">
        <v>34</v>
      </c>
      <c r="G166" s="68">
        <v>45699</v>
      </c>
      <c r="H166" s="70">
        <v>0.46527777777777773</v>
      </c>
      <c r="I166" s="68">
        <v>45699</v>
      </c>
      <c r="J166" s="61">
        <v>0.54861111111111105</v>
      </c>
      <c r="K166" s="72">
        <f t="shared" si="19"/>
        <v>8.3333333333333315E-2</v>
      </c>
      <c r="L166" s="73">
        <f t="shared" si="20"/>
        <v>120</v>
      </c>
      <c r="M166" s="74">
        <f t="shared" si="21"/>
        <v>2.4509803921568623E-3</v>
      </c>
      <c r="N166" s="78">
        <f t="shared" si="22"/>
        <v>3</v>
      </c>
      <c r="O166" s="75" t="str">
        <f>IFERROR(IF(OR(M166="",B166=""),"",VLOOKUP($A166,Tabla!$A$2:$M$112,$C166,FALSE)),"")</f>
        <v/>
      </c>
      <c r="P166" s="76" t="str">
        <f t="shared" si="23"/>
        <v/>
      </c>
      <c r="Q166" s="77">
        <f>IFERROR(IF(OR(O166=0,O166=""),VLOOKUP(B166,$T$6:$W$16,4,0)/60*N166,Tiempos!O166*VLOOKUP(Tiempos!B166,Tiempos!$T$6:$W$16,4,0)/60),"")</f>
        <v>5</v>
      </c>
      <c r="R166" s="115"/>
      <c r="S166" s="112">
        <f t="shared" si="18"/>
        <v>0</v>
      </c>
    </row>
    <row r="167" spans="1:19" hidden="1">
      <c r="A167" s="67"/>
      <c r="B167" s="59" t="s">
        <v>23</v>
      </c>
      <c r="C167" s="79">
        <f>IFERROR(VLOOKUP(B167,Tiempos!$T$6:$U$16,2,FALSE),"")</f>
        <v>10</v>
      </c>
      <c r="D167" s="59" t="s">
        <v>147</v>
      </c>
      <c r="E167" s="141" t="s">
        <v>95</v>
      </c>
      <c r="F167" s="69">
        <v>14</v>
      </c>
      <c r="G167" s="68">
        <v>45700</v>
      </c>
      <c r="H167" s="70">
        <v>0.56597222222222221</v>
      </c>
      <c r="I167" s="68">
        <v>45701</v>
      </c>
      <c r="J167" s="61">
        <v>0.33333333333333331</v>
      </c>
      <c r="K167" s="72">
        <f t="shared" si="19"/>
        <v>0.18402777777777782</v>
      </c>
      <c r="L167" s="73">
        <f t="shared" si="20"/>
        <v>265</v>
      </c>
      <c r="M167" s="74">
        <f t="shared" si="21"/>
        <v>1.3144841269841273E-2</v>
      </c>
      <c r="N167" s="78">
        <f t="shared" si="22"/>
        <v>18</v>
      </c>
      <c r="O167" s="75" t="str">
        <f>IFERROR(IF(OR(M167="",B167=""),"",VLOOKUP($A167,Tabla!$A$2:$M$112,$C167,FALSE)),"")</f>
        <v/>
      </c>
      <c r="P167" s="76" t="str">
        <f t="shared" si="23"/>
        <v/>
      </c>
      <c r="Q167" s="77">
        <f>IFERROR(IF(OR(O167=0,O167=""),VLOOKUP(B167,$T$6:$W$16,4,0)/60*N167,Tiempos!O167*VLOOKUP(Tiempos!B167,Tiempos!$T$6:$W$16,4,0)/60),"")</f>
        <v>30</v>
      </c>
      <c r="R167" s="115"/>
      <c r="S167" s="112">
        <f t="shared" si="18"/>
        <v>4.1666666666666664E-2</v>
      </c>
    </row>
    <row r="168" spans="1:19" hidden="1">
      <c r="A168" s="67"/>
      <c r="B168" s="59" t="s">
        <v>23</v>
      </c>
      <c r="C168" s="79">
        <f>IFERROR(VLOOKUP(B168,Tiempos!$T$6:$U$16,2,FALSE),"")</f>
        <v>10</v>
      </c>
      <c r="D168" s="59" t="s">
        <v>147</v>
      </c>
      <c r="E168" s="141" t="s">
        <v>91</v>
      </c>
      <c r="F168" s="69">
        <v>5</v>
      </c>
      <c r="G168" s="68">
        <v>45701</v>
      </c>
      <c r="H168" s="70">
        <v>0.66319444444444442</v>
      </c>
      <c r="I168" s="68">
        <v>45701</v>
      </c>
      <c r="J168" s="61">
        <v>0.73263888888888884</v>
      </c>
      <c r="K168" s="72">
        <f t="shared" si="19"/>
        <v>6.944444444444442E-2</v>
      </c>
      <c r="L168" s="73">
        <f t="shared" si="20"/>
        <v>100</v>
      </c>
      <c r="M168" s="74">
        <f t="shared" si="21"/>
        <v>1.3888888888888885E-2</v>
      </c>
      <c r="N168" s="78">
        <f t="shared" si="22"/>
        <v>20</v>
      </c>
      <c r="O168" s="75" t="str">
        <f>IFERROR(IF(OR(M168="",B168=""),"",VLOOKUP($A168,Tabla!$A$2:$M$112,$C168,FALSE)),"")</f>
        <v/>
      </c>
      <c r="P168" s="76" t="str">
        <f t="shared" si="23"/>
        <v/>
      </c>
      <c r="Q168" s="77">
        <f>IFERROR(IF(OR(O168=0,O168=""),VLOOKUP(B168,$T$6:$W$16,4,0)/60*N168,Tiempos!O168*VLOOKUP(Tiempos!B168,Tiempos!$T$6:$W$16,4,0)/60),"")</f>
        <v>33.333333333333336</v>
      </c>
      <c r="R168" s="115"/>
      <c r="S168" s="112">
        <f t="shared" si="18"/>
        <v>0</v>
      </c>
    </row>
    <row r="169" spans="1:19" hidden="1">
      <c r="A169" s="67"/>
      <c r="B169" s="59" t="s">
        <v>23</v>
      </c>
      <c r="C169" s="79">
        <f>IFERROR(VLOOKUP(B169,Tiempos!$T$6:$U$16,2,FALSE),"")</f>
        <v>10</v>
      </c>
      <c r="D169" s="59" t="s">
        <v>147</v>
      </c>
      <c r="E169" s="141" t="s">
        <v>112</v>
      </c>
      <c r="F169" s="69">
        <v>6</v>
      </c>
      <c r="G169" s="68">
        <v>45701</v>
      </c>
      <c r="H169" s="70">
        <v>0.73611111111111116</v>
      </c>
      <c r="I169" s="68">
        <v>45702</v>
      </c>
      <c r="J169" s="61">
        <v>0.375</v>
      </c>
      <c r="K169" s="72">
        <f t="shared" si="19"/>
        <v>9.722222222222221E-2</v>
      </c>
      <c r="L169" s="73">
        <f t="shared" si="20"/>
        <v>140</v>
      </c>
      <c r="M169" s="74">
        <f t="shared" si="21"/>
        <v>1.6203703703703703E-2</v>
      </c>
      <c r="N169" s="78">
        <f t="shared" si="22"/>
        <v>23</v>
      </c>
      <c r="O169" s="75" t="str">
        <f>IFERROR(IF(OR(M169="",B169=""),"",VLOOKUP($A169,Tabla!$A$2:$M$112,$C169,FALSE)),"")</f>
        <v/>
      </c>
      <c r="P169" s="76" t="str">
        <f t="shared" si="23"/>
        <v/>
      </c>
      <c r="Q169" s="77">
        <f>IFERROR(IF(OR(O169=0,O169=""),VLOOKUP(B169,$T$6:$W$16,4,0)/60*N169,Tiempos!O169*VLOOKUP(Tiempos!B169,Tiempos!$T$6:$W$16,4,0)/60),"")</f>
        <v>38.333333333333336</v>
      </c>
      <c r="R169" s="115"/>
      <c r="S169" s="112">
        <f t="shared" si="18"/>
        <v>0</v>
      </c>
    </row>
    <row r="170" spans="1:19" ht="9" hidden="1" customHeight="1">
      <c r="A170" s="67"/>
      <c r="B170" s="59" t="s">
        <v>23</v>
      </c>
      <c r="C170" s="79">
        <f>IFERROR(VLOOKUP(B170,Tiempos!$T$6:$U$16,2,FALSE),"")</f>
        <v>10</v>
      </c>
      <c r="D170" s="59" t="s">
        <v>151</v>
      </c>
      <c r="E170" s="141" t="s">
        <v>87</v>
      </c>
      <c r="F170" s="69">
        <v>6</v>
      </c>
      <c r="G170" s="68">
        <v>45706</v>
      </c>
      <c r="H170" s="70">
        <v>0.3125</v>
      </c>
      <c r="I170" s="68">
        <v>45706</v>
      </c>
      <c r="J170" s="61">
        <v>0.39583333333333331</v>
      </c>
      <c r="K170" s="72">
        <f t="shared" si="19"/>
        <v>8.3333333333333315E-2</v>
      </c>
      <c r="L170" s="73">
        <f t="shared" si="20"/>
        <v>120</v>
      </c>
      <c r="M170" s="74">
        <f t="shared" si="21"/>
        <v>1.3888888888888886E-2</v>
      </c>
      <c r="N170" s="78">
        <f t="shared" si="22"/>
        <v>20</v>
      </c>
      <c r="O170" s="75" t="str">
        <f>IFERROR(IF(OR(M170="",B170=""),"",VLOOKUP($A170,Tabla!$A$2:$M$112,$C170,FALSE)),"")</f>
        <v/>
      </c>
      <c r="P170" s="76" t="str">
        <f t="shared" si="23"/>
        <v/>
      </c>
      <c r="Q170" s="77">
        <f>IFERROR(IF(OR(O170=0,O170=""),VLOOKUP(B170,$T$6:$W$16,4,0)/60*N170,Tiempos!O170*VLOOKUP(Tiempos!B170,Tiempos!$T$6:$W$16,4,0)/60),"")</f>
        <v>33.333333333333336</v>
      </c>
      <c r="R170" s="115"/>
      <c r="S170" s="112">
        <f t="shared" si="18"/>
        <v>0</v>
      </c>
    </row>
    <row r="171" spans="1:19" ht="9.6" hidden="1" customHeight="1">
      <c r="A171" s="67"/>
      <c r="B171" s="59" t="s">
        <v>23</v>
      </c>
      <c r="C171" s="79">
        <f>IFERROR(VLOOKUP(B171,Tiempos!$T$6:$U$16,2,FALSE),"")</f>
        <v>10</v>
      </c>
      <c r="D171" s="59" t="s">
        <v>151</v>
      </c>
      <c r="E171" s="141" t="s">
        <v>84</v>
      </c>
      <c r="F171" s="69">
        <v>5</v>
      </c>
      <c r="G171" s="68">
        <v>45708</v>
      </c>
      <c r="H171" s="70">
        <v>0.51041666666666663</v>
      </c>
      <c r="I171" s="68">
        <v>45708</v>
      </c>
      <c r="J171" s="61">
        <v>0.63194444444444442</v>
      </c>
      <c r="K171" s="72">
        <f t="shared" si="19"/>
        <v>7.9861111111111133E-2</v>
      </c>
      <c r="L171" s="73">
        <f t="shared" si="20"/>
        <v>115</v>
      </c>
      <c r="M171" s="74">
        <f t="shared" si="21"/>
        <v>1.5972222222222228E-2</v>
      </c>
      <c r="N171" s="78">
        <f t="shared" si="22"/>
        <v>23</v>
      </c>
      <c r="O171" s="75" t="str">
        <f>IFERROR(IF(OR(M171="",B171=""),"",VLOOKUP($A171,Tabla!$A$2:$M$112,$C171,FALSE)),"")</f>
        <v/>
      </c>
      <c r="P171" s="76" t="str">
        <f t="shared" si="23"/>
        <v/>
      </c>
      <c r="Q171" s="77">
        <f>IFERROR(IF(OR(O171=0,O171=""),VLOOKUP(B171,$T$6:$W$16,4,0)/60*N171,Tiempos!O171*VLOOKUP(Tiempos!B171,Tiempos!$T$6:$W$16,4,0)/60),"")</f>
        <v>38.333333333333336</v>
      </c>
      <c r="R171" s="115"/>
      <c r="S171" s="112">
        <f t="shared" si="18"/>
        <v>4.1666666666666664E-2</v>
      </c>
    </row>
    <row r="172" spans="1:19" hidden="1">
      <c r="A172" s="67"/>
      <c r="B172" s="59" t="s">
        <v>23</v>
      </c>
      <c r="C172" s="79">
        <f>IFERROR(VLOOKUP(B172,Tiempos!$T$6:$U$16,2,FALSE),"")</f>
        <v>10</v>
      </c>
      <c r="D172" s="59" t="s">
        <v>151</v>
      </c>
      <c r="E172" s="141" t="s">
        <v>88</v>
      </c>
      <c r="F172" s="69">
        <v>2</v>
      </c>
      <c r="G172" s="68">
        <v>45708</v>
      </c>
      <c r="H172" s="70">
        <v>0.63541666666666663</v>
      </c>
      <c r="I172" s="68">
        <v>45708</v>
      </c>
      <c r="J172" s="61">
        <v>0.65972222222222221</v>
      </c>
      <c r="K172" s="72">
        <f t="shared" si="19"/>
        <v>2.430555555555558E-2</v>
      </c>
      <c r="L172" s="73">
        <f t="shared" si="20"/>
        <v>35</v>
      </c>
      <c r="M172" s="74">
        <f t="shared" si="21"/>
        <v>1.215277777777779E-2</v>
      </c>
      <c r="N172" s="78">
        <f t="shared" si="22"/>
        <v>17</v>
      </c>
      <c r="O172" s="75" t="str">
        <f>IFERROR(IF(OR(M172="",B172=""),"",VLOOKUP($A172,Tabla!$A$2:$M$112,$C172,FALSE)),"")</f>
        <v/>
      </c>
      <c r="P172" s="76" t="str">
        <f t="shared" si="23"/>
        <v/>
      </c>
      <c r="Q172" s="77">
        <f>IFERROR(IF(OR(O172=0,O172=""),VLOOKUP(B172,$T$6:$W$16,4,0)/60*N172,Tiempos!O172*VLOOKUP(Tiempos!B172,Tiempos!$T$6:$W$16,4,0)/60),"")</f>
        <v>28.333333333333336</v>
      </c>
      <c r="R172" s="115"/>
      <c r="S172" s="112">
        <f t="shared" si="18"/>
        <v>0</v>
      </c>
    </row>
    <row r="173" spans="1:19" hidden="1">
      <c r="A173" s="67"/>
      <c r="B173" s="59" t="s">
        <v>23</v>
      </c>
      <c r="C173" s="79">
        <f>IFERROR(VLOOKUP(B173,Tiempos!$T$6:$U$16,2,FALSE),"")</f>
        <v>10</v>
      </c>
      <c r="D173" s="59" t="s">
        <v>151</v>
      </c>
      <c r="E173" s="141" t="s">
        <v>119</v>
      </c>
      <c r="F173" s="69">
        <v>7</v>
      </c>
      <c r="G173" s="68">
        <v>45709</v>
      </c>
      <c r="H173" s="70">
        <v>0.34027777777777773</v>
      </c>
      <c r="I173" s="68">
        <v>45709</v>
      </c>
      <c r="J173" s="61">
        <v>0.50347222222222221</v>
      </c>
      <c r="K173" s="72">
        <f t="shared" si="19"/>
        <v>0.16319444444444448</v>
      </c>
      <c r="L173" s="73">
        <f t="shared" si="20"/>
        <v>235</v>
      </c>
      <c r="M173" s="74">
        <f t="shared" si="21"/>
        <v>2.3313492063492067E-2</v>
      </c>
      <c r="N173" s="78">
        <f t="shared" si="22"/>
        <v>33</v>
      </c>
      <c r="O173" s="75" t="str">
        <f>IFERROR(IF(OR(M173="",B173=""),"",VLOOKUP($A173,Tabla!$A$2:$M$112,$C173,FALSE)),"")</f>
        <v/>
      </c>
      <c r="P173" s="76" t="str">
        <f t="shared" si="23"/>
        <v/>
      </c>
      <c r="Q173" s="77">
        <f>IFERROR(IF(OR(O173=0,O173=""),VLOOKUP(B173,$T$6:$W$16,4,0)/60*N173,Tiempos!O173*VLOOKUP(Tiempos!B173,Tiempos!$T$6:$W$16,4,0)/60),"")</f>
        <v>55</v>
      </c>
      <c r="R173" s="115"/>
      <c r="S173" s="112">
        <f t="shared" si="18"/>
        <v>0</v>
      </c>
    </row>
    <row r="174" spans="1:19" hidden="1">
      <c r="A174" s="67"/>
      <c r="B174" s="59" t="s">
        <v>23</v>
      </c>
      <c r="C174" s="79">
        <f>IFERROR(VLOOKUP(B174,Tiempos!$T$6:$U$16,2,FALSE),"")</f>
        <v>10</v>
      </c>
      <c r="D174" s="59" t="s">
        <v>151</v>
      </c>
      <c r="E174" s="141" t="s">
        <v>149</v>
      </c>
      <c r="F174" s="69">
        <v>6</v>
      </c>
      <c r="G174" s="68">
        <v>45709</v>
      </c>
      <c r="H174" s="70">
        <v>0.50694444444444442</v>
      </c>
      <c r="I174" s="68">
        <v>45709</v>
      </c>
      <c r="J174" s="61">
        <v>0.58333333333333337</v>
      </c>
      <c r="K174" s="72">
        <f t="shared" si="19"/>
        <v>7.6388888888888951E-2</v>
      </c>
      <c r="L174" s="73">
        <f t="shared" si="20"/>
        <v>110</v>
      </c>
      <c r="M174" s="74">
        <f t="shared" si="21"/>
        <v>1.2731481481481491E-2</v>
      </c>
      <c r="N174" s="78">
        <f t="shared" si="22"/>
        <v>18</v>
      </c>
      <c r="O174" s="75" t="str">
        <f>IFERROR(IF(OR(M174="",B174=""),"",VLOOKUP($A174,Tabla!$A$2:$M$112,$C174,FALSE)),"")</f>
        <v/>
      </c>
      <c r="P174" s="76" t="str">
        <f t="shared" si="23"/>
        <v/>
      </c>
      <c r="Q174" s="77">
        <f>IFERROR(IF(OR(O174=0,O174=""),VLOOKUP(B174,$T$6:$W$16,4,0)/60*N174,Tiempos!O174*VLOOKUP(Tiempos!B174,Tiempos!$T$6:$W$16,4,0)/60),"")</f>
        <v>30</v>
      </c>
      <c r="R174" s="115"/>
      <c r="S174" s="112">
        <f t="shared" si="18"/>
        <v>0</v>
      </c>
    </row>
    <row r="175" spans="1:19" hidden="1">
      <c r="A175" s="67"/>
      <c r="B175" s="59" t="s">
        <v>23</v>
      </c>
      <c r="C175" s="79">
        <f>IFERROR(VLOOKUP(B175,Tiempos!$T$6:$U$16,2,FALSE),"")</f>
        <v>10</v>
      </c>
      <c r="D175" s="59" t="s">
        <v>152</v>
      </c>
      <c r="E175" s="141" t="s">
        <v>150</v>
      </c>
      <c r="F175" s="69">
        <v>7</v>
      </c>
      <c r="G175" s="68">
        <v>45713</v>
      </c>
      <c r="H175" s="70">
        <v>0.65972222222222221</v>
      </c>
      <c r="I175" s="68">
        <v>45713</v>
      </c>
      <c r="J175" s="61">
        <v>0.70833333333333337</v>
      </c>
      <c r="K175" s="72">
        <f t="shared" si="19"/>
        <v>4.861111111111116E-2</v>
      </c>
      <c r="L175" s="73">
        <f t="shared" si="20"/>
        <v>70</v>
      </c>
      <c r="M175" s="74">
        <f t="shared" si="21"/>
        <v>6.9444444444444519E-3</v>
      </c>
      <c r="N175" s="78">
        <f t="shared" si="22"/>
        <v>10</v>
      </c>
      <c r="O175" s="75" t="str">
        <f>IFERROR(IF(OR(M175="",B175=""),"",VLOOKUP($A175,Tabla!$A$2:$M$112,$C175,FALSE)),"")</f>
        <v/>
      </c>
      <c r="P175" s="76" t="str">
        <f t="shared" si="23"/>
        <v/>
      </c>
      <c r="Q175" s="77">
        <f>IFERROR(IF(OR(O175=0,O175=""),VLOOKUP(B175,$T$6:$W$16,4,0)/60*N175,Tiempos!O175*VLOOKUP(Tiempos!B175,Tiempos!$T$6:$W$16,4,0)/60),"")</f>
        <v>16.666666666666668</v>
      </c>
      <c r="R175" s="115"/>
      <c r="S175" s="112">
        <f t="shared" si="18"/>
        <v>0</v>
      </c>
    </row>
    <row r="176" spans="1:19" hidden="1">
      <c r="A176" s="67"/>
      <c r="B176" s="59" t="s">
        <v>23</v>
      </c>
      <c r="C176" s="79">
        <f>IFERROR(VLOOKUP(B176,Tiempos!$T$6:$U$16,2,FALSE),"")</f>
        <v>10</v>
      </c>
      <c r="D176" s="59" t="s">
        <v>152</v>
      </c>
      <c r="E176" s="141" t="s">
        <v>80</v>
      </c>
      <c r="F176" s="69">
        <v>13</v>
      </c>
      <c r="G176" s="68">
        <v>45714</v>
      </c>
      <c r="H176" s="70">
        <v>0.63194444444444442</v>
      </c>
      <c r="I176" s="68">
        <v>45714</v>
      </c>
      <c r="J176" s="61">
        <v>0.73263888888888884</v>
      </c>
      <c r="K176" s="72">
        <f t="shared" si="19"/>
        <v>0.10069444444444442</v>
      </c>
      <c r="L176" s="73">
        <f t="shared" si="20"/>
        <v>145</v>
      </c>
      <c r="M176" s="74">
        <f t="shared" si="21"/>
        <v>7.7457264957264942E-3</v>
      </c>
      <c r="N176" s="78">
        <f t="shared" si="22"/>
        <v>11</v>
      </c>
      <c r="O176" s="75" t="str">
        <f>IFERROR(IF(OR(M176="",B176=""),"",VLOOKUP($A176,Tabla!$A$2:$M$112,$C176,FALSE)),"")</f>
        <v/>
      </c>
      <c r="P176" s="76" t="str">
        <f t="shared" si="23"/>
        <v/>
      </c>
      <c r="Q176" s="77">
        <f>IFERROR(IF(OR(O176=0,O176=""),VLOOKUP(B176,$T$6:$W$16,4,0)/60*N176,Tiempos!O176*VLOOKUP(Tiempos!B176,Tiempos!$T$6:$W$16,4,0)/60),"")</f>
        <v>18.333333333333336</v>
      </c>
      <c r="R176" s="115"/>
      <c r="S176" s="112">
        <f t="shared" si="18"/>
        <v>0</v>
      </c>
    </row>
    <row r="177" spans="1:19" hidden="1">
      <c r="A177" s="67"/>
      <c r="B177" s="59" t="s">
        <v>23</v>
      </c>
      <c r="C177" s="79">
        <f>IFERROR(VLOOKUP(B177,Tiempos!$T$6:$U$16,2,FALSE),"")</f>
        <v>10</v>
      </c>
      <c r="D177" s="59" t="s">
        <v>152</v>
      </c>
      <c r="E177" s="141" t="s">
        <v>108</v>
      </c>
      <c r="F177" s="69">
        <v>7</v>
      </c>
      <c r="G177" s="68">
        <v>45714</v>
      </c>
      <c r="H177" s="70">
        <v>0.73263888888888884</v>
      </c>
      <c r="I177" s="68">
        <v>45715</v>
      </c>
      <c r="J177" s="61">
        <v>0.36805555555555558</v>
      </c>
      <c r="K177" s="72">
        <f t="shared" si="19"/>
        <v>9.3750000000000111E-2</v>
      </c>
      <c r="L177" s="73">
        <f t="shared" si="20"/>
        <v>135</v>
      </c>
      <c r="M177" s="74">
        <f t="shared" si="21"/>
        <v>1.3392857142857159E-2</v>
      </c>
      <c r="N177" s="78">
        <f t="shared" si="22"/>
        <v>19</v>
      </c>
      <c r="O177" s="75" t="str">
        <f>IFERROR(IF(OR(M177="",B177=""),"",VLOOKUP($A177,Tabla!$A$2:$M$112,$C177,FALSE)),"")</f>
        <v/>
      </c>
      <c r="P177" s="76" t="str">
        <f t="shared" si="23"/>
        <v/>
      </c>
      <c r="Q177" s="77">
        <f>IFERROR(IF(OR(O177=0,O177=""),VLOOKUP(B177,$T$6:$W$16,4,0)/60*N177,Tiempos!O177*VLOOKUP(Tiempos!B177,Tiempos!$T$6:$W$16,4,0)/60),"")</f>
        <v>31.666666666666668</v>
      </c>
      <c r="R177" s="116"/>
      <c r="S177" s="112">
        <f t="shared" si="18"/>
        <v>0</v>
      </c>
    </row>
    <row r="178" spans="1:19" hidden="1">
      <c r="A178" s="67"/>
      <c r="B178" s="59" t="s">
        <v>23</v>
      </c>
      <c r="C178" s="79">
        <f>IFERROR(VLOOKUP(B178,Tiempos!$T$6:$U$16,2,FALSE),"")</f>
        <v>10</v>
      </c>
      <c r="D178" s="59" t="s">
        <v>152</v>
      </c>
      <c r="E178" s="141" t="s">
        <v>89</v>
      </c>
      <c r="F178" s="69">
        <v>15</v>
      </c>
      <c r="G178" s="68">
        <v>45715</v>
      </c>
      <c r="H178" s="70">
        <v>0.50694444444444442</v>
      </c>
      <c r="I178" s="68">
        <v>45715</v>
      </c>
      <c r="J178" s="61">
        <v>0.69444444444444453</v>
      </c>
      <c r="K178" s="72">
        <f t="shared" si="19"/>
        <v>0.14583333333333345</v>
      </c>
      <c r="L178" s="73">
        <f t="shared" si="20"/>
        <v>210</v>
      </c>
      <c r="M178" s="74">
        <f t="shared" si="21"/>
        <v>9.7222222222222311E-3</v>
      </c>
      <c r="N178" s="78">
        <f t="shared" si="22"/>
        <v>14</v>
      </c>
      <c r="O178" s="75" t="str">
        <f>IFERROR(IF(OR(M178="",B178=""),"",VLOOKUP($A178,Tabla!$A$2:$M$112,$C178,FALSE)),"")</f>
        <v/>
      </c>
      <c r="P178" s="76" t="str">
        <f t="shared" si="23"/>
        <v/>
      </c>
      <c r="Q178" s="77">
        <f>IFERROR(IF(OR(O178=0,O178=""),VLOOKUP(B178,$T$6:$W$16,4,0)/60*N178,Tiempos!O178*VLOOKUP(Tiempos!B178,Tiempos!$T$6:$W$16,4,0)/60),"")</f>
        <v>23.333333333333336</v>
      </c>
      <c r="R178" s="116"/>
      <c r="S178" s="112">
        <f t="shared" si="18"/>
        <v>4.1666666666666664E-2</v>
      </c>
    </row>
    <row r="179" spans="1:19" hidden="1">
      <c r="A179" s="67"/>
      <c r="B179" s="59" t="s">
        <v>23</v>
      </c>
      <c r="C179" s="79">
        <f>IFERROR(VLOOKUP(B179,Tiempos!$T$6:$U$16,2,FALSE),"")</f>
        <v>10</v>
      </c>
      <c r="D179" s="59" t="s">
        <v>152</v>
      </c>
      <c r="E179" s="141" t="s">
        <v>153</v>
      </c>
      <c r="F179" s="69">
        <v>14</v>
      </c>
      <c r="G179" s="68">
        <v>45715</v>
      </c>
      <c r="H179" s="70">
        <v>0.69444444444444453</v>
      </c>
      <c r="I179" s="68">
        <v>45715</v>
      </c>
      <c r="J179" s="61">
        <v>0.72222222222222221</v>
      </c>
      <c r="K179" s="72">
        <f t="shared" si="19"/>
        <v>2.7777777777777679E-2</v>
      </c>
      <c r="L179" s="73">
        <f t="shared" si="20"/>
        <v>40</v>
      </c>
      <c r="M179" s="74">
        <f t="shared" si="21"/>
        <v>1.9841269841269771E-3</v>
      </c>
      <c r="N179" s="78">
        <f t="shared" si="22"/>
        <v>2</v>
      </c>
      <c r="O179" s="75" t="str">
        <f>IFERROR(IF(OR(M179="",B179=""),"",VLOOKUP($A179,Tabla!$A$2:$M$112,$C179,FALSE)),"")</f>
        <v/>
      </c>
      <c r="P179" s="76" t="str">
        <f t="shared" si="23"/>
        <v/>
      </c>
      <c r="Q179" s="77">
        <f>IFERROR(IF(OR(O179=0,O179=""),VLOOKUP(B179,$T$6:$W$16,4,0)/60*N179,Tiempos!O179*VLOOKUP(Tiempos!B179,Tiempos!$T$6:$W$16,4,0)/60),"")</f>
        <v>3.3333333333333335</v>
      </c>
      <c r="R179" s="116"/>
      <c r="S179" s="112">
        <f t="shared" si="18"/>
        <v>0</v>
      </c>
    </row>
    <row r="180" spans="1:19" hidden="1">
      <c r="A180" s="67"/>
      <c r="B180" s="59" t="s">
        <v>23</v>
      </c>
      <c r="C180" s="79">
        <f>IFERROR(VLOOKUP(B180,Tiempos!$T$6:$U$16,2,FALSE),"")</f>
        <v>10</v>
      </c>
      <c r="D180" s="59" t="s">
        <v>152</v>
      </c>
      <c r="E180" s="141" t="s">
        <v>83</v>
      </c>
      <c r="F180" s="69">
        <v>14</v>
      </c>
      <c r="G180" s="68">
        <v>45716</v>
      </c>
      <c r="H180" s="70">
        <v>0.41666666666666669</v>
      </c>
      <c r="I180" s="68">
        <v>45716</v>
      </c>
      <c r="J180" s="61">
        <v>0.46597222222222223</v>
      </c>
      <c r="K180" s="72">
        <f t="shared" si="19"/>
        <v>4.9305555555555547E-2</v>
      </c>
      <c r="L180" s="73">
        <f t="shared" si="20"/>
        <v>71</v>
      </c>
      <c r="M180" s="74">
        <f t="shared" si="21"/>
        <v>3.521825396825396E-3</v>
      </c>
      <c r="N180" s="78">
        <f t="shared" si="22"/>
        <v>5</v>
      </c>
      <c r="O180" s="75" t="str">
        <f>IFERROR(IF(OR(M180="",B180=""),"",VLOOKUP($A180,Tabla!$A$2:$M$112,$C180,FALSE)),"")</f>
        <v/>
      </c>
      <c r="P180" s="76" t="str">
        <f t="shared" si="23"/>
        <v/>
      </c>
      <c r="Q180" s="77">
        <f>IFERROR(IF(OR(O180=0,O180=""),VLOOKUP(B180,$T$6:$W$16,4,0)/60*N180,Tiempos!O180*VLOOKUP(Tiempos!B180,Tiempos!$T$6:$W$16,4,0)/60),"")</f>
        <v>8.3333333333333339</v>
      </c>
      <c r="R180" s="117"/>
      <c r="S180" s="112">
        <f t="shared" si="18"/>
        <v>0</v>
      </c>
    </row>
    <row r="181" spans="1:19" hidden="1">
      <c r="A181" s="67"/>
      <c r="B181" s="59" t="s">
        <v>23</v>
      </c>
      <c r="C181" s="79">
        <f>IFERROR(VLOOKUP(B181,Tiempos!$T$6:$U$16,2,FALSE),"")</f>
        <v>10</v>
      </c>
      <c r="D181" s="59" t="s">
        <v>152</v>
      </c>
      <c r="E181" s="141" t="s">
        <v>154</v>
      </c>
      <c r="F181" s="69">
        <v>5</v>
      </c>
      <c r="G181" s="68">
        <v>45716</v>
      </c>
      <c r="H181" s="70">
        <v>0.46597222222222223</v>
      </c>
      <c r="I181" s="68">
        <v>45716</v>
      </c>
      <c r="J181" s="61">
        <v>0.5</v>
      </c>
      <c r="K181" s="72">
        <f t="shared" ref="K181:K241" si="24">IFERROR(IF(J181="","",IF(G181=I181,(J181-H181-S181),IF(I181-G181=1,((VLOOKUP(G181,CALENDARIO,6,FALSE)-H181)+(J181-VLOOKUP(I181,CALENDARIO,5,FALSE)))-S181,IF(I181-G181=2,((VLOOKUP(G181,CALENDARIO,6,FALSE)-H181)+(J181-VLOOKUP(I181,CALENDARIO,5,FALSE)))-S181+VLOOKUP(G181+1,CALENDARIO,7,FALSE)/24,IF(I181-G181=3,((VLOOKUP(G181,CALENDARIO,6,FALSE)-H181)+(J181-VLOOKUP(I181,CALENDARIO,5,FALSE)))-S181+VLOOKUP(G181+1,CALENDARIO,7,FALSE)/24+VLOOKUP(G181+2,CALENDARIO,7,FALSE)/24,((VLOOKUP(G181,CALENDARIO,6,FALSE)-H181)+(J181-VLOOKUP(I181,CALENDARIO,5,FALSE)))-S181+VLOOKUP(G181+1,CALENDARIO,7,FALSE)/24+VLOOKUP(G181+2,CALENDARIO,7,FALSE)/24+VLOOKUP(G181+3,CALENDARIO,7,FALSE)/24))))),"")</f>
        <v>3.4027777777777768E-2</v>
      </c>
      <c r="L181" s="73">
        <f t="shared" ref="L181:L241" si="25">IFERROR((+HOUR(K181)*60+MINUTE(K181)),"")</f>
        <v>49</v>
      </c>
      <c r="M181" s="74">
        <f t="shared" ref="M181:M241" si="26">IFERROR(IF(K181="","",K181/F181),"")</f>
        <v>6.8055555555555534E-3</v>
      </c>
      <c r="N181" s="78">
        <f t="shared" ref="N181:N241" si="27">IFERROR(+HOUR(M181)*60+MINUTE(M181),"")</f>
        <v>9</v>
      </c>
      <c r="O181" s="75" t="str">
        <f>IFERROR(IF(OR(M181="",B181=""),"",VLOOKUP($A181,Tabla!$A$2:$M$112,$C181,FALSE)),"")</f>
        <v/>
      </c>
      <c r="P181" s="76" t="str">
        <f t="shared" si="23"/>
        <v/>
      </c>
      <c r="Q181" s="77">
        <f>IFERROR(IF(OR(O181=0,O181=""),VLOOKUP(B181,$T$6:$W$16,4,0)/60*N181,Tiempos!O181*VLOOKUP(Tiempos!B181,Tiempos!$T$6:$W$16,4,0)/60),"")</f>
        <v>15</v>
      </c>
      <c r="R181" s="117"/>
      <c r="S181" s="112">
        <f t="shared" si="18"/>
        <v>0</v>
      </c>
    </row>
    <row r="182" spans="1:19" hidden="1">
      <c r="A182" s="67"/>
      <c r="B182" s="59" t="s">
        <v>23</v>
      </c>
      <c r="C182" s="79">
        <f>IFERROR(VLOOKUP(B182,Tiempos!$T$6:$U$16,2,FALSE),"")</f>
        <v>10</v>
      </c>
      <c r="D182" s="59" t="s">
        <v>155</v>
      </c>
      <c r="E182" s="141" t="s">
        <v>149</v>
      </c>
      <c r="F182" s="69">
        <v>1</v>
      </c>
      <c r="G182" s="68">
        <v>45720</v>
      </c>
      <c r="H182" s="70">
        <v>0.3125</v>
      </c>
      <c r="I182" s="68">
        <v>45720</v>
      </c>
      <c r="J182" s="61">
        <v>0.35416666666666669</v>
      </c>
      <c r="K182" s="72">
        <f t="shared" si="24"/>
        <v>4.1666666666666685E-2</v>
      </c>
      <c r="L182" s="73">
        <f t="shared" si="25"/>
        <v>60</v>
      </c>
      <c r="M182" s="74">
        <f t="shared" si="26"/>
        <v>4.1666666666666685E-2</v>
      </c>
      <c r="N182" s="78">
        <f t="shared" si="27"/>
        <v>60</v>
      </c>
      <c r="O182" s="75" t="str">
        <f>IFERROR(IF(OR(M182="",B182=""),"",VLOOKUP($A182,Tabla!$A$2:$M$112,$C182,FALSE)),"")</f>
        <v/>
      </c>
      <c r="P182" s="76" t="str">
        <f t="shared" si="23"/>
        <v/>
      </c>
      <c r="Q182" s="77">
        <f>IFERROR(IF(OR(O182=0,O182=""),VLOOKUP(B182,$T$6:$W$16,4,0)/60*N182,Tiempos!O182*VLOOKUP(Tiempos!B182,Tiempos!$T$6:$W$16,4,0)/60),"")</f>
        <v>100</v>
      </c>
      <c r="R182" s="117"/>
      <c r="S182" s="112">
        <f t="shared" si="18"/>
        <v>0</v>
      </c>
    </row>
    <row r="183" spans="1:19" hidden="1">
      <c r="A183" s="67"/>
      <c r="B183" s="59" t="s">
        <v>23</v>
      </c>
      <c r="C183" s="79">
        <f>IFERROR(VLOOKUP(B183,Tiempos!$T$6:$U$16,2,FALSE),"")</f>
        <v>10</v>
      </c>
      <c r="D183" s="59" t="s">
        <v>155</v>
      </c>
      <c r="E183" s="141" t="s">
        <v>156</v>
      </c>
      <c r="F183" s="69">
        <v>13</v>
      </c>
      <c r="G183" s="68">
        <v>45721</v>
      </c>
      <c r="H183" s="70">
        <v>0.44791666666666669</v>
      </c>
      <c r="I183" s="68">
        <v>45721</v>
      </c>
      <c r="J183" s="61">
        <v>0.63194444444444442</v>
      </c>
      <c r="K183" s="72">
        <f t="shared" si="24"/>
        <v>0.14236111111111108</v>
      </c>
      <c r="L183" s="73">
        <f t="shared" si="25"/>
        <v>205</v>
      </c>
      <c r="M183" s="74">
        <f t="shared" si="26"/>
        <v>1.0950854700854698E-2</v>
      </c>
      <c r="N183" s="78">
        <f t="shared" si="27"/>
        <v>15</v>
      </c>
      <c r="O183" s="75" t="str">
        <f>IFERROR(IF(OR(M183="",B183=""),"",VLOOKUP($A183,Tabla!$A$2:$M$112,$C183,FALSE)),"")</f>
        <v/>
      </c>
      <c r="P183" s="76" t="str">
        <f t="shared" si="23"/>
        <v/>
      </c>
      <c r="Q183" s="77">
        <f>IFERROR(IF(OR(O183=0,O183=""),VLOOKUP(B183,$T$6:$W$16,4,0)/60*N183,Tiempos!O183*VLOOKUP(Tiempos!B183,Tiempos!$T$6:$W$16,4,0)/60),"")</f>
        <v>25</v>
      </c>
      <c r="R183" s="117"/>
      <c r="S183" s="112">
        <f t="shared" si="18"/>
        <v>4.1666666666666664E-2</v>
      </c>
    </row>
    <row r="184" spans="1:19" hidden="1">
      <c r="A184" s="67"/>
      <c r="B184" s="59" t="s">
        <v>23</v>
      </c>
      <c r="C184" s="79">
        <f>IFERROR(VLOOKUP(B184,Tiempos!$T$6:$U$16,2,FALSE),"")</f>
        <v>10</v>
      </c>
      <c r="D184" s="59" t="s">
        <v>155</v>
      </c>
      <c r="E184" s="141" t="s">
        <v>135</v>
      </c>
      <c r="F184" s="69">
        <v>5</v>
      </c>
      <c r="G184" s="68">
        <v>45721</v>
      </c>
      <c r="H184" s="70">
        <v>0.63541666666666663</v>
      </c>
      <c r="I184" s="68">
        <v>45721</v>
      </c>
      <c r="J184" s="61">
        <v>0.67708333333333337</v>
      </c>
      <c r="K184" s="72">
        <f t="shared" si="24"/>
        <v>4.1666666666666741E-2</v>
      </c>
      <c r="L184" s="73">
        <f t="shared" si="25"/>
        <v>60</v>
      </c>
      <c r="M184" s="74">
        <f t="shared" si="26"/>
        <v>8.3333333333333488E-3</v>
      </c>
      <c r="N184" s="78">
        <f t="shared" si="27"/>
        <v>12</v>
      </c>
      <c r="O184" s="75" t="str">
        <f>IFERROR(IF(OR(M184="",B184=""),"",VLOOKUP($A184,Tabla!$A$2:$M$112,$C184,FALSE)),"")</f>
        <v/>
      </c>
      <c r="P184" s="76" t="str">
        <f t="shared" ref="P184:P245" si="28">IF(O184="","",(O184/N184))</f>
        <v/>
      </c>
      <c r="Q184" s="77">
        <f>IFERROR(IF(OR(O184=0,O184=""),VLOOKUP(B184,$T$6:$W$16,4,0)/60*N184,Tiempos!O184*VLOOKUP(Tiempos!B184,Tiempos!$T$6:$W$16,4,0)/60),"")</f>
        <v>20</v>
      </c>
      <c r="R184" s="118"/>
      <c r="S184" s="112">
        <f t="shared" si="18"/>
        <v>0</v>
      </c>
    </row>
    <row r="185" spans="1:19" hidden="1">
      <c r="A185" s="67"/>
      <c r="B185" s="59" t="s">
        <v>23</v>
      </c>
      <c r="C185" s="79"/>
      <c r="D185" s="59" t="s">
        <v>155</v>
      </c>
      <c r="E185" s="141" t="s">
        <v>154</v>
      </c>
      <c r="F185" s="69">
        <v>10</v>
      </c>
      <c r="G185" s="68">
        <v>45722</v>
      </c>
      <c r="H185" s="70">
        <v>0.35416666666666669</v>
      </c>
      <c r="I185" s="68">
        <v>45722</v>
      </c>
      <c r="J185" s="61">
        <v>0.54513888888888895</v>
      </c>
      <c r="K185" s="72">
        <f t="shared" si="24"/>
        <v>0.19097222222222227</v>
      </c>
      <c r="L185" s="73">
        <f t="shared" si="25"/>
        <v>275</v>
      </c>
      <c r="M185" s="74">
        <f t="shared" si="26"/>
        <v>1.9097222222222227E-2</v>
      </c>
      <c r="N185" s="78">
        <f t="shared" si="27"/>
        <v>27</v>
      </c>
      <c r="O185" s="75" t="str">
        <f>IFERROR(IF(OR(M185="",B185=""),"",VLOOKUP($A185,Tabla!$A$2:$M$112,$C185,FALSE)),"")</f>
        <v/>
      </c>
      <c r="P185" s="76" t="str">
        <f t="shared" si="28"/>
        <v/>
      </c>
      <c r="Q185" s="77">
        <f>IFERROR(IF(OR(O185=0,O185=""),VLOOKUP(B185,$T$6:$W$16,4,0)/60*N185,Tiempos!O185*VLOOKUP(Tiempos!B185,Tiempos!$T$6:$W$16,4,0)/60),"")</f>
        <v>45</v>
      </c>
      <c r="R185" s="116"/>
      <c r="S185" s="112">
        <f t="shared" si="18"/>
        <v>0</v>
      </c>
    </row>
    <row r="186" spans="1:19" hidden="1">
      <c r="A186" s="67"/>
      <c r="B186" s="59" t="s">
        <v>23</v>
      </c>
      <c r="C186" s="79"/>
      <c r="D186" s="59" t="s">
        <v>155</v>
      </c>
      <c r="E186" s="141" t="s">
        <v>157</v>
      </c>
      <c r="F186" s="69">
        <v>7</v>
      </c>
      <c r="G186" s="68">
        <v>45722</v>
      </c>
      <c r="H186" s="61">
        <v>0.54513888888888895</v>
      </c>
      <c r="I186" s="68">
        <v>45722</v>
      </c>
      <c r="J186" s="61">
        <v>0.6875</v>
      </c>
      <c r="K186" s="72">
        <f t="shared" si="24"/>
        <v>0.10069444444444439</v>
      </c>
      <c r="L186" s="73">
        <f t="shared" si="25"/>
        <v>145</v>
      </c>
      <c r="M186" s="74">
        <f t="shared" si="26"/>
        <v>1.4384920634920627E-2</v>
      </c>
      <c r="N186" s="78">
        <f t="shared" si="27"/>
        <v>20</v>
      </c>
      <c r="O186" s="75" t="str">
        <f>IFERROR(IF(OR(M186="",B186=""),"",VLOOKUP($A186,Tabla!$A$2:$M$112,$C186,FALSE)),"")</f>
        <v/>
      </c>
      <c r="P186" s="76" t="str">
        <f t="shared" si="28"/>
        <v/>
      </c>
      <c r="Q186" s="77">
        <f>IFERROR(IF(OR(O186=0,O186=""),VLOOKUP(B186,$T$6:$W$16,4,0)/60*N186,Tiempos!O186*VLOOKUP(Tiempos!B186,Tiempos!$T$6:$W$16,4,0)/60),"")</f>
        <v>33.333333333333336</v>
      </c>
      <c r="R186" s="115"/>
      <c r="S186" s="112">
        <f t="shared" si="18"/>
        <v>4.1666666666666664E-2</v>
      </c>
    </row>
    <row r="187" spans="1:19" hidden="1">
      <c r="A187" s="67"/>
      <c r="B187" s="59" t="s">
        <v>23</v>
      </c>
      <c r="C187" s="79"/>
      <c r="D187" s="59" t="s">
        <v>155</v>
      </c>
      <c r="E187" s="141" t="s">
        <v>95</v>
      </c>
      <c r="F187" s="69">
        <v>7</v>
      </c>
      <c r="G187" s="68">
        <v>45722</v>
      </c>
      <c r="H187" s="61">
        <v>0.69097222222222221</v>
      </c>
      <c r="I187" s="68">
        <v>45723</v>
      </c>
      <c r="J187" s="61">
        <v>0.33333333333333331</v>
      </c>
      <c r="K187" s="72">
        <f t="shared" si="24"/>
        <v>0.10069444444444448</v>
      </c>
      <c r="L187" s="73">
        <f t="shared" si="25"/>
        <v>145</v>
      </c>
      <c r="M187" s="74">
        <f t="shared" si="26"/>
        <v>1.4384920634920639E-2</v>
      </c>
      <c r="N187" s="78">
        <f t="shared" si="27"/>
        <v>20</v>
      </c>
      <c r="O187" s="75" t="str">
        <f>IFERROR(IF(OR(M187="",B187=""),"",VLOOKUP($A187,Tabla!$A$2:$M$112,$C187,FALSE)),"")</f>
        <v/>
      </c>
      <c r="P187" s="76" t="str">
        <f t="shared" si="28"/>
        <v/>
      </c>
      <c r="Q187" s="77">
        <f>IFERROR(IF(OR(O187=0,O187=""),VLOOKUP(B187,$T$6:$W$16,4,0)/60*N187,Tiempos!O187*VLOOKUP(Tiempos!B187,Tiempos!$T$6:$W$16,4,0)/60),"")</f>
        <v>33.333333333333336</v>
      </c>
      <c r="R187" s="115"/>
      <c r="S187" s="112">
        <f t="shared" si="18"/>
        <v>0</v>
      </c>
    </row>
    <row r="188" spans="1:19" hidden="1">
      <c r="A188" s="67"/>
      <c r="B188" s="59" t="s">
        <v>23</v>
      </c>
      <c r="C188" s="79"/>
      <c r="D188" s="59" t="s">
        <v>158</v>
      </c>
      <c r="E188" s="141" t="s">
        <v>94</v>
      </c>
      <c r="F188" s="69">
        <v>16</v>
      </c>
      <c r="G188" s="68">
        <v>45727</v>
      </c>
      <c r="H188" s="70">
        <v>0.3125</v>
      </c>
      <c r="I188" s="68">
        <v>45727</v>
      </c>
      <c r="J188" s="61">
        <v>0.44097222222222227</v>
      </c>
      <c r="K188" s="72">
        <f t="shared" si="24"/>
        <v>0.12847222222222227</v>
      </c>
      <c r="L188" s="73">
        <f t="shared" si="25"/>
        <v>185</v>
      </c>
      <c r="M188" s="74">
        <f t="shared" si="26"/>
        <v>8.0295138888888916E-3</v>
      </c>
      <c r="N188" s="78">
        <f t="shared" si="27"/>
        <v>11</v>
      </c>
      <c r="O188" s="75" t="str">
        <f>IFERROR(IF(OR(M188="",B188=""),"",VLOOKUP($A188,Tabla!$A$2:$M$112,$C188,FALSE)),"")</f>
        <v/>
      </c>
      <c r="P188" s="76" t="str">
        <f t="shared" si="28"/>
        <v/>
      </c>
      <c r="Q188" s="77">
        <f>IFERROR(IF(OR(O188=0,O188=""),VLOOKUP(B188,$T$6:$W$16,4,0)/60*N188,Tiempos!O188*VLOOKUP(Tiempos!B188,Tiempos!$T$6:$W$16,4,0)/60),"")</f>
        <v>18.333333333333336</v>
      </c>
      <c r="R188" s="115"/>
      <c r="S188" s="112">
        <f t="shared" si="18"/>
        <v>0</v>
      </c>
    </row>
    <row r="189" spans="1:19" hidden="1">
      <c r="A189" s="67"/>
      <c r="B189" s="59" t="s">
        <v>23</v>
      </c>
      <c r="C189" s="79"/>
      <c r="D189" s="59" t="s">
        <v>158</v>
      </c>
      <c r="E189" s="141" t="s">
        <v>88</v>
      </c>
      <c r="F189" s="69">
        <v>11</v>
      </c>
      <c r="G189" s="68">
        <v>45727</v>
      </c>
      <c r="H189" s="70">
        <v>0.44444444444444442</v>
      </c>
      <c r="I189" s="68">
        <v>45727</v>
      </c>
      <c r="J189" s="61">
        <v>0.54166666666666663</v>
      </c>
      <c r="K189" s="72">
        <f t="shared" si="24"/>
        <v>9.722222222222221E-2</v>
      </c>
      <c r="L189" s="73">
        <f t="shared" si="25"/>
        <v>140</v>
      </c>
      <c r="M189" s="74">
        <f t="shared" si="26"/>
        <v>8.8383838383838381E-3</v>
      </c>
      <c r="N189" s="78">
        <f t="shared" si="27"/>
        <v>12</v>
      </c>
      <c r="O189" s="75" t="str">
        <f>IFERROR(IF(OR(M189="",B189=""),"",VLOOKUP($A189,Tabla!$A$2:$M$112,$C189,FALSE)),"")</f>
        <v/>
      </c>
      <c r="P189" s="76" t="str">
        <f t="shared" si="28"/>
        <v/>
      </c>
      <c r="Q189" s="77">
        <f>IFERROR(IF(OR(O189=0,O189=""),VLOOKUP(B189,$T$6:$W$16,4,0)/60*N189,Tiempos!O189*VLOOKUP(Tiempos!B189,Tiempos!$T$6:$W$16,4,0)/60),"")</f>
        <v>20</v>
      </c>
      <c r="R189" s="115"/>
      <c r="S189" s="112">
        <f t="shared" si="18"/>
        <v>0</v>
      </c>
    </row>
    <row r="190" spans="1:19" hidden="1">
      <c r="A190" s="67"/>
      <c r="B190" s="59" t="s">
        <v>23</v>
      </c>
      <c r="C190" s="79"/>
      <c r="D190" s="59" t="s">
        <v>158</v>
      </c>
      <c r="E190" s="141" t="s">
        <v>84</v>
      </c>
      <c r="F190" s="69">
        <v>5</v>
      </c>
      <c r="G190" s="68">
        <v>45727</v>
      </c>
      <c r="H190" s="70">
        <v>0.64236111111111105</v>
      </c>
      <c r="I190" s="68">
        <v>45727</v>
      </c>
      <c r="J190" s="61">
        <v>0.71527777777777779</v>
      </c>
      <c r="K190" s="72">
        <f t="shared" si="24"/>
        <v>7.2916666666666741E-2</v>
      </c>
      <c r="L190" s="73">
        <f t="shared" si="25"/>
        <v>105</v>
      </c>
      <c r="M190" s="74">
        <f t="shared" si="26"/>
        <v>1.4583333333333347E-2</v>
      </c>
      <c r="N190" s="78">
        <f t="shared" si="27"/>
        <v>21</v>
      </c>
      <c r="O190" s="75" t="str">
        <f>IFERROR(IF(OR(M190="",B190=""),"",VLOOKUP($A190,Tabla!$A$2:$M$112,$C190,FALSE)),"")</f>
        <v/>
      </c>
      <c r="P190" s="76" t="str">
        <f t="shared" si="28"/>
        <v/>
      </c>
      <c r="Q190" s="77">
        <f>IFERROR(IF(OR(O190=0,O190=""),VLOOKUP(B190,$T$6:$W$16,4,0)/60*N190,Tiempos!O190*VLOOKUP(Tiempos!B190,Tiempos!$T$6:$W$16,4,0)/60),"")</f>
        <v>35</v>
      </c>
      <c r="R190" s="115"/>
      <c r="S190" s="112">
        <f t="shared" si="18"/>
        <v>0</v>
      </c>
    </row>
    <row r="191" spans="1:19" hidden="1">
      <c r="A191" s="67"/>
      <c r="B191" s="59" t="s">
        <v>23</v>
      </c>
      <c r="C191" s="79"/>
      <c r="D191" s="59" t="s">
        <v>158</v>
      </c>
      <c r="E191" s="141" t="s">
        <v>119</v>
      </c>
      <c r="F191" s="69">
        <v>14</v>
      </c>
      <c r="G191" s="68">
        <v>45728</v>
      </c>
      <c r="H191" s="70">
        <v>0.49652777777777773</v>
      </c>
      <c r="I191" s="68">
        <v>45728</v>
      </c>
      <c r="J191" s="61">
        <v>0.64930555555555558</v>
      </c>
      <c r="K191" s="72">
        <f t="shared" si="24"/>
        <v>0.11111111111111119</v>
      </c>
      <c r="L191" s="73">
        <f t="shared" si="25"/>
        <v>160</v>
      </c>
      <c r="M191" s="74">
        <f t="shared" si="26"/>
        <v>7.9365079365079413E-3</v>
      </c>
      <c r="N191" s="78">
        <f t="shared" si="27"/>
        <v>11</v>
      </c>
      <c r="O191" s="75" t="str">
        <f>IFERROR(IF(OR(M191="",B191=""),"",VLOOKUP($A191,Tabla!$A$2:$M$112,$C191,FALSE)),"")</f>
        <v/>
      </c>
      <c r="P191" s="76" t="str">
        <f t="shared" si="28"/>
        <v/>
      </c>
      <c r="Q191" s="77">
        <f>IFERROR(IF(OR(O191=0,O191=""),VLOOKUP(B191,$T$6:$W$16,4,0)/60*N191,Tiempos!O191*VLOOKUP(Tiempos!B191,Tiempos!$T$6:$W$16,4,0)/60),"")</f>
        <v>18.333333333333336</v>
      </c>
      <c r="R191" s="115"/>
      <c r="S191" s="112">
        <f t="shared" si="18"/>
        <v>4.1666666666666664E-2</v>
      </c>
    </row>
    <row r="192" spans="1:19" hidden="1">
      <c r="A192" s="67"/>
      <c r="B192" s="59" t="s">
        <v>23</v>
      </c>
      <c r="C192" s="79"/>
      <c r="D192" s="59" t="s">
        <v>158</v>
      </c>
      <c r="E192" s="141" t="s">
        <v>91</v>
      </c>
      <c r="F192" s="69">
        <v>9</v>
      </c>
      <c r="G192" s="68">
        <v>45729</v>
      </c>
      <c r="H192" s="70">
        <v>0.53125</v>
      </c>
      <c r="I192" s="68">
        <v>45729</v>
      </c>
      <c r="J192" s="61">
        <v>0.70833333333333337</v>
      </c>
      <c r="K192" s="72">
        <f t="shared" si="24"/>
        <v>0.13541666666666671</v>
      </c>
      <c r="L192" s="73">
        <f t="shared" si="25"/>
        <v>195</v>
      </c>
      <c r="M192" s="74">
        <f t="shared" si="26"/>
        <v>1.5046296296296301E-2</v>
      </c>
      <c r="N192" s="78">
        <f t="shared" si="27"/>
        <v>21</v>
      </c>
      <c r="O192" s="75" t="str">
        <f>IFERROR(IF(OR(M192="",B192=""),"",VLOOKUP($A192,Tabla!$A$2:$M$112,$C192,FALSE)),"")</f>
        <v/>
      </c>
      <c r="P192" s="76" t="str">
        <f t="shared" si="28"/>
        <v/>
      </c>
      <c r="Q192" s="77">
        <f>IFERROR(IF(OR(O192=0,O192=""),VLOOKUP(B192,$T$6:$W$16,4,0)/60*N192,Tiempos!O192*VLOOKUP(Tiempos!B192,Tiempos!$T$6:$W$16,4,0)/60),"")</f>
        <v>35</v>
      </c>
      <c r="R192" s="115"/>
      <c r="S192" s="112">
        <f t="shared" si="18"/>
        <v>4.1666666666666664E-2</v>
      </c>
    </row>
    <row r="193" spans="1:19" hidden="1">
      <c r="A193" s="67"/>
      <c r="B193" s="59" t="s">
        <v>23</v>
      </c>
      <c r="C193" s="79"/>
      <c r="D193" s="59" t="s">
        <v>159</v>
      </c>
      <c r="E193" s="141" t="s">
        <v>160</v>
      </c>
      <c r="F193" s="69">
        <v>10</v>
      </c>
      <c r="G193" s="68">
        <v>45734</v>
      </c>
      <c r="H193" s="70">
        <v>0.5</v>
      </c>
      <c r="I193" s="68">
        <v>45734</v>
      </c>
      <c r="J193" s="61">
        <v>0.63541666666666663</v>
      </c>
      <c r="K193" s="72">
        <f t="shared" si="24"/>
        <v>9.3749999999999972E-2</v>
      </c>
      <c r="L193" s="73">
        <f t="shared" si="25"/>
        <v>135</v>
      </c>
      <c r="M193" s="74">
        <f t="shared" si="26"/>
        <v>9.3749999999999979E-3</v>
      </c>
      <c r="N193" s="78">
        <f t="shared" si="27"/>
        <v>13</v>
      </c>
      <c r="O193" s="75" t="str">
        <f>IFERROR(IF(OR(M193="",B193=""),"",VLOOKUP($A193,Tabla!$A$2:$M$112,$C193,FALSE)),"")</f>
        <v/>
      </c>
      <c r="P193" s="76" t="str">
        <f t="shared" si="28"/>
        <v/>
      </c>
      <c r="Q193" s="77">
        <f>IFERROR(IF(OR(O193=0,O193=""),VLOOKUP(B193,$T$6:$W$16,4,0)/60*N193,Tiempos!O193*VLOOKUP(Tiempos!B193,Tiempos!$T$6:$W$16,4,0)/60),"")</f>
        <v>21.666666666666668</v>
      </c>
      <c r="R193" s="115"/>
      <c r="S193" s="112">
        <f t="shared" si="18"/>
        <v>4.1666666666666664E-2</v>
      </c>
    </row>
    <row r="194" spans="1:19" hidden="1">
      <c r="A194" s="67"/>
      <c r="B194" s="59" t="s">
        <v>23</v>
      </c>
      <c r="C194" s="79"/>
      <c r="D194" s="59" t="s">
        <v>159</v>
      </c>
      <c r="E194" s="141" t="s">
        <v>119</v>
      </c>
      <c r="F194" s="69">
        <v>28</v>
      </c>
      <c r="G194" s="68">
        <v>45734</v>
      </c>
      <c r="H194" s="70">
        <v>0.73958333333333337</v>
      </c>
      <c r="I194" s="68">
        <v>45735</v>
      </c>
      <c r="J194" s="61">
        <v>0.5625</v>
      </c>
      <c r="K194" s="72">
        <f t="shared" si="24"/>
        <v>0.28125</v>
      </c>
      <c r="L194" s="73">
        <f t="shared" si="25"/>
        <v>405</v>
      </c>
      <c r="M194" s="74">
        <f t="shared" si="26"/>
        <v>1.0044642857142858E-2</v>
      </c>
      <c r="N194" s="78">
        <f t="shared" si="27"/>
        <v>14</v>
      </c>
      <c r="O194" s="75" t="str">
        <f>IFERROR(IF(OR(M194="",B194=""),"",VLOOKUP($A194,Tabla!$A$2:$M$112,$C194,FALSE)),"")</f>
        <v/>
      </c>
      <c r="P194" s="76" t="str">
        <f t="shared" si="28"/>
        <v/>
      </c>
      <c r="Q194" s="77">
        <f>IFERROR(IF(OR(O194=0,O194=""),VLOOKUP(B194,$T$6:$W$16,4,0)/60*N194,Tiempos!O194*VLOOKUP(Tiempos!B194,Tiempos!$T$6:$W$16,4,0)/60),"")</f>
        <v>23.333333333333336</v>
      </c>
      <c r="R194" s="115"/>
      <c r="S194" s="112">
        <f t="shared" si="18"/>
        <v>0</v>
      </c>
    </row>
    <row r="195" spans="1:19" ht="10.9" hidden="1" customHeight="1">
      <c r="A195" s="67"/>
      <c r="B195" s="59" t="s">
        <v>23</v>
      </c>
      <c r="C195" s="79">
        <f>IFERROR(VLOOKUP(B195,Tiempos!$T$6:$U$16,2,FALSE),"")</f>
        <v>10</v>
      </c>
      <c r="D195" s="59" t="s">
        <v>159</v>
      </c>
      <c r="E195" s="141" t="s">
        <v>156</v>
      </c>
      <c r="F195" s="69">
        <v>5</v>
      </c>
      <c r="G195" s="68">
        <v>45736</v>
      </c>
      <c r="H195" s="70">
        <v>0.56597222222222221</v>
      </c>
      <c r="I195" s="68">
        <v>45736</v>
      </c>
      <c r="J195" s="61">
        <v>0.65277777777777779</v>
      </c>
      <c r="K195" s="72">
        <f t="shared" si="24"/>
        <v>4.5138888888888916E-2</v>
      </c>
      <c r="L195" s="73">
        <f t="shared" si="25"/>
        <v>65</v>
      </c>
      <c r="M195" s="74">
        <f t="shared" si="26"/>
        <v>9.0277777777777839E-3</v>
      </c>
      <c r="N195" s="78">
        <f t="shared" si="27"/>
        <v>13</v>
      </c>
      <c r="O195" s="75" t="str">
        <f>IFERROR(IF(OR(M195="",B195=""),"",VLOOKUP($A195,Tabla!$A$2:$M$112,$C195,FALSE)),"")</f>
        <v/>
      </c>
      <c r="P195" s="76" t="str">
        <f t="shared" si="28"/>
        <v/>
      </c>
      <c r="Q195" s="77">
        <f>IFERROR(IF(OR(O195=0,O195=""),VLOOKUP(B195,$T$6:$W$16,4,0)/60*N195,Tiempos!O195*VLOOKUP(Tiempos!B195,Tiempos!$T$6:$W$16,4,0)/60),"")</f>
        <v>21.666666666666668</v>
      </c>
      <c r="R195" s="115"/>
      <c r="S195" s="112">
        <f t="shared" si="18"/>
        <v>4.1666666666666664E-2</v>
      </c>
    </row>
    <row r="196" spans="1:19" ht="10.15" hidden="1" customHeight="1">
      <c r="A196" s="67"/>
      <c r="B196" s="59" t="s">
        <v>23</v>
      </c>
      <c r="C196" s="79">
        <f>IFERROR(VLOOKUP(B196,Tiempos!$T$6:$U$16,2,FALSE),"")</f>
        <v>10</v>
      </c>
      <c r="D196" s="59" t="s">
        <v>159</v>
      </c>
      <c r="E196" s="141" t="s">
        <v>161</v>
      </c>
      <c r="F196" s="69">
        <v>5</v>
      </c>
      <c r="G196" s="68">
        <v>45736</v>
      </c>
      <c r="H196" s="70">
        <v>0.65625</v>
      </c>
      <c r="I196" s="68">
        <v>45736</v>
      </c>
      <c r="J196" s="61">
        <v>0.72916666666666663</v>
      </c>
      <c r="K196" s="72">
        <f t="shared" si="24"/>
        <v>7.291666666666663E-2</v>
      </c>
      <c r="L196" s="73">
        <f t="shared" si="25"/>
        <v>105</v>
      </c>
      <c r="M196" s="74">
        <f t="shared" si="26"/>
        <v>1.4583333333333327E-2</v>
      </c>
      <c r="N196" s="78">
        <f t="shared" si="27"/>
        <v>21</v>
      </c>
      <c r="O196" s="75" t="str">
        <f>IFERROR(IF(OR(M196="",B196=""),"",VLOOKUP($A196,Tabla!$A$2:$M$112,$C196,FALSE)),"")</f>
        <v/>
      </c>
      <c r="P196" s="76" t="str">
        <f t="shared" si="28"/>
        <v/>
      </c>
      <c r="Q196" s="77">
        <f>IFERROR(IF(OR(O196=0,O196=""),VLOOKUP(B196,$T$6:$W$16,4,0)/60*N196,Tiempos!O196*VLOOKUP(Tiempos!B196,Tiempos!$T$6:$W$16,4,0)/60),"")</f>
        <v>35</v>
      </c>
      <c r="R196" s="115"/>
      <c r="S196" s="112">
        <f t="shared" ref="S196:S259" si="29">IF(I196=G196,IF(H196&lt;$S$1,IF(J196&gt;$S$2,$S$3,0),0),IF(WEEKDAY(G196)=7,IF(J196&gt;$S$2,$S$3,0),IF(H196&lt;$S$1,$S$3,0)+IF(J196&gt;$S$2,$S$3,0)))</f>
        <v>0</v>
      </c>
    </row>
    <row r="197" spans="1:19" hidden="1">
      <c r="A197" s="67"/>
      <c r="B197" s="59" t="s">
        <v>23</v>
      </c>
      <c r="C197" s="79">
        <f>IFERROR(VLOOKUP(B197,Tiempos!$T$6:$U$16,2,FALSE),"")</f>
        <v>10</v>
      </c>
      <c r="D197" s="59" t="s">
        <v>162</v>
      </c>
      <c r="E197" s="141" t="s">
        <v>119</v>
      </c>
      <c r="F197" s="69">
        <v>28</v>
      </c>
      <c r="G197" s="68">
        <v>45741</v>
      </c>
      <c r="H197" s="70">
        <v>0.44444444444444442</v>
      </c>
      <c r="I197" s="68">
        <v>45741</v>
      </c>
      <c r="J197" s="61">
        <v>0.74305555555555547</v>
      </c>
      <c r="K197" s="72">
        <f t="shared" si="24"/>
        <v>0.25694444444444436</v>
      </c>
      <c r="L197" s="73">
        <f t="shared" si="25"/>
        <v>370</v>
      </c>
      <c r="M197" s="74">
        <f t="shared" si="26"/>
        <v>9.1765873015872985E-3</v>
      </c>
      <c r="N197" s="78">
        <f t="shared" si="27"/>
        <v>13</v>
      </c>
      <c r="O197" s="75" t="str">
        <f>IFERROR(IF(OR(M197="",B197=""),"",VLOOKUP($A197,Tabla!$A$2:$M$112,$C197,FALSE)),"")</f>
        <v/>
      </c>
      <c r="P197" s="76" t="str">
        <f t="shared" si="28"/>
        <v/>
      </c>
      <c r="Q197" s="77">
        <f>IFERROR(IF(OR(O197=0,O197=""),VLOOKUP(B197,$T$6:$W$16,4,0)/60*N197,Tiempos!O197*VLOOKUP(Tiempos!B197,Tiempos!$T$6:$W$16,4,0)/60),"")</f>
        <v>21.666666666666668</v>
      </c>
      <c r="R197" s="115"/>
      <c r="S197" s="112">
        <f t="shared" si="29"/>
        <v>4.1666666666666664E-2</v>
      </c>
    </row>
    <row r="198" spans="1:19" hidden="1">
      <c r="A198" s="67"/>
      <c r="B198" s="59" t="s">
        <v>23</v>
      </c>
      <c r="C198" s="79">
        <f>IFERROR(VLOOKUP(B198,Tiempos!$T$6:$U$16,2,FALSE),"")</f>
        <v>10</v>
      </c>
      <c r="D198" s="59" t="s">
        <v>162</v>
      </c>
      <c r="E198" s="141" t="s">
        <v>80</v>
      </c>
      <c r="F198" s="69">
        <v>8</v>
      </c>
      <c r="G198" s="68">
        <v>45742</v>
      </c>
      <c r="H198" s="70">
        <v>0.33680555555555558</v>
      </c>
      <c r="I198" s="68">
        <v>45742</v>
      </c>
      <c r="J198" s="61">
        <v>0.40625</v>
      </c>
      <c r="K198" s="72">
        <f t="shared" si="24"/>
        <v>6.944444444444442E-2</v>
      </c>
      <c r="L198" s="73">
        <f t="shared" si="25"/>
        <v>100</v>
      </c>
      <c r="M198" s="74">
        <f t="shared" si="26"/>
        <v>8.6805555555555525E-3</v>
      </c>
      <c r="N198" s="78">
        <f t="shared" si="27"/>
        <v>12</v>
      </c>
      <c r="O198" s="75" t="str">
        <f>IFERROR(IF(OR(M198="",B198=""),"",VLOOKUP($A198,Tabla!$A$2:$M$112,$C198,FALSE)),"")</f>
        <v/>
      </c>
      <c r="P198" s="76" t="str">
        <f t="shared" si="28"/>
        <v/>
      </c>
      <c r="Q198" s="77">
        <f>IFERROR(IF(OR(O198=0,O198=""),VLOOKUP(B198,$T$6:$W$16,4,0)/60*N198,Tiempos!O198*VLOOKUP(Tiempos!B198,Tiempos!$T$6:$W$16,4,0)/60),"")</f>
        <v>20</v>
      </c>
      <c r="R198" s="115"/>
      <c r="S198" s="112">
        <f t="shared" si="29"/>
        <v>0</v>
      </c>
    </row>
    <row r="199" spans="1:19" hidden="1">
      <c r="A199" s="67"/>
      <c r="B199" s="59" t="s">
        <v>23</v>
      </c>
      <c r="C199" s="79">
        <f>IFERROR(VLOOKUP(B199,Tiempos!$T$6:$U$16,2,FALSE),"")</f>
        <v>10</v>
      </c>
      <c r="D199" s="59" t="s">
        <v>162</v>
      </c>
      <c r="E199" s="141" t="s">
        <v>89</v>
      </c>
      <c r="F199" s="69">
        <v>27</v>
      </c>
      <c r="G199" s="68">
        <v>45742</v>
      </c>
      <c r="H199" s="70">
        <v>0.40972222222222227</v>
      </c>
      <c r="I199" s="68">
        <v>45742</v>
      </c>
      <c r="J199" s="61">
        <v>0.57638888888888895</v>
      </c>
      <c r="K199" s="72">
        <f t="shared" si="24"/>
        <v>0.16666666666666669</v>
      </c>
      <c r="L199" s="73">
        <f t="shared" si="25"/>
        <v>240</v>
      </c>
      <c r="M199" s="74">
        <f t="shared" si="26"/>
        <v>6.17283950617284E-3</v>
      </c>
      <c r="N199" s="78">
        <f t="shared" si="27"/>
        <v>8</v>
      </c>
      <c r="O199" s="75" t="str">
        <f>IFERROR(IF(OR(M199="",B199=""),"",VLOOKUP($A199,Tabla!$A$2:$M$112,$C199,FALSE)),"")</f>
        <v/>
      </c>
      <c r="P199" s="76" t="str">
        <f t="shared" si="28"/>
        <v/>
      </c>
      <c r="Q199" s="77">
        <f>IFERROR(IF(OR(O199=0,O199=""),VLOOKUP(B199,$T$6:$W$16,4,0)/60*N199,Tiempos!O199*VLOOKUP(Tiempos!B199,Tiempos!$T$6:$W$16,4,0)/60),"")</f>
        <v>13.333333333333334</v>
      </c>
      <c r="R199" s="115"/>
      <c r="S199" s="112">
        <f t="shared" si="29"/>
        <v>0</v>
      </c>
    </row>
    <row r="200" spans="1:19" hidden="1">
      <c r="A200" s="67"/>
      <c r="B200" s="59" t="s">
        <v>23</v>
      </c>
      <c r="C200" s="79">
        <f>IFERROR(VLOOKUP(B200,Tiempos!$T$6:$U$16,2,FALSE),"")</f>
        <v>10</v>
      </c>
      <c r="D200" s="59" t="s">
        <v>162</v>
      </c>
      <c r="E200" s="141" t="s">
        <v>119</v>
      </c>
      <c r="F200" s="69">
        <v>28</v>
      </c>
      <c r="G200" s="68">
        <v>45742</v>
      </c>
      <c r="H200" s="70">
        <v>0.70486111111111116</v>
      </c>
      <c r="I200" s="68">
        <v>45743</v>
      </c>
      <c r="J200" s="61">
        <v>0.70138888888888884</v>
      </c>
      <c r="K200" s="72">
        <f t="shared" si="24"/>
        <v>0.41319444444444436</v>
      </c>
      <c r="L200" s="73">
        <f t="shared" si="25"/>
        <v>595</v>
      </c>
      <c r="M200" s="74">
        <f t="shared" si="26"/>
        <v>1.4756944444444442E-2</v>
      </c>
      <c r="N200" s="78">
        <f t="shared" si="27"/>
        <v>21</v>
      </c>
      <c r="O200" s="75" t="str">
        <f>IFERROR(IF(OR(M200="",B200=""),"",VLOOKUP($A200,Tabla!$A$2:$M$112,$C200,FALSE)),"")</f>
        <v/>
      </c>
      <c r="P200" s="76" t="str">
        <f t="shared" si="28"/>
        <v/>
      </c>
      <c r="Q200" s="77">
        <f>IFERROR(IF(OR(O200=0,O200=""),VLOOKUP(B200,$T$6:$W$16,4,0)/60*N200,Tiempos!O200*VLOOKUP(Tiempos!B200,Tiempos!$T$6:$W$16,4,0)/60),"")</f>
        <v>35</v>
      </c>
      <c r="R200" s="115"/>
      <c r="S200" s="112">
        <f t="shared" si="29"/>
        <v>4.1666666666666664E-2</v>
      </c>
    </row>
    <row r="201" spans="1:19" hidden="1">
      <c r="A201" s="67"/>
      <c r="B201" s="59" t="s">
        <v>23</v>
      </c>
      <c r="C201" s="79">
        <f>IFERROR(VLOOKUP(B201,Tiempos!$T$6:$U$16,2,FALSE),"")</f>
        <v>10</v>
      </c>
      <c r="D201" s="59" t="s">
        <v>162</v>
      </c>
      <c r="E201" s="141" t="s">
        <v>95</v>
      </c>
      <c r="F201" s="69">
        <v>17</v>
      </c>
      <c r="G201" s="68">
        <v>45744</v>
      </c>
      <c r="H201" s="70">
        <v>0.43055555555555558</v>
      </c>
      <c r="I201" s="68">
        <v>45744</v>
      </c>
      <c r="J201" s="61">
        <v>0.67708333333333337</v>
      </c>
      <c r="K201" s="72">
        <f t="shared" si="24"/>
        <v>0.20486111111111113</v>
      </c>
      <c r="L201" s="73">
        <f t="shared" si="25"/>
        <v>295</v>
      </c>
      <c r="M201" s="74">
        <f t="shared" si="26"/>
        <v>1.2050653594771242E-2</v>
      </c>
      <c r="N201" s="78">
        <f t="shared" si="27"/>
        <v>17</v>
      </c>
      <c r="O201" s="75" t="str">
        <f>IFERROR(IF(OR(M201="",B201=""),"",VLOOKUP($A201,Tabla!$A$2:$M$112,$C201,FALSE)),"")</f>
        <v/>
      </c>
      <c r="P201" s="76" t="str">
        <f t="shared" si="28"/>
        <v/>
      </c>
      <c r="Q201" s="77">
        <f>IFERROR(IF(OR(O201=0,O201=""),VLOOKUP(B201,$T$6:$W$16,4,0)/60*N201,Tiempos!O201*VLOOKUP(Tiempos!B201,Tiempos!$T$6:$W$16,4,0)/60),"")</f>
        <v>28.333333333333336</v>
      </c>
      <c r="R201" s="115"/>
      <c r="S201" s="112">
        <f t="shared" si="29"/>
        <v>4.1666666666666664E-2</v>
      </c>
    </row>
    <row r="202" spans="1:19" hidden="1">
      <c r="A202" s="67"/>
      <c r="B202" s="59" t="s">
        <v>23</v>
      </c>
      <c r="C202" s="79">
        <f>IFERROR(VLOOKUP(B202,Tiempos!$T$6:$U$16,2,FALSE),"")</f>
        <v>10</v>
      </c>
      <c r="D202" s="59" t="s">
        <v>163</v>
      </c>
      <c r="E202" s="141" t="s">
        <v>84</v>
      </c>
      <c r="F202" s="69">
        <v>8</v>
      </c>
      <c r="G202" s="68">
        <v>45748</v>
      </c>
      <c r="H202" s="70">
        <v>0.3125</v>
      </c>
      <c r="I202" s="68">
        <v>45748</v>
      </c>
      <c r="J202" s="61">
        <v>0.47222222222222227</v>
      </c>
      <c r="K202" s="72">
        <f t="shared" si="24"/>
        <v>0.15972222222222227</v>
      </c>
      <c r="L202" s="73">
        <f t="shared" si="25"/>
        <v>230</v>
      </c>
      <c r="M202" s="74">
        <f t="shared" si="26"/>
        <v>1.9965277777777783E-2</v>
      </c>
      <c r="N202" s="78">
        <f t="shared" si="27"/>
        <v>28</v>
      </c>
      <c r="O202" s="75" t="str">
        <f>IFERROR(IF(OR(M202="",B202=""),"",VLOOKUP($A202,Tabla!$A$2:$M$112,$C202,FALSE)),"")</f>
        <v/>
      </c>
      <c r="P202" s="76" t="str">
        <f t="shared" si="28"/>
        <v/>
      </c>
      <c r="Q202" s="77">
        <f>IFERROR(IF(OR(O202=0,O202=""),VLOOKUP(B202,$T$6:$W$16,4,0)/60*N202,Tiempos!O202*VLOOKUP(Tiempos!B202,Tiempos!$T$6:$W$16,4,0)/60),"")</f>
        <v>46.666666666666671</v>
      </c>
      <c r="R202" s="115"/>
      <c r="S202" s="112">
        <f t="shared" si="29"/>
        <v>0</v>
      </c>
    </row>
    <row r="203" spans="1:19" hidden="1">
      <c r="A203" s="67"/>
      <c r="B203" s="59" t="s">
        <v>23</v>
      </c>
      <c r="C203" s="79">
        <f>IFERROR(VLOOKUP(B203,Tiempos!$T$6:$U$16,2,FALSE),"")</f>
        <v>10</v>
      </c>
      <c r="D203" s="59" t="s">
        <v>163</v>
      </c>
      <c r="E203" s="141" t="s">
        <v>83</v>
      </c>
      <c r="F203" s="69">
        <v>22</v>
      </c>
      <c r="G203" s="68">
        <v>45748</v>
      </c>
      <c r="H203" s="70">
        <v>0.47569444444444442</v>
      </c>
      <c r="I203" s="68">
        <v>45748</v>
      </c>
      <c r="J203" s="61">
        <v>0.6875</v>
      </c>
      <c r="K203" s="72">
        <f t="shared" si="24"/>
        <v>0.17013888888888892</v>
      </c>
      <c r="L203" s="73">
        <f t="shared" si="25"/>
        <v>245</v>
      </c>
      <c r="M203" s="74">
        <f t="shared" si="26"/>
        <v>7.7335858585858598E-3</v>
      </c>
      <c r="N203" s="78">
        <f t="shared" si="27"/>
        <v>11</v>
      </c>
      <c r="O203" s="75" t="str">
        <f>IFERROR(IF(OR(M203="",B203=""),"",VLOOKUP($A203,Tabla!$A$2:$M$112,$C203,FALSE)),"")</f>
        <v/>
      </c>
      <c r="P203" s="76" t="str">
        <f t="shared" si="28"/>
        <v/>
      </c>
      <c r="Q203" s="77">
        <f>IFERROR(IF(OR(O203=0,O203=""),VLOOKUP(B203,$T$6:$W$16,4,0)/60*N203,Tiempos!O203*VLOOKUP(Tiempos!B203,Tiempos!$T$6:$W$16,4,0)/60),"")</f>
        <v>18.333333333333336</v>
      </c>
      <c r="R203" s="115"/>
      <c r="S203" s="112">
        <f t="shared" si="29"/>
        <v>4.1666666666666664E-2</v>
      </c>
    </row>
    <row r="204" spans="1:19" hidden="1">
      <c r="A204" s="67"/>
      <c r="B204" s="59" t="s">
        <v>23</v>
      </c>
      <c r="C204" s="79">
        <f>IFERROR(VLOOKUP(B204,Tiempos!$T$6:$U$16,2,FALSE),"")</f>
        <v>10</v>
      </c>
      <c r="D204" s="59" t="s">
        <v>163</v>
      </c>
      <c r="E204" s="141" t="s">
        <v>108</v>
      </c>
      <c r="F204" s="69">
        <v>28</v>
      </c>
      <c r="G204" s="68">
        <v>45748</v>
      </c>
      <c r="H204" s="70">
        <v>0.76736111111111116</v>
      </c>
      <c r="I204" s="68">
        <v>45749</v>
      </c>
      <c r="J204" s="61">
        <v>0.57638888888888895</v>
      </c>
      <c r="K204" s="72">
        <f t="shared" si="24"/>
        <v>0.26736111111111116</v>
      </c>
      <c r="L204" s="73">
        <f t="shared" si="25"/>
        <v>385</v>
      </c>
      <c r="M204" s="74">
        <f t="shared" si="26"/>
        <v>9.5486111111111136E-3</v>
      </c>
      <c r="N204" s="78">
        <f t="shared" si="27"/>
        <v>13</v>
      </c>
      <c r="O204" s="75" t="str">
        <f>IFERROR(IF(OR(M204="",B204=""),"",VLOOKUP($A204,Tabla!$A$2:$M$112,$C204,FALSE)),"")</f>
        <v/>
      </c>
      <c r="P204" s="76" t="str">
        <f t="shared" si="28"/>
        <v/>
      </c>
      <c r="Q204" s="77">
        <f>IFERROR(IF(OR(O204=0,O204=""),VLOOKUP(B204,$T$6:$W$16,4,0)/60*N204,Tiempos!O204*VLOOKUP(Tiempos!B204,Tiempos!$T$6:$W$16,4,0)/60),"")</f>
        <v>21.666666666666668</v>
      </c>
      <c r="R204" s="115"/>
      <c r="S204" s="112">
        <f t="shared" si="29"/>
        <v>0</v>
      </c>
    </row>
    <row r="205" spans="1:19" hidden="1">
      <c r="A205" s="67"/>
      <c r="B205" s="59" t="s">
        <v>23</v>
      </c>
      <c r="C205" s="79">
        <f>IFERROR(VLOOKUP(B205,Tiempos!$T$6:$U$16,2,FALSE),"")</f>
        <v>10</v>
      </c>
      <c r="D205" s="59" t="s">
        <v>163</v>
      </c>
      <c r="E205" s="141" t="s">
        <v>135</v>
      </c>
      <c r="F205" s="69">
        <v>5</v>
      </c>
      <c r="G205" s="68">
        <v>45749</v>
      </c>
      <c r="H205" s="70">
        <v>0.57986111111111105</v>
      </c>
      <c r="I205" s="68">
        <v>45749</v>
      </c>
      <c r="J205" s="61">
        <v>0.67361111111111116</v>
      </c>
      <c r="K205" s="72">
        <f t="shared" si="24"/>
        <v>5.2083333333333447E-2</v>
      </c>
      <c r="L205" s="73">
        <f t="shared" si="25"/>
        <v>75</v>
      </c>
      <c r="M205" s="74">
        <f t="shared" si="26"/>
        <v>1.0416666666666689E-2</v>
      </c>
      <c r="N205" s="78">
        <f t="shared" si="27"/>
        <v>15</v>
      </c>
      <c r="O205" s="75" t="str">
        <f>IFERROR(IF(OR(M205="",B205=""),"",VLOOKUP($A205,Tabla!$A$2:$M$112,$C205,FALSE)),"")</f>
        <v/>
      </c>
      <c r="P205" s="76" t="str">
        <f t="shared" si="28"/>
        <v/>
      </c>
      <c r="Q205" s="77">
        <f>IFERROR(IF(OR(O205=0,O205=""),VLOOKUP(B205,$T$6:$W$16,4,0)/60*N205,Tiempos!O205*VLOOKUP(Tiempos!B205,Tiempos!$T$6:$W$16,4,0)/60),"")</f>
        <v>25</v>
      </c>
      <c r="R205" s="115"/>
      <c r="S205" s="112">
        <f t="shared" si="29"/>
        <v>4.1666666666666664E-2</v>
      </c>
    </row>
    <row r="206" spans="1:19" hidden="1">
      <c r="A206" s="67"/>
      <c r="B206" s="59" t="s">
        <v>23</v>
      </c>
      <c r="C206" s="79">
        <f>IFERROR(VLOOKUP(B206,Tiempos!$T$6:$U$16,2,FALSE),"")</f>
        <v>10</v>
      </c>
      <c r="D206" s="59" t="s">
        <v>163</v>
      </c>
      <c r="E206" s="141" t="s">
        <v>95</v>
      </c>
      <c r="F206" s="69">
        <v>8</v>
      </c>
      <c r="G206" s="68">
        <v>45750</v>
      </c>
      <c r="H206" s="70">
        <v>0.50347222222222221</v>
      </c>
      <c r="I206" s="68">
        <v>45750</v>
      </c>
      <c r="J206" s="61">
        <v>0.65277777777777779</v>
      </c>
      <c r="K206" s="72">
        <f t="shared" si="24"/>
        <v>0.10763888888888892</v>
      </c>
      <c r="L206" s="73">
        <f t="shared" si="25"/>
        <v>155</v>
      </c>
      <c r="M206" s="74">
        <f t="shared" si="26"/>
        <v>1.3454861111111115E-2</v>
      </c>
      <c r="N206" s="78">
        <f t="shared" si="27"/>
        <v>19</v>
      </c>
      <c r="O206" s="75" t="str">
        <f>IFERROR(IF(OR(M206="",B206=""),"",VLOOKUP($A206,Tabla!$A$2:$M$112,$C206,FALSE)),"")</f>
        <v/>
      </c>
      <c r="P206" s="76" t="str">
        <f t="shared" si="28"/>
        <v/>
      </c>
      <c r="Q206" s="77">
        <f>IFERROR(IF(OR(O206=0,O206=""),VLOOKUP(B206,$T$6:$W$16,4,0)/60*N206,Tiempos!O206*VLOOKUP(Tiempos!B206,Tiempos!$T$6:$W$16,4,0)/60),"")</f>
        <v>31.666666666666668</v>
      </c>
      <c r="R206" s="115"/>
      <c r="S206" s="112">
        <f t="shared" si="29"/>
        <v>4.1666666666666664E-2</v>
      </c>
    </row>
    <row r="207" spans="1:19" hidden="1">
      <c r="A207" s="67"/>
      <c r="B207" s="59" t="s">
        <v>23</v>
      </c>
      <c r="C207" s="79">
        <f>IFERROR(VLOOKUP(B207,Tiempos!$T$6:$U$16,2,FALSE),"")</f>
        <v>10</v>
      </c>
      <c r="D207" s="59" t="s">
        <v>163</v>
      </c>
      <c r="E207" s="141" t="s">
        <v>108</v>
      </c>
      <c r="F207" s="69">
        <v>33</v>
      </c>
      <c r="G207" s="68">
        <v>45750</v>
      </c>
      <c r="H207" s="70">
        <v>0.70486111111111116</v>
      </c>
      <c r="I207" s="68">
        <v>45751</v>
      </c>
      <c r="J207" s="61">
        <v>0.6875</v>
      </c>
      <c r="K207" s="72">
        <f t="shared" si="24"/>
        <v>0.39930555555555552</v>
      </c>
      <c r="L207" s="73">
        <f t="shared" si="25"/>
        <v>575</v>
      </c>
      <c r="M207" s="74">
        <f t="shared" si="26"/>
        <v>1.2100168350168349E-2</v>
      </c>
      <c r="N207" s="78">
        <f t="shared" si="27"/>
        <v>17</v>
      </c>
      <c r="O207" s="75" t="str">
        <f>IFERROR(IF(OR(M207="",B207=""),"",VLOOKUP($A207,Tabla!$A$2:$M$112,$C207,FALSE)),"")</f>
        <v/>
      </c>
      <c r="P207" s="76" t="str">
        <f t="shared" si="28"/>
        <v/>
      </c>
      <c r="Q207" s="77">
        <f>IFERROR(IF(OR(O207=0,O207=""),VLOOKUP(B207,$T$6:$W$16,4,0)/60*N207,Tiempos!O207*VLOOKUP(Tiempos!B207,Tiempos!$T$6:$W$16,4,0)/60),"")</f>
        <v>28.333333333333336</v>
      </c>
      <c r="R207" s="115"/>
      <c r="S207" s="112">
        <f t="shared" si="29"/>
        <v>4.1666666666666664E-2</v>
      </c>
    </row>
    <row r="208" spans="1:19" hidden="1">
      <c r="A208" s="67"/>
      <c r="B208" s="59" t="s">
        <v>23</v>
      </c>
      <c r="C208" s="79">
        <f>IFERROR(VLOOKUP(B208,Tiempos!$T$6:$U$16,2,FALSE),"")</f>
        <v>10</v>
      </c>
      <c r="D208" s="59" t="s">
        <v>164</v>
      </c>
      <c r="E208" s="141" t="s">
        <v>85</v>
      </c>
      <c r="F208" s="69">
        <v>11</v>
      </c>
      <c r="G208" s="68">
        <v>45750</v>
      </c>
      <c r="H208" s="70">
        <v>0.41666666666666669</v>
      </c>
      <c r="I208" s="68">
        <v>45750</v>
      </c>
      <c r="J208" s="61">
        <v>0.49305555555555558</v>
      </c>
      <c r="K208" s="72">
        <f t="shared" si="24"/>
        <v>7.6388888888888895E-2</v>
      </c>
      <c r="L208" s="73">
        <f t="shared" si="25"/>
        <v>110</v>
      </c>
      <c r="M208" s="74">
        <f t="shared" si="26"/>
        <v>6.9444444444444449E-3</v>
      </c>
      <c r="N208" s="78">
        <f t="shared" si="27"/>
        <v>10</v>
      </c>
      <c r="O208" s="75" t="str">
        <f>IFERROR(IF(OR(M208="",B208=""),"",VLOOKUP($A208,Tabla!$A$2:$M$112,$C208,FALSE)),"")</f>
        <v/>
      </c>
      <c r="P208" s="76" t="str">
        <f t="shared" si="28"/>
        <v/>
      </c>
      <c r="Q208" s="77">
        <f>IFERROR(IF(OR(O208=0,O208=""),VLOOKUP(B208,$T$6:$W$16,4,0)/60*N208,Tiempos!O208*VLOOKUP(Tiempos!B208,Tiempos!$T$6:$W$16,4,0)/60),"")</f>
        <v>16.666666666666668</v>
      </c>
      <c r="R208" s="115"/>
      <c r="S208" s="112">
        <f t="shared" si="29"/>
        <v>0</v>
      </c>
    </row>
    <row r="209" spans="1:19" hidden="1">
      <c r="A209" s="67"/>
      <c r="B209" s="59" t="s">
        <v>23</v>
      </c>
      <c r="C209" s="79">
        <f>IFERROR(VLOOKUP(B209,Tiempos!$T$6:$U$16,2,FALSE),"")</f>
        <v>10</v>
      </c>
      <c r="D209" s="59" t="s">
        <v>164</v>
      </c>
      <c r="E209" s="141" t="s">
        <v>83</v>
      </c>
      <c r="F209" s="69">
        <v>12</v>
      </c>
      <c r="G209" s="68">
        <v>45755</v>
      </c>
      <c r="H209" s="70">
        <v>0.71180555555555547</v>
      </c>
      <c r="I209" s="68">
        <v>45756</v>
      </c>
      <c r="J209" s="61">
        <v>0.4375</v>
      </c>
      <c r="K209" s="72">
        <f t="shared" si="24"/>
        <v>0.1840277777777779</v>
      </c>
      <c r="L209" s="73">
        <f t="shared" si="25"/>
        <v>265</v>
      </c>
      <c r="M209" s="74">
        <f t="shared" si="26"/>
        <v>1.5335648148148159E-2</v>
      </c>
      <c r="N209" s="78">
        <f t="shared" si="27"/>
        <v>22</v>
      </c>
      <c r="O209" s="75" t="str">
        <f>IFERROR(IF(OR(M209="",B209=""),"",VLOOKUP($A209,Tabla!$A$2:$M$112,$C209,FALSE)),"")</f>
        <v/>
      </c>
      <c r="P209" s="76" t="str">
        <f t="shared" si="28"/>
        <v/>
      </c>
      <c r="Q209" s="77">
        <f>IFERROR(IF(OR(O209=0,O209=""),VLOOKUP(B209,$T$6:$W$16,4,0)/60*N209,Tiempos!O209*VLOOKUP(Tiempos!B209,Tiempos!$T$6:$W$16,4,0)/60),"")</f>
        <v>36.666666666666671</v>
      </c>
      <c r="R209" s="115"/>
      <c r="S209" s="112">
        <f t="shared" si="29"/>
        <v>0</v>
      </c>
    </row>
    <row r="210" spans="1:19" hidden="1">
      <c r="A210" s="67"/>
      <c r="B210" s="59" t="s">
        <v>23</v>
      </c>
      <c r="C210" s="79">
        <f>IFERROR(VLOOKUP(B210,Tiempos!$T$6:$U$16,2,FALSE),"")</f>
        <v>10</v>
      </c>
      <c r="D210" s="59" t="s">
        <v>164</v>
      </c>
      <c r="E210" s="141" t="s">
        <v>103</v>
      </c>
      <c r="F210" s="69">
        <v>9</v>
      </c>
      <c r="G210" s="68">
        <v>45756</v>
      </c>
      <c r="H210" s="70">
        <v>0.44097222222222227</v>
      </c>
      <c r="I210" s="68">
        <v>45756</v>
      </c>
      <c r="J210" s="61">
        <v>0.5</v>
      </c>
      <c r="K210" s="72">
        <f t="shared" si="24"/>
        <v>5.9027777777777735E-2</v>
      </c>
      <c r="L210" s="73">
        <f t="shared" si="25"/>
        <v>85</v>
      </c>
      <c r="M210" s="74">
        <f t="shared" si="26"/>
        <v>6.5586419753086373E-3</v>
      </c>
      <c r="N210" s="78">
        <f t="shared" si="27"/>
        <v>9</v>
      </c>
      <c r="O210" s="75" t="str">
        <f>IFERROR(IF(OR(M210="",B210=""),"",VLOOKUP($A210,Tabla!$A$2:$M$112,$C210,FALSE)),"")</f>
        <v/>
      </c>
      <c r="P210" s="76" t="str">
        <f t="shared" si="28"/>
        <v/>
      </c>
      <c r="Q210" s="77">
        <f>IFERROR(IF(OR(O210=0,O210=""),VLOOKUP(B210,$T$6:$W$16,4,0)/60*N210,Tiempos!O210*VLOOKUP(Tiempos!B210,Tiempos!$T$6:$W$16,4,0)/60),"")</f>
        <v>15</v>
      </c>
      <c r="R210" s="115"/>
      <c r="S210" s="112">
        <f t="shared" si="29"/>
        <v>0</v>
      </c>
    </row>
    <row r="211" spans="1:19" hidden="1">
      <c r="A211" s="67"/>
      <c r="B211" s="59" t="s">
        <v>23</v>
      </c>
      <c r="C211" s="79">
        <f>IFERROR(VLOOKUP(B211,Tiempos!$T$6:$U$16,2,FALSE),"")</f>
        <v>10</v>
      </c>
      <c r="D211" s="59" t="s">
        <v>164</v>
      </c>
      <c r="E211" s="141" t="s">
        <v>108</v>
      </c>
      <c r="F211" s="69">
        <v>30</v>
      </c>
      <c r="G211" s="68">
        <v>45757</v>
      </c>
      <c r="H211" s="70">
        <v>0.34027777777777773</v>
      </c>
      <c r="I211" s="68">
        <v>45757</v>
      </c>
      <c r="J211" s="61">
        <v>0.5625</v>
      </c>
      <c r="K211" s="72">
        <f t="shared" si="24"/>
        <v>0.22222222222222227</v>
      </c>
      <c r="L211" s="73">
        <f t="shared" si="25"/>
        <v>320</v>
      </c>
      <c r="M211" s="74">
        <f t="shared" si="26"/>
        <v>7.4074074074074086E-3</v>
      </c>
      <c r="N211" s="78">
        <f t="shared" si="27"/>
        <v>10</v>
      </c>
      <c r="O211" s="75" t="str">
        <f>IFERROR(IF(OR(M211="",B211=""),"",VLOOKUP($A211,Tabla!$A$2:$M$112,$C211,FALSE)),"")</f>
        <v/>
      </c>
      <c r="P211" s="76" t="str">
        <f t="shared" si="28"/>
        <v/>
      </c>
      <c r="Q211" s="77">
        <f>IFERROR(IF(OR(O211=0,O211=""),VLOOKUP(B211,$T$6:$W$16,4,0)/60*N211,Tiempos!O211*VLOOKUP(Tiempos!B211,Tiempos!$T$6:$W$16,4,0)/60),"")</f>
        <v>16.666666666666668</v>
      </c>
      <c r="R211" s="115"/>
      <c r="S211" s="112">
        <f t="shared" si="29"/>
        <v>0</v>
      </c>
    </row>
    <row r="212" spans="1:19" hidden="1">
      <c r="A212" s="67"/>
      <c r="B212" s="59" t="s">
        <v>23</v>
      </c>
      <c r="C212" s="79">
        <f>IFERROR(VLOOKUP(B212,Tiempos!$T$6:$U$16,2,FALSE),"")</f>
        <v>10</v>
      </c>
      <c r="D212" s="59" t="s">
        <v>164</v>
      </c>
      <c r="E212" s="141" t="s">
        <v>80</v>
      </c>
      <c r="F212" s="69">
        <v>12</v>
      </c>
      <c r="G212" s="68">
        <v>45757</v>
      </c>
      <c r="H212" s="61">
        <v>0.56597222222222221</v>
      </c>
      <c r="I212" s="68">
        <v>45757</v>
      </c>
      <c r="J212" s="61">
        <v>0.72222222222222221</v>
      </c>
      <c r="K212" s="72">
        <f t="shared" si="24"/>
        <v>0.11458333333333334</v>
      </c>
      <c r="L212" s="73">
        <f t="shared" si="25"/>
        <v>165</v>
      </c>
      <c r="M212" s="74">
        <f t="shared" si="26"/>
        <v>9.5486111111111119E-3</v>
      </c>
      <c r="N212" s="78">
        <f t="shared" si="27"/>
        <v>13</v>
      </c>
      <c r="O212" s="75" t="str">
        <f>IFERROR(IF(OR(M212="",B212=""),"",VLOOKUP($A212,Tabla!$A$2:$M$112,$C212,FALSE)),"")</f>
        <v/>
      </c>
      <c r="P212" s="76" t="str">
        <f t="shared" si="28"/>
        <v/>
      </c>
      <c r="Q212" s="77">
        <f>IFERROR(IF(OR(O212=0,O212=""),VLOOKUP(B212,$T$6:$W$16,4,0)/60*N212,Tiempos!O212*VLOOKUP(Tiempos!B212,Tiempos!$T$6:$W$16,4,0)/60),"")</f>
        <v>21.666666666666668</v>
      </c>
      <c r="R212" s="115"/>
      <c r="S212" s="112">
        <f t="shared" si="29"/>
        <v>4.1666666666666664E-2</v>
      </c>
    </row>
    <row r="213" spans="1:19" hidden="1">
      <c r="A213" s="67"/>
      <c r="B213" s="59" t="s">
        <v>23</v>
      </c>
      <c r="C213" s="79">
        <f>IFERROR(VLOOKUP(B213,Tiempos!$T$6:$U$16,2,FALSE),"")</f>
        <v>10</v>
      </c>
      <c r="D213" s="59" t="s">
        <v>164</v>
      </c>
      <c r="E213" s="141" t="s">
        <v>95</v>
      </c>
      <c r="F213" s="69">
        <v>12</v>
      </c>
      <c r="G213" s="68">
        <v>45758</v>
      </c>
      <c r="H213" s="70">
        <v>0.3611111111111111</v>
      </c>
      <c r="I213" s="68">
        <v>45758</v>
      </c>
      <c r="J213" s="61">
        <v>0.58333333333333337</v>
      </c>
      <c r="K213" s="72">
        <f t="shared" si="24"/>
        <v>0.22222222222222227</v>
      </c>
      <c r="L213" s="73">
        <f t="shared" si="25"/>
        <v>320</v>
      </c>
      <c r="M213" s="74">
        <f t="shared" si="26"/>
        <v>1.8518518518518521E-2</v>
      </c>
      <c r="N213" s="78">
        <f t="shared" si="27"/>
        <v>26</v>
      </c>
      <c r="O213" s="75" t="str">
        <f>IFERROR(IF(OR(M213="",B213=""),"",VLOOKUP($A213,Tabla!$A$2:$M$112,$C213,FALSE)),"")</f>
        <v/>
      </c>
      <c r="P213" s="76" t="str">
        <f t="shared" si="28"/>
        <v/>
      </c>
      <c r="Q213" s="77">
        <f>IFERROR(IF(OR(O213=0,O213=""),VLOOKUP(B213,$T$6:$W$16,4,0)/60*N213,Tiempos!O213*VLOOKUP(Tiempos!B213,Tiempos!$T$6:$W$16,4,0)/60),"")</f>
        <v>43.333333333333336</v>
      </c>
      <c r="R213" s="115"/>
      <c r="S213" s="112">
        <f t="shared" si="29"/>
        <v>0</v>
      </c>
    </row>
    <row r="214" spans="1:19" hidden="1">
      <c r="A214" s="67"/>
      <c r="B214" s="59" t="s">
        <v>23</v>
      </c>
      <c r="C214" s="79">
        <f>IFERROR(VLOOKUP(B214,Tiempos!$T$6:$U$16,2,FALSE),"")</f>
        <v>10</v>
      </c>
      <c r="D214" s="59" t="s">
        <v>165</v>
      </c>
      <c r="E214" s="141" t="s">
        <v>154</v>
      </c>
      <c r="F214" s="69">
        <v>8</v>
      </c>
      <c r="G214" s="68">
        <v>45768</v>
      </c>
      <c r="H214" s="70">
        <v>0.63194444444444442</v>
      </c>
      <c r="I214" s="68">
        <v>45768</v>
      </c>
      <c r="J214" s="61">
        <v>0.6875</v>
      </c>
      <c r="K214" s="72">
        <f>IFERROR(IF(J214="","",IF(G214=I214,(J214-H214-S214),IF(I214-G214=1,((VLOOKUP(G214,CALENDARIO,6,FALSE)-H214)+(J214-VLOOKUP(I214,CALENDARIO,5,FALSE)))-S214,IF(I214-G214=2,((VLOOKUP(G214,CALENDARIO,6,FALSE)-H214)+(J214-VLOOKUP(I214,CALENDARIO,5,FALSE)))-S214+VLOOKUP(G214+1,CALENDARIO,7,FALSE)/24,IF(I214-G214=3,((VLOOKUP(G214,CALENDARIO,6,FALSE)-H214)+(J214-VLOOKUP(I214,CALENDARIO,5,FALSE)))-S214+VLOOKUP(G214+1,CALENDARIO,7,FALSE)/24+VLOOKUP(G214+2,CALENDARIO,7,FALSE)/24,((VLOOKUP(G214,CALENDARIO,6,FALSE)-H214)+(J214-VLOOKUP(I214,CALENDARIO,5,FALSE)))-S214+VLOOKUP(G214+1,CALENDARIO,7,FALSE)/24+VLOOKUP(G214+2,CALENDARIO,7,FALSE)/24+VLOOKUP(G214+3,CALENDARIO,7,FALSE)/24))))),"")</f>
        <v>5.555555555555558E-2</v>
      </c>
      <c r="L214" s="73">
        <f t="shared" ref="L214:L222" si="30">IFERROR((+HOUR(K214)*60+MINUTE(K214)),"")</f>
        <v>80</v>
      </c>
      <c r="M214" s="74">
        <f t="shared" ref="M214:M222" si="31">IFERROR(IF(K214="","",K214/F214),"")</f>
        <v>6.9444444444444475E-3</v>
      </c>
      <c r="N214" s="78">
        <f t="shared" ref="N214:N222" si="32">IFERROR(+HOUR(M214)*60+MINUTE(M214),"")</f>
        <v>10</v>
      </c>
      <c r="O214" s="75" t="str">
        <f>IFERROR(IF(OR(M214="",B214=""),"",VLOOKUP($A214,Tabla!$A$2:$M$112,$C214,FALSE)),"")</f>
        <v/>
      </c>
      <c r="P214" s="76" t="str">
        <f t="shared" si="28"/>
        <v/>
      </c>
      <c r="Q214" s="77">
        <f>IFERROR(IF(OR(O214=0,O214=""),VLOOKUP(B214,$T$6:$W$16,4,0)/60*N214,Tiempos!O214*VLOOKUP(Tiempos!B214,Tiempos!$T$6:$W$16,4,0)/60),"")</f>
        <v>16.666666666666668</v>
      </c>
      <c r="R214" s="115"/>
      <c r="S214" s="112">
        <f t="shared" si="29"/>
        <v>0</v>
      </c>
    </row>
    <row r="215" spans="1:19" hidden="1">
      <c r="A215" s="67"/>
      <c r="B215" s="59" t="s">
        <v>23</v>
      </c>
      <c r="C215" s="79">
        <f>IFERROR(VLOOKUP(B215,Tiempos!$T$6:$U$16,2,FALSE),"")</f>
        <v>10</v>
      </c>
      <c r="D215" s="59" t="s">
        <v>165</v>
      </c>
      <c r="E215" s="141" t="s">
        <v>85</v>
      </c>
      <c r="F215" s="69">
        <v>11</v>
      </c>
      <c r="G215" s="68">
        <v>45769</v>
      </c>
      <c r="H215" s="70">
        <v>0.40625</v>
      </c>
      <c r="I215" s="68">
        <v>45769</v>
      </c>
      <c r="J215" s="61">
        <v>0.55208333333333337</v>
      </c>
      <c r="K215" s="72">
        <f t="shared" ref="K215:K222" si="33">IFERROR(IF(J215="","",IF(G215=I215,(J215-H215-S215),IF(I215-G215=1,((VLOOKUP(G215,CALENDARIO,6,FALSE)-H215)+(J215-VLOOKUP(I215,CALENDARIO,5,FALSE)))-S215,IF(I215-G215=2,((VLOOKUP(G215,CALENDARIO,6,FALSE)-H215)+(J215-VLOOKUP(I215,CALENDARIO,5,FALSE)))-S215+VLOOKUP(G215+1,CALENDARIO,7,FALSE)/24,IF(I215-G215=3,((VLOOKUP(G215,CALENDARIO,6,FALSE)-H215)+(J215-VLOOKUP(I215,CALENDARIO,5,FALSE)))-S215+VLOOKUP(G215+1,CALENDARIO,7,FALSE)/24+VLOOKUP(G215+2,CALENDARIO,7,FALSE)/24,((VLOOKUP(G215,CALENDARIO,6,FALSE)-H215)+(J215-VLOOKUP(I215,CALENDARIO,5,FALSE)))-S215+VLOOKUP(G215+1,CALENDARIO,7,FALSE)/24+VLOOKUP(G215+2,CALENDARIO,7,FALSE)/24+VLOOKUP(G215+3,CALENDARIO,7,FALSE)/24))))),"")</f>
        <v>0.14583333333333337</v>
      </c>
      <c r="L215" s="73">
        <f t="shared" si="30"/>
        <v>210</v>
      </c>
      <c r="M215" s="74">
        <f t="shared" si="31"/>
        <v>1.3257575757575761E-2</v>
      </c>
      <c r="N215" s="78">
        <f t="shared" si="32"/>
        <v>19</v>
      </c>
      <c r="O215" s="75" t="str">
        <f>IFERROR(IF(OR(M215="",B215=""),"",VLOOKUP($A215,Tabla!$A$2:$M$112,$C215,FALSE)),"")</f>
        <v/>
      </c>
      <c r="P215" s="76" t="str">
        <f t="shared" si="28"/>
        <v/>
      </c>
      <c r="Q215" s="77">
        <f>IFERROR(IF(OR(O215=0,O215=""),VLOOKUP(B215,$T$6:$W$16,4,0)/60*N215,Tiempos!O215*VLOOKUP(Tiempos!B215,Tiempos!$T$6:$W$16,4,0)/60),"")</f>
        <v>31.666666666666668</v>
      </c>
      <c r="R215" s="115"/>
      <c r="S215" s="112">
        <f t="shared" si="29"/>
        <v>0</v>
      </c>
    </row>
    <row r="216" spans="1:19" hidden="1">
      <c r="A216" s="67"/>
      <c r="B216" s="59" t="s">
        <v>23</v>
      </c>
      <c r="C216" s="79">
        <f>IFERROR(VLOOKUP(B216,Tiempos!$T$6:$U$16,2,FALSE),"")</f>
        <v>10</v>
      </c>
      <c r="D216" s="59" t="s">
        <v>165</v>
      </c>
      <c r="E216" s="141" t="s">
        <v>94</v>
      </c>
      <c r="F216" s="69">
        <v>16</v>
      </c>
      <c r="G216" s="68">
        <v>45769</v>
      </c>
      <c r="H216" s="61">
        <v>0.55555555555555558</v>
      </c>
      <c r="I216" s="68">
        <v>45769</v>
      </c>
      <c r="J216" s="61">
        <v>0.65972222222222221</v>
      </c>
      <c r="K216" s="72">
        <f t="shared" si="33"/>
        <v>6.2499999999999965E-2</v>
      </c>
      <c r="L216" s="73">
        <f t="shared" si="30"/>
        <v>90</v>
      </c>
      <c r="M216" s="74">
        <f t="shared" si="31"/>
        <v>3.9062499999999978E-3</v>
      </c>
      <c r="N216" s="78">
        <f t="shared" si="32"/>
        <v>5</v>
      </c>
      <c r="O216" s="75" t="str">
        <f>IFERROR(IF(OR(M216="",B216=""),"",VLOOKUP($A216,Tabla!$A$2:$M$112,$C216,FALSE)),"")</f>
        <v/>
      </c>
      <c r="P216" s="76" t="str">
        <f t="shared" si="28"/>
        <v/>
      </c>
      <c r="Q216" s="77">
        <f>IFERROR(IF(OR(O216=0,O216=""),VLOOKUP(B216,$T$6:$W$16,4,0)/60*N216,Tiempos!O216*VLOOKUP(Tiempos!B216,Tiempos!$T$6:$W$16,4,0)/60),"")</f>
        <v>8.3333333333333339</v>
      </c>
      <c r="R216" s="115"/>
      <c r="S216" s="112">
        <f t="shared" si="29"/>
        <v>4.1666666666666664E-2</v>
      </c>
    </row>
    <row r="217" spans="1:19" hidden="1">
      <c r="A217" s="67"/>
      <c r="B217" s="59" t="s">
        <v>23</v>
      </c>
      <c r="C217" s="79">
        <f>IFERROR(VLOOKUP(B217,Tiempos!$T$6:$U$16,2,FALSE),"")</f>
        <v>10</v>
      </c>
      <c r="D217" s="59" t="s">
        <v>165</v>
      </c>
      <c r="E217" s="141" t="s">
        <v>166</v>
      </c>
      <c r="F217" s="69">
        <v>6</v>
      </c>
      <c r="G217" s="68">
        <v>45769</v>
      </c>
      <c r="H217" s="70">
        <v>0.6875</v>
      </c>
      <c r="I217" s="68">
        <v>45769</v>
      </c>
      <c r="J217" s="61">
        <v>0.75347222222222221</v>
      </c>
      <c r="K217" s="72">
        <f t="shared" si="33"/>
        <v>6.597222222222221E-2</v>
      </c>
      <c r="L217" s="73">
        <f t="shared" si="30"/>
        <v>95</v>
      </c>
      <c r="M217" s="74">
        <f t="shared" si="31"/>
        <v>1.0995370370370369E-2</v>
      </c>
      <c r="N217" s="78">
        <f t="shared" si="32"/>
        <v>15</v>
      </c>
      <c r="O217" s="75" t="str">
        <f>IFERROR(IF(OR(M217="",B217=""),"",VLOOKUP($A217,Tabla!$A$2:$M$112,$C217,FALSE)),"")</f>
        <v/>
      </c>
      <c r="P217" s="76" t="str">
        <f t="shared" si="28"/>
        <v/>
      </c>
      <c r="Q217" s="77">
        <f>IFERROR(IF(OR(O217=0,O217=""),VLOOKUP(B217,$T$6:$W$16,4,0)/60*N217,Tiempos!O217*VLOOKUP(Tiempos!B217,Tiempos!$T$6:$W$16,4,0)/60),"")</f>
        <v>25</v>
      </c>
      <c r="R217" s="115"/>
      <c r="S217" s="112">
        <f t="shared" si="29"/>
        <v>0</v>
      </c>
    </row>
    <row r="218" spans="1:19" ht="10.15" hidden="1" customHeight="1">
      <c r="A218" s="67"/>
      <c r="B218" s="59" t="s">
        <v>23</v>
      </c>
      <c r="C218" s="79">
        <f>IFERROR(VLOOKUP(B218,Tiempos!$T$6:$U$16,2,FALSE),"")</f>
        <v>10</v>
      </c>
      <c r="D218" s="59" t="s">
        <v>165</v>
      </c>
      <c r="E218" s="141" t="s">
        <v>167</v>
      </c>
      <c r="F218" s="69">
        <v>6</v>
      </c>
      <c r="G218" s="68">
        <v>45770</v>
      </c>
      <c r="H218" s="70">
        <v>0.57638888888888895</v>
      </c>
      <c r="I218" s="68">
        <v>45770</v>
      </c>
      <c r="J218" s="61">
        <v>0.64583333333333337</v>
      </c>
      <c r="K218" s="72">
        <f t="shared" si="33"/>
        <v>2.7777777777777755E-2</v>
      </c>
      <c r="L218" s="73">
        <f t="shared" si="30"/>
        <v>40</v>
      </c>
      <c r="M218" s="74">
        <f t="shared" si="31"/>
        <v>4.6296296296296259E-3</v>
      </c>
      <c r="N218" s="78">
        <f t="shared" si="32"/>
        <v>6</v>
      </c>
      <c r="O218" s="75" t="str">
        <f>IFERROR(IF(OR(M218="",B218=""),"",VLOOKUP($A218,Tabla!$A$2:$M$112,$C218,FALSE)),"")</f>
        <v/>
      </c>
      <c r="P218" s="76" t="str">
        <f t="shared" si="28"/>
        <v/>
      </c>
      <c r="Q218" s="77">
        <f>IFERROR(IF(OR(O218=0,O218=""),VLOOKUP(B218,$T$6:$W$16,4,0)/60*N218,Tiempos!O218*VLOOKUP(Tiempos!B218,Tiempos!$T$6:$W$16,4,0)/60),"")</f>
        <v>10</v>
      </c>
      <c r="R218" s="115"/>
      <c r="S218" s="112">
        <f t="shared" si="29"/>
        <v>4.1666666666666664E-2</v>
      </c>
    </row>
    <row r="219" spans="1:19" hidden="1">
      <c r="A219" s="67"/>
      <c r="B219" s="59" t="s">
        <v>23</v>
      </c>
      <c r="C219" s="79">
        <f>IFERROR(VLOOKUP(B219,Tiempos!$T$6:$U$16,2,FALSE),"")</f>
        <v>10</v>
      </c>
      <c r="D219" s="59" t="s">
        <v>165</v>
      </c>
      <c r="E219" s="141" t="s">
        <v>108</v>
      </c>
      <c r="F219" s="69">
        <v>23</v>
      </c>
      <c r="G219" s="68">
        <v>45771</v>
      </c>
      <c r="H219" s="70">
        <v>0.40625</v>
      </c>
      <c r="I219" s="68">
        <v>45771</v>
      </c>
      <c r="J219" s="61">
        <v>0.74305555555555547</v>
      </c>
      <c r="K219" s="72">
        <f t="shared" si="33"/>
        <v>0.29513888888888878</v>
      </c>
      <c r="L219" s="73">
        <f t="shared" si="30"/>
        <v>425</v>
      </c>
      <c r="M219" s="74">
        <f t="shared" si="31"/>
        <v>1.2832125603864731E-2</v>
      </c>
      <c r="N219" s="78">
        <f t="shared" si="32"/>
        <v>18</v>
      </c>
      <c r="O219" s="75" t="str">
        <f>IFERROR(IF(OR(M219="",B219=""),"",VLOOKUP($A219,Tabla!$A$2:$M$112,$C219,FALSE)),"")</f>
        <v/>
      </c>
      <c r="P219" s="76" t="str">
        <f t="shared" si="28"/>
        <v/>
      </c>
      <c r="Q219" s="77">
        <f>IFERROR(IF(OR(O219=0,O219=""),VLOOKUP(B219,$T$6:$W$16,4,0)/60*N219,Tiempos!O219*VLOOKUP(Tiempos!B219,Tiempos!$T$6:$W$16,4,0)/60),"")</f>
        <v>30</v>
      </c>
      <c r="R219" s="115"/>
      <c r="S219" s="112">
        <f t="shared" si="29"/>
        <v>4.1666666666666664E-2</v>
      </c>
    </row>
    <row r="220" spans="1:19" hidden="1">
      <c r="A220" s="67"/>
      <c r="B220" s="59" t="s">
        <v>23</v>
      </c>
      <c r="C220" s="79">
        <f>IFERROR(VLOOKUP(B220,Tiempos!$T$6:$U$16,2,FALSE),"")</f>
        <v>10</v>
      </c>
      <c r="D220" s="59" t="s">
        <v>168</v>
      </c>
      <c r="E220" s="141" t="s">
        <v>108</v>
      </c>
      <c r="F220" s="69">
        <v>7</v>
      </c>
      <c r="G220" s="68">
        <v>45776</v>
      </c>
      <c r="H220" s="70">
        <v>0.3125</v>
      </c>
      <c r="I220" s="68">
        <v>45776</v>
      </c>
      <c r="J220" s="61">
        <v>0.375</v>
      </c>
      <c r="K220" s="72">
        <f t="shared" si="33"/>
        <v>6.25E-2</v>
      </c>
      <c r="L220" s="73">
        <f t="shared" si="30"/>
        <v>90</v>
      </c>
      <c r="M220" s="74">
        <f t="shared" si="31"/>
        <v>8.9285714285714281E-3</v>
      </c>
      <c r="N220" s="78">
        <f t="shared" si="32"/>
        <v>12</v>
      </c>
      <c r="O220" s="75" t="str">
        <f>IFERROR(IF(OR(M220="",B220=""),"",VLOOKUP($A220,Tabla!$A$2:$M$112,$C220,FALSE)),"")</f>
        <v/>
      </c>
      <c r="P220" s="76" t="str">
        <f t="shared" si="28"/>
        <v/>
      </c>
      <c r="Q220" s="77">
        <f>IFERROR(IF(OR(O220=0,O220=""),VLOOKUP(B220,$T$6:$W$16,4,0)/60*N220,Tiempos!O220*VLOOKUP(Tiempos!B220,Tiempos!$T$6:$W$16,4,0)/60),"")</f>
        <v>20</v>
      </c>
      <c r="R220" s="115"/>
      <c r="S220" s="112">
        <f t="shared" si="29"/>
        <v>0</v>
      </c>
    </row>
    <row r="221" spans="1:19" hidden="1">
      <c r="A221" s="67"/>
      <c r="B221" s="59" t="s">
        <v>23</v>
      </c>
      <c r="C221" s="79">
        <f>IFERROR(VLOOKUP(B221,Tiempos!$T$6:$U$16,2,FALSE),"")</f>
        <v>10</v>
      </c>
      <c r="D221" s="59" t="s">
        <v>168</v>
      </c>
      <c r="E221" s="141" t="s">
        <v>169</v>
      </c>
      <c r="F221" s="69">
        <v>9</v>
      </c>
      <c r="G221" s="68">
        <v>45776</v>
      </c>
      <c r="H221" s="70">
        <v>0.43402777777777773</v>
      </c>
      <c r="I221" s="68">
        <v>45776</v>
      </c>
      <c r="J221" s="61">
        <v>0.54861111111111105</v>
      </c>
      <c r="K221" s="72">
        <f t="shared" si="33"/>
        <v>0.11458333333333331</v>
      </c>
      <c r="L221" s="73">
        <f t="shared" si="30"/>
        <v>165</v>
      </c>
      <c r="M221" s="74">
        <f t="shared" si="31"/>
        <v>1.2731481481481479E-2</v>
      </c>
      <c r="N221" s="78">
        <f t="shared" si="32"/>
        <v>18</v>
      </c>
      <c r="O221" s="75" t="str">
        <f>IFERROR(IF(OR(M221="",B221=""),"",VLOOKUP($A221,Tabla!$A$2:$M$112,$C221,FALSE)),"")</f>
        <v/>
      </c>
      <c r="P221" s="76" t="str">
        <f t="shared" si="28"/>
        <v/>
      </c>
      <c r="Q221" s="77">
        <f>IFERROR(IF(OR(O221=0,O221=""),VLOOKUP(B221,$T$6:$W$16,4,0)/60*N221,Tiempos!O221*VLOOKUP(Tiempos!B221,Tiempos!$T$6:$W$16,4,0)/60),"")</f>
        <v>30</v>
      </c>
      <c r="R221" s="115"/>
      <c r="S221" s="112">
        <f t="shared" si="29"/>
        <v>0</v>
      </c>
    </row>
    <row r="222" spans="1:19" hidden="1">
      <c r="A222" s="67"/>
      <c r="B222" s="59" t="s">
        <v>23</v>
      </c>
      <c r="C222" s="79">
        <f>IFERROR(VLOOKUP(B222,Tiempos!$T$6:$U$16,2,FALSE),"")</f>
        <v>10</v>
      </c>
      <c r="D222" s="59" t="s">
        <v>168</v>
      </c>
      <c r="E222" s="141" t="s">
        <v>170</v>
      </c>
      <c r="F222" s="69">
        <v>16</v>
      </c>
      <c r="G222" s="68">
        <v>45776</v>
      </c>
      <c r="H222" s="70">
        <v>0.55208333333333337</v>
      </c>
      <c r="I222" s="68">
        <v>45777</v>
      </c>
      <c r="J222" s="61">
        <v>0.45833333333333331</v>
      </c>
      <c r="K222" s="72">
        <f t="shared" si="33"/>
        <v>0.32291666666666663</v>
      </c>
      <c r="L222" s="73">
        <f t="shared" si="30"/>
        <v>465</v>
      </c>
      <c r="M222" s="74">
        <f t="shared" si="31"/>
        <v>2.0182291666666664E-2</v>
      </c>
      <c r="N222" s="78">
        <f t="shared" si="32"/>
        <v>29</v>
      </c>
      <c r="O222" s="75" t="str">
        <f>IFERROR(IF(OR(M222="",B222=""),"",VLOOKUP($A222,Tabla!$A$2:$M$112,$C222,FALSE)),"")</f>
        <v/>
      </c>
      <c r="P222" s="76" t="str">
        <f t="shared" si="28"/>
        <v/>
      </c>
      <c r="Q222" s="77">
        <f>IFERROR(IF(OR(O222=0,O222=""),VLOOKUP(B222,$T$6:$W$16,4,0)/60*N222,Tiempos!O222*VLOOKUP(Tiempos!B222,Tiempos!$T$6:$W$16,4,0)/60),"")</f>
        <v>48.333333333333336</v>
      </c>
      <c r="R222" s="115"/>
      <c r="S222" s="112">
        <f t="shared" si="29"/>
        <v>4.1666666666666664E-2</v>
      </c>
    </row>
    <row r="223" spans="1:19" hidden="1">
      <c r="A223" s="67"/>
      <c r="B223" s="59" t="s">
        <v>23</v>
      </c>
      <c r="C223" s="79">
        <f>IFERROR(VLOOKUP(B223,Tiempos!$T$6:$U$16,2,FALSE),"")</f>
        <v>10</v>
      </c>
      <c r="D223" s="59" t="s">
        <v>168</v>
      </c>
      <c r="E223" s="141" t="s">
        <v>171</v>
      </c>
      <c r="F223" s="69">
        <v>11</v>
      </c>
      <c r="G223" s="68">
        <v>45777</v>
      </c>
      <c r="H223" s="70">
        <v>0.52430555555555558</v>
      </c>
      <c r="I223" s="68">
        <v>45777</v>
      </c>
      <c r="J223" s="61">
        <v>0.63194444444444442</v>
      </c>
      <c r="K223" s="72">
        <f t="shared" ref="K223:K226" si="34">IFERROR(IF(J223="","",IF(G223=I223,(J223-H223-S223),IF(I223-G223=1,((VLOOKUP(G223,CALENDARIO,6,FALSE)-H223)+(J223-VLOOKUP(I223,CALENDARIO,5,FALSE)))-S223,IF(I223-G223=2,((VLOOKUP(G223,CALENDARIO,6,FALSE)-H223)+(J223-VLOOKUP(I223,CALENDARIO,5,FALSE)))-S223+VLOOKUP(G223+1,CALENDARIO,7,FALSE)/24,IF(I223-G223=3,((VLOOKUP(G223,CALENDARIO,6,FALSE)-H223)+(J223-VLOOKUP(I223,CALENDARIO,5,FALSE)))-S223+VLOOKUP(G223+1,CALENDARIO,7,FALSE)/24+VLOOKUP(G223+2,CALENDARIO,7,FALSE)/24,((VLOOKUP(G223,CALENDARIO,6,FALSE)-H223)+(J223-VLOOKUP(I223,CALENDARIO,5,FALSE)))-S223+VLOOKUP(G223+1,CALENDARIO,7,FALSE)/24+VLOOKUP(G223+2,CALENDARIO,7,FALSE)/24+VLOOKUP(G223+3,CALENDARIO,7,FALSE)/24))))),"")</f>
        <v>6.5972222222222182E-2</v>
      </c>
      <c r="L223" s="73">
        <f t="shared" ref="L223:L226" si="35">IFERROR((+HOUR(K223)*60+MINUTE(K223)),"")</f>
        <v>95</v>
      </c>
      <c r="M223" s="74">
        <f t="shared" ref="M223:M226" si="36">IFERROR(IF(K223="","",K223/F223),"")</f>
        <v>5.9974747474747436E-3</v>
      </c>
      <c r="N223" s="78">
        <f t="shared" ref="N223:N226" si="37">IFERROR(+HOUR(M223)*60+MINUTE(M223),"")</f>
        <v>8</v>
      </c>
      <c r="O223" s="75" t="str">
        <f>IFERROR(IF(OR(M223="",B223=""),"",VLOOKUP($A223,Tabla!$A$2:$M$112,$C223,FALSE)),"")</f>
        <v/>
      </c>
      <c r="P223" s="76" t="str">
        <f t="shared" si="28"/>
        <v/>
      </c>
      <c r="Q223" s="77">
        <f>IFERROR(IF(OR(O223=0,O223=""),VLOOKUP(B223,$T$6:$W$16,4,0)/60*N223,Tiempos!O223*VLOOKUP(Tiempos!B223,Tiempos!$T$6:$W$16,4,0)/60),"")</f>
        <v>13.333333333333334</v>
      </c>
      <c r="R223" s="115"/>
      <c r="S223" s="112">
        <f t="shared" si="29"/>
        <v>4.1666666666666664E-2</v>
      </c>
    </row>
    <row r="224" spans="1:19" hidden="1">
      <c r="A224" s="67"/>
      <c r="B224" s="59" t="s">
        <v>23</v>
      </c>
      <c r="C224" s="79">
        <f>IFERROR(VLOOKUP(B224,Tiempos!$T$6:$U$16,2,FALSE),"")</f>
        <v>10</v>
      </c>
      <c r="D224" s="59" t="s">
        <v>168</v>
      </c>
      <c r="E224" s="141" t="s">
        <v>83</v>
      </c>
      <c r="F224" s="69">
        <v>17</v>
      </c>
      <c r="G224" s="68">
        <v>45777</v>
      </c>
      <c r="H224" s="70">
        <v>0.63541666666666663</v>
      </c>
      <c r="I224" s="68">
        <v>45779</v>
      </c>
      <c r="J224" s="61">
        <v>0.39583333333333331</v>
      </c>
      <c r="K224" s="72">
        <f t="shared" si="34"/>
        <v>0.63541666666666674</v>
      </c>
      <c r="L224" s="73">
        <f t="shared" si="35"/>
        <v>915</v>
      </c>
      <c r="M224" s="74">
        <f t="shared" si="36"/>
        <v>3.7377450980392163E-2</v>
      </c>
      <c r="N224" s="78">
        <f t="shared" si="37"/>
        <v>53</v>
      </c>
      <c r="O224" s="75" t="str">
        <f>IFERROR(IF(OR(M224="",B224=""),"",VLOOKUP($A224,Tabla!$A$2:$M$112,$C224,FALSE)),"")</f>
        <v/>
      </c>
      <c r="P224" s="76" t="str">
        <f t="shared" si="28"/>
        <v/>
      </c>
      <c r="Q224" s="77">
        <f>IFERROR(IF(OR(O224=0,O224=""),VLOOKUP(B224,$T$6:$W$16,4,0)/60*N224,Tiempos!O224*VLOOKUP(Tiempos!B224,Tiempos!$T$6:$W$16,4,0)/60),"")</f>
        <v>88.333333333333343</v>
      </c>
      <c r="R224" s="116"/>
      <c r="S224" s="112">
        <f t="shared" si="29"/>
        <v>0</v>
      </c>
    </row>
    <row r="225" spans="1:19" hidden="1">
      <c r="A225" s="67"/>
      <c r="B225" s="59" t="s">
        <v>23</v>
      </c>
      <c r="C225" s="79">
        <f>IFERROR(VLOOKUP(B225,Tiempos!$T$6:$U$16,2,FALSE),"")</f>
        <v>10</v>
      </c>
      <c r="D225" s="59" t="s">
        <v>168</v>
      </c>
      <c r="E225" s="141" t="s">
        <v>108</v>
      </c>
      <c r="F225" s="69">
        <v>22</v>
      </c>
      <c r="G225" s="68">
        <v>45780</v>
      </c>
      <c r="H225" s="70">
        <v>0.33680555555555558</v>
      </c>
      <c r="I225" s="68">
        <v>45780</v>
      </c>
      <c r="J225" s="61">
        <v>0.55555555555555558</v>
      </c>
      <c r="K225" s="72">
        <f t="shared" si="34"/>
        <v>0.21875</v>
      </c>
      <c r="L225" s="73">
        <f t="shared" si="35"/>
        <v>315</v>
      </c>
      <c r="M225" s="74">
        <f t="shared" si="36"/>
        <v>9.943181818181818E-3</v>
      </c>
      <c r="N225" s="78">
        <f t="shared" si="37"/>
        <v>14</v>
      </c>
      <c r="O225" s="75" t="str">
        <f>IFERROR(IF(OR(M225="",B225=""),"",VLOOKUP($A225,Tabla!$A$2:$M$112,$C225,FALSE)),"")</f>
        <v/>
      </c>
      <c r="P225" s="76" t="str">
        <f t="shared" si="28"/>
        <v/>
      </c>
      <c r="Q225" s="77">
        <f>IFERROR(IF(OR(O225=0,O225=""),VLOOKUP(B225,$T$6:$W$16,4,0)/60*N225,Tiempos!O225*VLOOKUP(Tiempos!B225,Tiempos!$T$6:$W$16,4,0)/60),"")</f>
        <v>23.333333333333336</v>
      </c>
      <c r="R225" s="116"/>
      <c r="S225" s="112">
        <f t="shared" si="29"/>
        <v>0</v>
      </c>
    </row>
    <row r="226" spans="1:19" hidden="1">
      <c r="A226" s="67"/>
      <c r="B226" s="59" t="s">
        <v>23</v>
      </c>
      <c r="C226" s="79"/>
      <c r="D226" s="59" t="s">
        <v>172</v>
      </c>
      <c r="E226" s="141" t="s">
        <v>108</v>
      </c>
      <c r="F226" s="69">
        <v>20</v>
      </c>
      <c r="G226" s="68">
        <v>45783</v>
      </c>
      <c r="H226" s="70">
        <v>0.3125</v>
      </c>
      <c r="I226" s="68">
        <v>45783</v>
      </c>
      <c r="J226" s="61">
        <v>0.54166666666666663</v>
      </c>
      <c r="K226" s="72">
        <f t="shared" si="34"/>
        <v>0.22916666666666663</v>
      </c>
      <c r="L226" s="73">
        <f t="shared" si="35"/>
        <v>330</v>
      </c>
      <c r="M226" s="74">
        <f t="shared" si="36"/>
        <v>1.1458333333333331E-2</v>
      </c>
      <c r="N226" s="78">
        <f t="shared" si="37"/>
        <v>16</v>
      </c>
      <c r="O226" s="75"/>
      <c r="P226" s="76"/>
      <c r="Q226" s="77">
        <f>IFERROR(IF(OR(O226=0,O226=""),VLOOKUP(B226,$T$6:$W$16,4,0)/60*N226,Tiempos!O226*VLOOKUP(Tiempos!B226,Tiempos!$T$6:$W$16,4,0)/60),"")</f>
        <v>26.666666666666668</v>
      </c>
      <c r="R226" s="115"/>
      <c r="S226" s="112">
        <f t="shared" si="29"/>
        <v>0</v>
      </c>
    </row>
    <row r="227" spans="1:19" hidden="1">
      <c r="A227" s="67"/>
      <c r="B227" s="59" t="s">
        <v>23</v>
      </c>
      <c r="C227" s="79">
        <f>IFERROR(VLOOKUP(B227,Tiempos!$T$6:$U$16,2,FALSE),"")</f>
        <v>10</v>
      </c>
      <c r="D227" s="59" t="s">
        <v>172</v>
      </c>
      <c r="E227" s="141" t="s">
        <v>135</v>
      </c>
      <c r="F227" s="69">
        <v>8</v>
      </c>
      <c r="G227" s="68">
        <v>45783</v>
      </c>
      <c r="H227" s="70">
        <v>0.74652777777777779</v>
      </c>
      <c r="I227" s="68">
        <v>45784</v>
      </c>
      <c r="J227" s="61">
        <v>0.3923611111111111</v>
      </c>
      <c r="K227" s="72">
        <f t="shared" si="24"/>
        <v>0.10416666666666669</v>
      </c>
      <c r="L227" s="73">
        <f t="shared" si="25"/>
        <v>150</v>
      </c>
      <c r="M227" s="74">
        <f t="shared" si="26"/>
        <v>1.3020833333333336E-2</v>
      </c>
      <c r="N227" s="78">
        <f t="shared" si="27"/>
        <v>18</v>
      </c>
      <c r="O227" s="75" t="str">
        <f>IFERROR(IF(OR(M227="",B227=""),"",VLOOKUP($A227,Tabla!$A$2:$M$112,$C227,FALSE)),"")</f>
        <v/>
      </c>
      <c r="P227" s="76" t="str">
        <f t="shared" si="28"/>
        <v/>
      </c>
      <c r="Q227" s="77">
        <f>IFERROR(IF(OR(O227=0,O227=""),VLOOKUP(B227,$T$6:$W$16,4,0)/60*N227,Tiempos!O227*VLOOKUP(Tiempos!B227,Tiempos!$T$6:$W$16,4,0)/60),"")</f>
        <v>30</v>
      </c>
      <c r="R227" s="117"/>
      <c r="S227" s="112">
        <f t="shared" si="29"/>
        <v>0</v>
      </c>
    </row>
    <row r="228" spans="1:19" hidden="1">
      <c r="A228" s="67"/>
      <c r="B228" s="59" t="s">
        <v>23</v>
      </c>
      <c r="C228" s="79">
        <f>IFERROR(VLOOKUP(B228,Tiempos!$T$6:$U$16,2,FALSE),"")</f>
        <v>10</v>
      </c>
      <c r="D228" s="59" t="s">
        <v>172</v>
      </c>
      <c r="E228" s="141" t="s">
        <v>108</v>
      </c>
      <c r="F228" s="69">
        <v>30</v>
      </c>
      <c r="G228" s="68">
        <v>45784</v>
      </c>
      <c r="H228" s="70">
        <v>0.3125</v>
      </c>
      <c r="I228" s="68">
        <v>45785</v>
      </c>
      <c r="J228" s="61">
        <v>0.54166666666666663</v>
      </c>
      <c r="K228" s="72">
        <f t="shared" si="24"/>
        <v>0.64583333333333337</v>
      </c>
      <c r="L228" s="73">
        <f t="shared" si="25"/>
        <v>930</v>
      </c>
      <c r="M228" s="74">
        <f t="shared" si="26"/>
        <v>2.1527777777777778E-2</v>
      </c>
      <c r="N228" s="78">
        <f t="shared" si="27"/>
        <v>31</v>
      </c>
      <c r="O228" s="75" t="str">
        <f>IFERROR(IF(OR(M228="",B228=""),"",VLOOKUP($A228,Tabla!$A$2:$M$112,$C228,FALSE)),"")</f>
        <v/>
      </c>
      <c r="P228" s="76" t="str">
        <f t="shared" si="28"/>
        <v/>
      </c>
      <c r="Q228" s="77">
        <f>IFERROR(IF(OR(O228=0,O228=""),VLOOKUP(B228,$T$6:$W$16,4,0)/60*N228,Tiempos!O228*VLOOKUP(Tiempos!B228,Tiempos!$T$6:$W$16,4,0)/60),"")</f>
        <v>51.666666666666671</v>
      </c>
      <c r="R228" s="117"/>
      <c r="S228" s="112">
        <f t="shared" si="29"/>
        <v>4.1666666666666664E-2</v>
      </c>
    </row>
    <row r="229" spans="1:19" hidden="1">
      <c r="A229" s="67"/>
      <c r="B229" s="59" t="s">
        <v>23</v>
      </c>
      <c r="C229" s="79">
        <f>IFERROR(VLOOKUP(B229,Tiempos!$T$6:$U$16,2,FALSE),"")</f>
        <v>10</v>
      </c>
      <c r="D229" s="59" t="s">
        <v>172</v>
      </c>
      <c r="E229" s="141" t="s">
        <v>83</v>
      </c>
      <c r="F229" s="69">
        <v>14</v>
      </c>
      <c r="G229" s="68">
        <v>45785</v>
      </c>
      <c r="H229" s="70">
        <v>0.32291666666666669</v>
      </c>
      <c r="I229" s="68">
        <v>45785</v>
      </c>
      <c r="J229" s="61">
        <v>0.45833333333333331</v>
      </c>
      <c r="K229" s="72">
        <f t="shared" si="24"/>
        <v>0.13541666666666663</v>
      </c>
      <c r="L229" s="73">
        <f t="shared" si="25"/>
        <v>195</v>
      </c>
      <c r="M229" s="74">
        <f t="shared" si="26"/>
        <v>9.6726190476190445E-3</v>
      </c>
      <c r="N229" s="78">
        <f t="shared" si="27"/>
        <v>13</v>
      </c>
      <c r="O229" s="75" t="str">
        <f>IFERROR(IF(OR(M229="",B229=""),"",VLOOKUP($A229,Tabla!$A$2:$M$112,$C229,FALSE)),"")</f>
        <v/>
      </c>
      <c r="P229" s="76" t="str">
        <f t="shared" si="28"/>
        <v/>
      </c>
      <c r="Q229" s="77">
        <f>IFERROR(IF(OR(O229=0,O229=""),VLOOKUP(B229,$T$6:$W$16,4,0)/60*N229,Tiempos!O229*VLOOKUP(Tiempos!B229,Tiempos!$T$6:$W$16,4,0)/60),"")</f>
        <v>21.666666666666668</v>
      </c>
      <c r="R229" s="117"/>
      <c r="S229" s="112">
        <f t="shared" si="29"/>
        <v>0</v>
      </c>
    </row>
    <row r="230" spans="1:19" hidden="1">
      <c r="A230" s="67"/>
      <c r="B230" s="59" t="s">
        <v>23</v>
      </c>
      <c r="C230" s="79">
        <f>IFERROR(VLOOKUP(B230,Tiempos!$T$6:$U$16,2,FALSE),"")</f>
        <v>10</v>
      </c>
      <c r="D230" s="59" t="s">
        <v>172</v>
      </c>
      <c r="E230" s="141" t="s">
        <v>85</v>
      </c>
      <c r="F230" s="69">
        <v>15</v>
      </c>
      <c r="G230" s="68">
        <v>45785</v>
      </c>
      <c r="H230" s="70">
        <v>0.46180555555555558</v>
      </c>
      <c r="I230" s="68">
        <v>45785</v>
      </c>
      <c r="J230" s="61">
        <v>0.65277777777777779</v>
      </c>
      <c r="K230" s="72">
        <f t="shared" si="24"/>
        <v>0.14930555555555555</v>
      </c>
      <c r="L230" s="73">
        <f t="shared" si="25"/>
        <v>215</v>
      </c>
      <c r="M230" s="74">
        <f t="shared" si="26"/>
        <v>9.9537037037037042E-3</v>
      </c>
      <c r="N230" s="78">
        <f t="shared" si="27"/>
        <v>14</v>
      </c>
      <c r="O230" s="75" t="str">
        <f>IFERROR(IF(OR(M230="",B230=""),"",VLOOKUP($A230,Tabla!$A$2:$M$112,$C230,FALSE)),"")</f>
        <v/>
      </c>
      <c r="P230" s="76" t="str">
        <f t="shared" si="28"/>
        <v/>
      </c>
      <c r="Q230" s="77">
        <f>IFERROR(IF(OR(O230=0,O230=""),VLOOKUP(B230,$T$6:$W$16,4,0)/60*N230,Tiempos!O230*VLOOKUP(Tiempos!B230,Tiempos!$T$6:$W$16,4,0)/60),"")</f>
        <v>23.333333333333336</v>
      </c>
      <c r="R230" s="117"/>
      <c r="S230" s="112">
        <f t="shared" si="29"/>
        <v>4.1666666666666664E-2</v>
      </c>
    </row>
    <row r="231" spans="1:19" hidden="1">
      <c r="A231" s="67"/>
      <c r="B231" s="59" t="s">
        <v>23</v>
      </c>
      <c r="C231" s="79">
        <f>IFERROR(VLOOKUP(B231,Tiempos!$T$6:$U$16,2,FALSE),"")</f>
        <v>10</v>
      </c>
      <c r="D231" s="59" t="s">
        <v>172</v>
      </c>
      <c r="E231" s="141" t="s">
        <v>81</v>
      </c>
      <c r="F231" s="69">
        <v>2</v>
      </c>
      <c r="G231" s="68">
        <v>45785</v>
      </c>
      <c r="H231" s="70">
        <v>0.65625</v>
      </c>
      <c r="I231" s="68">
        <v>45785</v>
      </c>
      <c r="J231" s="61">
        <v>0.68055555555555547</v>
      </c>
      <c r="K231" s="72">
        <f t="shared" si="24"/>
        <v>2.4305555555555469E-2</v>
      </c>
      <c r="L231" s="73">
        <f t="shared" si="25"/>
        <v>35</v>
      </c>
      <c r="M231" s="74">
        <f t="shared" si="26"/>
        <v>1.2152777777777735E-2</v>
      </c>
      <c r="N231" s="78">
        <f t="shared" si="27"/>
        <v>17</v>
      </c>
      <c r="O231" s="75" t="str">
        <f>IFERROR(IF(OR(M231="",B231=""),"",VLOOKUP($A231,Tabla!$A$2:$M$112,$C231,FALSE)),"")</f>
        <v/>
      </c>
      <c r="P231" s="76" t="str">
        <f t="shared" si="28"/>
        <v/>
      </c>
      <c r="Q231" s="77">
        <f>IFERROR(IF(OR(O231=0,O231=""),VLOOKUP(B231,$T$6:$W$16,4,0)/60*N231,Tiempos!O231*VLOOKUP(Tiempos!B231,Tiempos!$T$6:$W$16,4,0)/60),"")</f>
        <v>28.333333333333336</v>
      </c>
      <c r="R231" s="117"/>
      <c r="S231" s="112">
        <f t="shared" si="29"/>
        <v>0</v>
      </c>
    </row>
    <row r="232" spans="1:19" hidden="1">
      <c r="A232" s="67"/>
      <c r="B232" s="59" t="s">
        <v>23</v>
      </c>
      <c r="C232" s="79">
        <f>IFERROR(VLOOKUP(B232,Tiempos!$T$6:$U$16,2,FALSE),"")</f>
        <v>10</v>
      </c>
      <c r="D232" s="59" t="s">
        <v>172</v>
      </c>
      <c r="E232" s="141" t="s">
        <v>89</v>
      </c>
      <c r="F232" s="69">
        <v>24</v>
      </c>
      <c r="G232" s="68">
        <v>45785</v>
      </c>
      <c r="H232" s="70">
        <v>0.69791666666666663</v>
      </c>
      <c r="I232" s="68">
        <v>45786</v>
      </c>
      <c r="J232" s="61">
        <v>0.37847222222222227</v>
      </c>
      <c r="K232" s="72">
        <f t="shared" si="24"/>
        <v>0.13888888888888901</v>
      </c>
      <c r="L232" s="73">
        <f t="shared" si="25"/>
        <v>200</v>
      </c>
      <c r="M232" s="74">
        <f t="shared" si="26"/>
        <v>5.7870370370370419E-3</v>
      </c>
      <c r="N232" s="78">
        <f t="shared" si="27"/>
        <v>8</v>
      </c>
      <c r="O232" s="75" t="str">
        <f>IFERROR(IF(OR(M232="",B232=""),"",VLOOKUP($A232,Tabla!$A$2:$M$112,$C232,FALSE)),"")</f>
        <v/>
      </c>
      <c r="P232" s="76" t="str">
        <f t="shared" si="28"/>
        <v/>
      </c>
      <c r="Q232" s="77">
        <f>IFERROR(IF(OR(O232=0,O232=""),VLOOKUP(B232,$T$6:$W$16,4,0)/60*N232,Tiempos!O232*VLOOKUP(Tiempos!B232,Tiempos!$T$6:$W$16,4,0)/60),"")</f>
        <v>13.333333333333334</v>
      </c>
      <c r="R232" s="117"/>
      <c r="S232" s="112">
        <f t="shared" si="29"/>
        <v>0</v>
      </c>
    </row>
    <row r="233" spans="1:19" hidden="1">
      <c r="A233" s="67"/>
      <c r="B233" s="59" t="s">
        <v>23</v>
      </c>
      <c r="C233" s="79">
        <f>IFERROR(VLOOKUP(B233,Tiempos!$T$6:$U$16,2,FALSE),"")</f>
        <v>10</v>
      </c>
      <c r="D233" s="59" t="s">
        <v>173</v>
      </c>
      <c r="E233" s="141" t="s">
        <v>84</v>
      </c>
      <c r="F233" s="69">
        <v>21</v>
      </c>
      <c r="G233" s="68">
        <v>45790</v>
      </c>
      <c r="H233" s="70">
        <v>0.50347222222222221</v>
      </c>
      <c r="I233" s="68">
        <v>45791</v>
      </c>
      <c r="J233" s="61">
        <v>0.3611111111111111</v>
      </c>
      <c r="K233" s="72">
        <f t="shared" si="24"/>
        <v>0.27430555555555558</v>
      </c>
      <c r="L233" s="73">
        <f t="shared" si="25"/>
        <v>395</v>
      </c>
      <c r="M233" s="74">
        <f t="shared" si="26"/>
        <v>1.3062169312169313E-2</v>
      </c>
      <c r="N233" s="78">
        <f t="shared" si="27"/>
        <v>18</v>
      </c>
      <c r="O233" s="75" t="str">
        <f>IFERROR(IF(OR(M233="",B233=""),"",VLOOKUP($A233,Tabla!$A$2:$M$112,$C233,FALSE)),"")</f>
        <v/>
      </c>
      <c r="P233" s="76" t="str">
        <f t="shared" si="28"/>
        <v/>
      </c>
      <c r="Q233" s="77">
        <f>IFERROR(IF(OR(O233=0,O233=""),VLOOKUP(B233,$T$6:$W$16,4,0)/60*N233,Tiempos!O233*VLOOKUP(Tiempos!B233,Tiempos!$T$6:$W$16,4,0)/60),"")</f>
        <v>30</v>
      </c>
      <c r="R233" s="117"/>
      <c r="S233" s="112">
        <f t="shared" si="29"/>
        <v>4.1666666666666664E-2</v>
      </c>
    </row>
    <row r="234" spans="1:19" hidden="1">
      <c r="A234" s="67"/>
      <c r="B234" s="59" t="s">
        <v>23</v>
      </c>
      <c r="C234" s="79">
        <f>IFERROR(VLOOKUP(B234,Tiempos!$T$6:$U$16,2,FALSE),"")</f>
        <v>10</v>
      </c>
      <c r="D234" s="59" t="s">
        <v>173</v>
      </c>
      <c r="E234" s="141" t="s">
        <v>108</v>
      </c>
      <c r="F234" s="69">
        <v>30</v>
      </c>
      <c r="G234" s="68">
        <v>45791</v>
      </c>
      <c r="H234" s="70">
        <v>0.3888888888888889</v>
      </c>
      <c r="I234" s="68">
        <v>45791</v>
      </c>
      <c r="J234" s="61">
        <v>0.65972222222222221</v>
      </c>
      <c r="K234" s="72">
        <f t="shared" si="24"/>
        <v>0.22916666666666666</v>
      </c>
      <c r="L234" s="73">
        <f t="shared" si="25"/>
        <v>330</v>
      </c>
      <c r="M234" s="74">
        <f t="shared" si="26"/>
        <v>7.6388888888888886E-3</v>
      </c>
      <c r="N234" s="78">
        <f t="shared" si="27"/>
        <v>11</v>
      </c>
      <c r="O234" s="75" t="str">
        <f>IFERROR(IF(OR(M234="",B234=""),"",VLOOKUP($A234,Tabla!$A$2:$M$112,$C234,FALSE)),"")</f>
        <v/>
      </c>
      <c r="P234" s="76" t="str">
        <f t="shared" si="28"/>
        <v/>
      </c>
      <c r="Q234" s="77">
        <f>IFERROR(IF(OR(O234=0,O234=""),VLOOKUP(B234,$T$6:$W$16,4,0)/60*N234,Tiempos!O234*VLOOKUP(Tiempos!B234,Tiempos!$T$6:$W$16,4,0)/60),"")</f>
        <v>18.333333333333336</v>
      </c>
      <c r="R234" s="118"/>
      <c r="S234" s="112">
        <f t="shared" si="29"/>
        <v>4.1666666666666664E-2</v>
      </c>
    </row>
    <row r="235" spans="1:19" hidden="1">
      <c r="A235" s="67"/>
      <c r="B235" s="59" t="s">
        <v>23</v>
      </c>
      <c r="C235" s="79">
        <f>IFERROR(VLOOKUP(B235,Tiempos!$T$6:$U$16,2,FALSE),"")</f>
        <v>10</v>
      </c>
      <c r="D235" s="59" t="s">
        <v>173</v>
      </c>
      <c r="E235" s="141" t="s">
        <v>94</v>
      </c>
      <c r="F235" s="69">
        <v>22</v>
      </c>
      <c r="G235" s="68">
        <v>45791</v>
      </c>
      <c r="H235" s="70">
        <v>0.66319444444444442</v>
      </c>
      <c r="I235" s="68">
        <v>45791</v>
      </c>
      <c r="J235" s="61">
        <v>0.75</v>
      </c>
      <c r="K235" s="72">
        <f t="shared" si="24"/>
        <v>8.680555555555558E-2</v>
      </c>
      <c r="L235" s="73">
        <f t="shared" si="25"/>
        <v>125</v>
      </c>
      <c r="M235" s="74">
        <f t="shared" si="26"/>
        <v>3.9457070707070718E-3</v>
      </c>
      <c r="N235" s="78">
        <f t="shared" si="27"/>
        <v>5</v>
      </c>
      <c r="O235" s="75" t="str">
        <f>IFERROR(IF(OR(M235="",B235=""),"",VLOOKUP($A235,Tabla!$A$2:$M$112,$C235,FALSE)),"")</f>
        <v/>
      </c>
      <c r="P235" s="76" t="str">
        <f t="shared" si="28"/>
        <v/>
      </c>
      <c r="Q235" s="77">
        <f>IFERROR(IF(OR(O235=0,O235=""),VLOOKUP(B235,$T$6:$W$16,4,0)/60*N235,Tiempos!O235*VLOOKUP(Tiempos!B235,Tiempos!$T$6:$W$16,4,0)/60),"")</f>
        <v>8.3333333333333339</v>
      </c>
      <c r="R235" s="116"/>
      <c r="S235" s="112">
        <f t="shared" si="29"/>
        <v>0</v>
      </c>
    </row>
    <row r="236" spans="1:19" hidden="1">
      <c r="A236" s="67"/>
      <c r="B236" s="59" t="s">
        <v>23</v>
      </c>
      <c r="C236" s="79">
        <f>IFERROR(VLOOKUP(B236,Tiempos!$T$6:$U$16,2,FALSE),"")</f>
        <v>10</v>
      </c>
      <c r="D236" s="59" t="s">
        <v>173</v>
      </c>
      <c r="E236" s="141" t="s">
        <v>95</v>
      </c>
      <c r="F236" s="69">
        <v>15</v>
      </c>
      <c r="G236" s="68">
        <v>45792</v>
      </c>
      <c r="H236" s="70">
        <v>0.5</v>
      </c>
      <c r="I236" s="68">
        <v>45792</v>
      </c>
      <c r="J236" s="61">
        <v>0.73263888888888884</v>
      </c>
      <c r="K236" s="72">
        <f t="shared" si="24"/>
        <v>0.19097222222222218</v>
      </c>
      <c r="L236" s="73">
        <f t="shared" si="25"/>
        <v>275</v>
      </c>
      <c r="M236" s="74">
        <f t="shared" si="26"/>
        <v>1.2731481481481479E-2</v>
      </c>
      <c r="N236" s="78">
        <f t="shared" si="27"/>
        <v>18</v>
      </c>
      <c r="O236" s="75" t="str">
        <f>IFERROR(IF(OR(M236="",B236=""),"",VLOOKUP($A236,Tabla!$A$2:$M$112,$C236,FALSE)),"")</f>
        <v/>
      </c>
      <c r="P236" s="76" t="str">
        <f t="shared" si="28"/>
        <v/>
      </c>
      <c r="Q236" s="77">
        <f>IFERROR(IF(OR(O236=0,O236=""),VLOOKUP(B236,$T$6:$W$16,4,0)/60*N236,Tiempos!O236*VLOOKUP(Tiempos!B236,Tiempos!$T$6:$W$16,4,0)/60),"")</f>
        <v>30</v>
      </c>
      <c r="R236" s="115"/>
      <c r="S236" s="112">
        <f t="shared" si="29"/>
        <v>4.1666666666666664E-2</v>
      </c>
    </row>
    <row r="237" spans="1:19" hidden="1">
      <c r="A237" s="67"/>
      <c r="B237" s="59" t="s">
        <v>23</v>
      </c>
      <c r="C237" s="79">
        <f>IFERROR(VLOOKUP(B237,Tiempos!$T$6:$U$16,2,FALSE),"")</f>
        <v>10</v>
      </c>
      <c r="D237" s="59" t="s">
        <v>173</v>
      </c>
      <c r="E237" s="141" t="s">
        <v>91</v>
      </c>
      <c r="F237" s="69">
        <v>4</v>
      </c>
      <c r="G237" s="68">
        <v>45792</v>
      </c>
      <c r="H237" s="70">
        <v>0.73611111111111116</v>
      </c>
      <c r="I237" s="68">
        <v>45793</v>
      </c>
      <c r="J237" s="61">
        <v>0.35416666666666669</v>
      </c>
      <c r="K237" s="72">
        <f t="shared" si="24"/>
        <v>7.6388888888888895E-2</v>
      </c>
      <c r="L237" s="73">
        <f t="shared" si="25"/>
        <v>110</v>
      </c>
      <c r="M237" s="74">
        <f t="shared" si="26"/>
        <v>1.9097222222222224E-2</v>
      </c>
      <c r="N237" s="78">
        <f t="shared" si="27"/>
        <v>27</v>
      </c>
      <c r="O237" s="75" t="str">
        <f>IFERROR(IF(OR(M237="",B237=""),"",VLOOKUP($A237,Tabla!$A$2:$M$112,$C237,FALSE)),"")</f>
        <v/>
      </c>
      <c r="P237" s="76" t="str">
        <f t="shared" si="28"/>
        <v/>
      </c>
      <c r="Q237" s="77">
        <f>IFERROR(IF(OR(O237=0,O237=""),VLOOKUP(B237,$T$6:$W$16,4,0)/60*N237,Tiempos!O237*VLOOKUP(Tiempos!B237,Tiempos!$T$6:$W$16,4,0)/60),"")</f>
        <v>45</v>
      </c>
      <c r="R237" s="115"/>
      <c r="S237" s="112">
        <f t="shared" si="29"/>
        <v>0</v>
      </c>
    </row>
    <row r="238" spans="1:19" hidden="1">
      <c r="A238" s="67"/>
      <c r="B238" s="59" t="s">
        <v>23</v>
      </c>
      <c r="C238" s="79">
        <f>IFERROR(VLOOKUP(B238,Tiempos!$T$6:$U$16,2,FALSE),"")</f>
        <v>10</v>
      </c>
      <c r="D238" s="59" t="s">
        <v>173</v>
      </c>
      <c r="E238" s="141" t="s">
        <v>80</v>
      </c>
      <c r="F238" s="69">
        <v>16</v>
      </c>
      <c r="G238" s="68">
        <v>45793</v>
      </c>
      <c r="H238" s="70">
        <v>0.3576388888888889</v>
      </c>
      <c r="I238" s="68">
        <v>45793</v>
      </c>
      <c r="J238" s="61">
        <v>0.46527777777777773</v>
      </c>
      <c r="K238" s="72">
        <f t="shared" si="24"/>
        <v>0.10763888888888884</v>
      </c>
      <c r="L238" s="73">
        <f t="shared" si="25"/>
        <v>155</v>
      </c>
      <c r="M238" s="74">
        <f t="shared" si="26"/>
        <v>6.7274305555555525E-3</v>
      </c>
      <c r="N238" s="78">
        <f t="shared" si="27"/>
        <v>9</v>
      </c>
      <c r="O238" s="75" t="str">
        <f>IFERROR(IF(OR(M238="",B238=""),"",VLOOKUP($A238,Tabla!$A$2:$M$112,$C238,FALSE)),"")</f>
        <v/>
      </c>
      <c r="P238" s="76" t="str">
        <f t="shared" si="28"/>
        <v/>
      </c>
      <c r="Q238" s="77">
        <f>IFERROR(IF(OR(O238=0,O238=""),VLOOKUP(B238,$T$6:$W$16,4,0)/60*N238,Tiempos!O238*VLOOKUP(Tiempos!B238,Tiempos!$T$6:$W$16,4,0)/60),"")</f>
        <v>15</v>
      </c>
      <c r="R238" s="115"/>
      <c r="S238" s="112">
        <f t="shared" si="29"/>
        <v>0</v>
      </c>
    </row>
    <row r="239" spans="1:19" hidden="1">
      <c r="A239" s="67"/>
      <c r="B239" s="59" t="s">
        <v>23</v>
      </c>
      <c r="C239" s="79">
        <f>IFERROR(VLOOKUP(B239,Tiempos!$T$6:$U$16,2,FALSE),"")</f>
        <v>10</v>
      </c>
      <c r="D239" s="59" t="s">
        <v>173</v>
      </c>
      <c r="E239" s="141" t="s">
        <v>91</v>
      </c>
      <c r="F239" s="69">
        <v>2</v>
      </c>
      <c r="G239" s="68">
        <v>45793</v>
      </c>
      <c r="H239" s="70">
        <v>0.46875</v>
      </c>
      <c r="I239" s="68">
        <v>45793</v>
      </c>
      <c r="J239" s="61">
        <v>0.50694444444444442</v>
      </c>
      <c r="K239" s="72">
        <f t="shared" si="24"/>
        <v>3.819444444444442E-2</v>
      </c>
      <c r="L239" s="73">
        <f t="shared" si="25"/>
        <v>55</v>
      </c>
      <c r="M239" s="74">
        <f t="shared" si="26"/>
        <v>1.909722222222221E-2</v>
      </c>
      <c r="N239" s="78">
        <f t="shared" si="27"/>
        <v>27</v>
      </c>
      <c r="O239" s="75" t="str">
        <f>IFERROR(IF(OR(M239="",B239=""),"",VLOOKUP($A239,Tabla!$A$2:$M$112,$C239,FALSE)),"")</f>
        <v/>
      </c>
      <c r="P239" s="76" t="str">
        <f t="shared" si="28"/>
        <v/>
      </c>
      <c r="Q239" s="77">
        <f>IFERROR(IF(OR(O239=0,O239=""),VLOOKUP(B239,$T$6:$W$16,4,0)/60*N239,Tiempos!O239*VLOOKUP(Tiempos!B239,Tiempos!$T$6:$W$16,4,0)/60),"")</f>
        <v>45</v>
      </c>
      <c r="R239" s="115"/>
      <c r="S239" s="112">
        <f t="shared" si="29"/>
        <v>0</v>
      </c>
    </row>
    <row r="240" spans="1:19" hidden="1">
      <c r="A240" s="67"/>
      <c r="B240" s="59" t="s">
        <v>23</v>
      </c>
      <c r="C240" s="79">
        <f>IFERROR(VLOOKUP(B240,Tiempos!$T$6:$U$16,2,FALSE),"")</f>
        <v>10</v>
      </c>
      <c r="D240" s="59" t="s">
        <v>174</v>
      </c>
      <c r="E240" s="141" t="s">
        <v>135</v>
      </c>
      <c r="F240" s="69">
        <v>12</v>
      </c>
      <c r="G240" s="68">
        <v>45797</v>
      </c>
      <c r="H240" s="70">
        <v>0.64236111111111105</v>
      </c>
      <c r="I240" s="68">
        <v>45798</v>
      </c>
      <c r="J240" s="61">
        <v>0.3263888888888889</v>
      </c>
      <c r="K240" s="72">
        <f t="shared" ref="K240" si="38">IFERROR(IF(J240="","",IF(G240=I240,(J240-H240-S240),IF(I240-G240=1,((VLOOKUP(G240,CALENDARIO,6,FALSE)-H240)+(J240-VLOOKUP(I240,CALENDARIO,5,FALSE)))-S240,IF(I240-G240=2,((VLOOKUP(G240,CALENDARIO,6,FALSE)-H240)+(J240-VLOOKUP(I240,CALENDARIO,5,FALSE)))-S240+VLOOKUP(G240+1,CALENDARIO,7,FALSE)/24,IF(I240-G240=3,((VLOOKUP(G240,CALENDARIO,6,FALSE)-H240)+(J240-VLOOKUP(I240,CALENDARIO,5,FALSE)))-S240+VLOOKUP(G240+1,CALENDARIO,7,FALSE)/24+VLOOKUP(G240+2,CALENDARIO,7,FALSE)/24,((VLOOKUP(G240,CALENDARIO,6,FALSE)-H240)+(J240-VLOOKUP(I240,CALENDARIO,5,FALSE)))-S240+VLOOKUP(G240+1,CALENDARIO,7,FALSE)/24+VLOOKUP(G240+2,CALENDARIO,7,FALSE)/24+VLOOKUP(G240+3,CALENDARIO,7,FALSE)/24))))),"")</f>
        <v>0.14236111111111122</v>
      </c>
      <c r="L240" s="73">
        <f t="shared" ref="L240" si="39">IFERROR((+HOUR(K240)*60+MINUTE(K240)),"")</f>
        <v>205</v>
      </c>
      <c r="M240" s="74">
        <f t="shared" ref="M240" si="40">IFERROR(IF(K240="","",K240/F240),"")</f>
        <v>1.1863425925925935E-2</v>
      </c>
      <c r="N240" s="78">
        <f t="shared" ref="N240" si="41">IFERROR(+HOUR(M240)*60+MINUTE(M240),"")</f>
        <v>17</v>
      </c>
      <c r="O240" s="75" t="str">
        <f>IFERROR(IF(OR(M240="",B240=""),"",VLOOKUP($A240,Tabla!$A$2:$M$112,$C240,FALSE)),"")</f>
        <v/>
      </c>
      <c r="P240" s="76" t="str">
        <f t="shared" si="28"/>
        <v/>
      </c>
      <c r="Q240" s="77">
        <f>IFERROR(IF(OR(O240=0,O240=""),VLOOKUP(B240,$T$6:$W$16,4,0)/60*N240,Tiempos!O240*VLOOKUP(Tiempos!B240,Tiempos!$T$6:$W$16,4,0)/60),"")</f>
        <v>28.333333333333336</v>
      </c>
      <c r="R240" s="115"/>
      <c r="S240" s="112">
        <f t="shared" si="29"/>
        <v>0</v>
      </c>
    </row>
    <row r="241" spans="1:19" hidden="1">
      <c r="A241" s="67"/>
      <c r="B241" s="59" t="s">
        <v>23</v>
      </c>
      <c r="C241" s="79">
        <f>IFERROR(VLOOKUP(B241,Tiempos!$T$6:$U$16,2,FALSE),"")</f>
        <v>10</v>
      </c>
      <c r="D241" s="59" t="s">
        <v>174</v>
      </c>
      <c r="E241" s="141" t="s">
        <v>83</v>
      </c>
      <c r="F241" s="69">
        <v>16</v>
      </c>
      <c r="G241" s="68">
        <v>45798</v>
      </c>
      <c r="H241" s="70">
        <v>0.3298611111111111</v>
      </c>
      <c r="I241" s="68">
        <v>45798</v>
      </c>
      <c r="J241" s="61">
        <v>0.44097222222222227</v>
      </c>
      <c r="K241" s="72">
        <f t="shared" si="24"/>
        <v>0.11111111111111116</v>
      </c>
      <c r="L241" s="73">
        <f t="shared" si="25"/>
        <v>160</v>
      </c>
      <c r="M241" s="74">
        <f t="shared" si="26"/>
        <v>6.9444444444444475E-3</v>
      </c>
      <c r="N241" s="78">
        <f t="shared" si="27"/>
        <v>10</v>
      </c>
      <c r="O241" s="75" t="str">
        <f>IFERROR(IF(OR(M241="",B241=""),"",VLOOKUP($A241,Tabla!$A$2:$M$112,$C241,FALSE)),"")</f>
        <v/>
      </c>
      <c r="P241" s="76" t="str">
        <f t="shared" si="28"/>
        <v/>
      </c>
      <c r="Q241" s="77">
        <f>IFERROR(IF(OR(O241=0,O241=""),VLOOKUP(B241,$T$6:$W$16,4,0)/60*N241,Tiempos!O241*VLOOKUP(Tiempos!B241,Tiempos!$T$6:$W$16,4,0)/60),"")</f>
        <v>16.666666666666668</v>
      </c>
      <c r="R241" s="115"/>
      <c r="S241" s="112">
        <f t="shared" si="29"/>
        <v>0</v>
      </c>
    </row>
    <row r="242" spans="1:19" hidden="1">
      <c r="A242" s="67"/>
      <c r="B242" s="59" t="s">
        <v>23</v>
      </c>
      <c r="C242" s="79">
        <f>IFERROR(VLOOKUP(B242,Tiempos!$T$6:$U$16,2,FALSE),"")</f>
        <v>10</v>
      </c>
      <c r="D242" s="59" t="s">
        <v>174</v>
      </c>
      <c r="E242" s="141" t="s">
        <v>88</v>
      </c>
      <c r="F242" s="69">
        <v>5</v>
      </c>
      <c r="G242" s="68">
        <v>45798</v>
      </c>
      <c r="H242" s="70">
        <v>0.44444444444444442</v>
      </c>
      <c r="I242" s="68">
        <v>45798</v>
      </c>
      <c r="J242" s="61">
        <v>0.50347222222222221</v>
      </c>
      <c r="K242" s="72">
        <f t="shared" ref="K242:K305" si="42">IFERROR(IF(J242="","",IF(G242=I242,(J242-H242-S242),IF(I242-G242=1,((VLOOKUP(G242,CALENDARIO,6,FALSE)-H242)+(J242-VLOOKUP(I242,CALENDARIO,5,FALSE)))-S242,IF(I242-G242=2,((VLOOKUP(G242,CALENDARIO,6,FALSE)-H242)+(J242-VLOOKUP(I242,CALENDARIO,5,FALSE)))-S242+VLOOKUP(G242+1,CALENDARIO,7,FALSE)/24,IF(I242-G242=3,((VLOOKUP(G242,CALENDARIO,6,FALSE)-H242)+(J242-VLOOKUP(I242,CALENDARIO,5,FALSE)))-S242+VLOOKUP(G242+1,CALENDARIO,7,FALSE)/24+VLOOKUP(G242+2,CALENDARIO,7,FALSE)/24,((VLOOKUP(G242,CALENDARIO,6,FALSE)-H242)+(J242-VLOOKUP(I242,CALENDARIO,5,FALSE)))-S242+VLOOKUP(G242+1,CALENDARIO,7,FALSE)/24+VLOOKUP(G242+2,CALENDARIO,7,FALSE)/24+VLOOKUP(G242+3,CALENDARIO,7,FALSE)/24))))),"")</f>
        <v>5.902777777777779E-2</v>
      </c>
      <c r="L242" s="73">
        <f t="shared" ref="L242:L305" si="43">IFERROR((+HOUR(K242)*60+MINUTE(K242)),"")</f>
        <v>85</v>
      </c>
      <c r="M242" s="74">
        <f t="shared" ref="M242:M305" si="44">IFERROR(IF(K242="","",K242/F242),"")</f>
        <v>1.1805555555555559E-2</v>
      </c>
      <c r="N242" s="78">
        <f t="shared" ref="N242:N305" si="45">IFERROR(+HOUR(M242)*60+MINUTE(M242),"")</f>
        <v>17</v>
      </c>
      <c r="O242" s="75" t="str">
        <f>IFERROR(IF(OR(M242="",B242=""),"",VLOOKUP($A242,Tabla!$A$2:$M$112,$C242,FALSE)),"")</f>
        <v/>
      </c>
      <c r="P242" s="76" t="str">
        <f t="shared" si="28"/>
        <v/>
      </c>
      <c r="Q242" s="77">
        <f>IFERROR(IF(OR(O242=0,O242=""),VLOOKUP(B242,$T$6:$W$16,4,0)/60*N242,Tiempos!O242*VLOOKUP(Tiempos!B242,Tiempos!$T$6:$W$16,4,0)/60),"")</f>
        <v>28.333333333333336</v>
      </c>
      <c r="R242" s="115"/>
      <c r="S242" s="112">
        <f t="shared" si="29"/>
        <v>0</v>
      </c>
    </row>
    <row r="243" spans="1:19" hidden="1">
      <c r="A243" s="67"/>
      <c r="B243" s="59" t="s">
        <v>23</v>
      </c>
      <c r="C243" s="79">
        <f>IFERROR(VLOOKUP(B243,Tiempos!$T$6:$U$16,2,FALSE),"")</f>
        <v>10</v>
      </c>
      <c r="D243" s="59" t="s">
        <v>174</v>
      </c>
      <c r="E243" s="141" t="s">
        <v>81</v>
      </c>
      <c r="F243" s="69">
        <v>8</v>
      </c>
      <c r="G243" s="68">
        <v>45798</v>
      </c>
      <c r="H243" s="70">
        <v>0.50694444444444442</v>
      </c>
      <c r="I243" s="68">
        <v>45798</v>
      </c>
      <c r="J243" s="61">
        <v>0.57638888888888895</v>
      </c>
      <c r="K243" s="72">
        <f t="shared" si="42"/>
        <v>6.9444444444444531E-2</v>
      </c>
      <c r="L243" s="73">
        <f t="shared" si="43"/>
        <v>100</v>
      </c>
      <c r="M243" s="74">
        <f t="shared" si="44"/>
        <v>8.6805555555555663E-3</v>
      </c>
      <c r="N243" s="78">
        <f t="shared" si="45"/>
        <v>12</v>
      </c>
      <c r="O243" s="75" t="str">
        <f>IFERROR(IF(OR(M243="",B243=""),"",VLOOKUP($A243,Tabla!$A$2:$M$112,$C243,FALSE)),"")</f>
        <v/>
      </c>
      <c r="P243" s="76" t="str">
        <f t="shared" si="28"/>
        <v/>
      </c>
      <c r="Q243" s="77">
        <f>IFERROR(IF(OR(O243=0,O243=""),VLOOKUP(B243,$T$6:$W$16,4,0)/60*N243,Tiempos!O243*VLOOKUP(Tiempos!B243,Tiempos!$T$6:$W$16,4,0)/60),"")</f>
        <v>20</v>
      </c>
      <c r="R243" s="115"/>
      <c r="S243" s="112">
        <f t="shared" si="29"/>
        <v>0</v>
      </c>
    </row>
    <row r="244" spans="1:19" hidden="1">
      <c r="A244" s="67"/>
      <c r="B244" s="59" t="s">
        <v>23</v>
      </c>
      <c r="C244" s="79">
        <f>IFERROR(VLOOKUP(B244,Tiempos!$T$6:$U$16,2,FALSE),"")</f>
        <v>10</v>
      </c>
      <c r="D244" s="59" t="s">
        <v>175</v>
      </c>
      <c r="E244" s="141" t="s">
        <v>154</v>
      </c>
      <c r="F244" s="69">
        <v>5</v>
      </c>
      <c r="G244" s="68">
        <v>45804</v>
      </c>
      <c r="H244" s="70">
        <v>0.57986111111111105</v>
      </c>
      <c r="I244" s="68">
        <v>45804</v>
      </c>
      <c r="J244" s="61">
        <v>0.66666666666666663</v>
      </c>
      <c r="K244" s="72">
        <f t="shared" si="42"/>
        <v>4.5138888888888916E-2</v>
      </c>
      <c r="L244" s="73">
        <f t="shared" si="43"/>
        <v>65</v>
      </c>
      <c r="M244" s="74">
        <f t="shared" si="44"/>
        <v>9.0277777777777839E-3</v>
      </c>
      <c r="N244" s="78">
        <f t="shared" si="45"/>
        <v>13</v>
      </c>
      <c r="O244" s="75" t="str">
        <f>IFERROR(IF(OR(M244="",B244=""),"",VLOOKUP($A244,Tabla!$A$2:$M$112,$C244,FALSE)),"")</f>
        <v/>
      </c>
      <c r="P244" s="76" t="str">
        <f t="shared" si="28"/>
        <v/>
      </c>
      <c r="Q244" s="77">
        <f>IFERROR(IF(OR(O244=0,O244=""),VLOOKUP(B244,$T$6:$W$16,4,0)/60*N244,Tiempos!O244*VLOOKUP(Tiempos!B244,Tiempos!$T$6:$W$16,4,0)/60),"")</f>
        <v>21.666666666666668</v>
      </c>
      <c r="R244" s="115"/>
      <c r="S244" s="112">
        <f t="shared" si="29"/>
        <v>4.1666666666666664E-2</v>
      </c>
    </row>
    <row r="245" spans="1:19" ht="9.6" hidden="1" customHeight="1">
      <c r="A245" s="67"/>
      <c r="B245" s="59" t="s">
        <v>23</v>
      </c>
      <c r="C245" s="79">
        <f>IFERROR(VLOOKUP(B245,Tiempos!$T$6:$U$16,2,FALSE),"")</f>
        <v>10</v>
      </c>
      <c r="D245" s="59" t="s">
        <v>175</v>
      </c>
      <c r="E245" s="141" t="s">
        <v>108</v>
      </c>
      <c r="F245" s="69">
        <v>26</v>
      </c>
      <c r="G245" s="68">
        <v>45804</v>
      </c>
      <c r="H245" s="70">
        <v>0.67013888888888884</v>
      </c>
      <c r="I245" s="68">
        <v>45805</v>
      </c>
      <c r="J245" s="61">
        <v>0.4375</v>
      </c>
      <c r="K245" s="72">
        <f t="shared" si="42"/>
        <v>0.22569444444444453</v>
      </c>
      <c r="L245" s="73">
        <f t="shared" si="43"/>
        <v>325</v>
      </c>
      <c r="M245" s="74">
        <f t="shared" si="44"/>
        <v>8.6805555555555594E-3</v>
      </c>
      <c r="N245" s="78">
        <f t="shared" si="45"/>
        <v>12</v>
      </c>
      <c r="O245" s="75" t="str">
        <f>IFERROR(IF(OR(M245="",B245=""),"",VLOOKUP($A245,Tabla!$A$2:$M$112,$C245,FALSE)),"")</f>
        <v/>
      </c>
      <c r="P245" s="76" t="str">
        <f t="shared" si="28"/>
        <v/>
      </c>
      <c r="Q245" s="77">
        <f>IFERROR(IF(OR(O245=0,O245=""),VLOOKUP(B245,$T$6:$W$16,4,0)/60*N245,Tiempos!O245*VLOOKUP(Tiempos!B245,Tiempos!$T$6:$W$16,4,0)/60),"")</f>
        <v>20</v>
      </c>
      <c r="R245" s="115"/>
      <c r="S245" s="112">
        <f t="shared" si="29"/>
        <v>0</v>
      </c>
    </row>
    <row r="246" spans="1:19" ht="11.45" hidden="1" customHeight="1">
      <c r="A246" s="67"/>
      <c r="B246" s="59" t="s">
        <v>23</v>
      </c>
      <c r="C246" s="79">
        <f>IFERROR(VLOOKUP(B246,Tiempos!$T$6:$U$16,2,FALSE),"")</f>
        <v>10</v>
      </c>
      <c r="D246" s="59" t="s">
        <v>175</v>
      </c>
      <c r="E246" s="141" t="s">
        <v>176</v>
      </c>
      <c r="F246" s="69">
        <v>3</v>
      </c>
      <c r="G246" s="68">
        <v>45805</v>
      </c>
      <c r="H246" s="70">
        <v>0.71875</v>
      </c>
      <c r="I246" s="68">
        <v>45805</v>
      </c>
      <c r="J246" s="61">
        <v>0.76041666666666663</v>
      </c>
      <c r="K246" s="72">
        <f t="shared" si="42"/>
        <v>4.166666666666663E-2</v>
      </c>
      <c r="L246" s="73">
        <f t="shared" si="43"/>
        <v>60</v>
      </c>
      <c r="M246" s="74">
        <f t="shared" si="44"/>
        <v>1.3888888888888876E-2</v>
      </c>
      <c r="N246" s="78">
        <f t="shared" si="45"/>
        <v>20</v>
      </c>
      <c r="O246" s="75" t="str">
        <f>IFERROR(IF(OR(M246="",B246=""),"",VLOOKUP($A246,Tabla!$A$2:$M$112,$C246,FALSE)),"")</f>
        <v/>
      </c>
      <c r="P246" s="76" t="str">
        <f t="shared" ref="P246:P309" si="46">IF(O246="","",(O246/N246))</f>
        <v/>
      </c>
      <c r="Q246" s="77">
        <f>IFERROR(IF(OR(O246=0,O246=""),VLOOKUP(B246,$T$6:$W$16,4,0)/60*N246,Tiempos!O246*VLOOKUP(Tiempos!B246,Tiempos!$T$6:$W$16,4,0)/60),"")</f>
        <v>33.333333333333336</v>
      </c>
      <c r="R246" s="115"/>
      <c r="S246" s="112">
        <f t="shared" si="29"/>
        <v>0</v>
      </c>
    </row>
    <row r="247" spans="1:19" hidden="1">
      <c r="A247" s="67"/>
      <c r="B247" s="59" t="s">
        <v>23</v>
      </c>
      <c r="C247" s="79">
        <f>IFERROR(VLOOKUP(B247,Tiempos!$T$6:$U$16,2,FALSE),"")</f>
        <v>10</v>
      </c>
      <c r="D247" s="59" t="s">
        <v>175</v>
      </c>
      <c r="E247" s="141" t="s">
        <v>177</v>
      </c>
      <c r="F247" s="69">
        <v>3</v>
      </c>
      <c r="G247" s="68">
        <v>45805</v>
      </c>
      <c r="H247" s="70">
        <v>0.76388888888888884</v>
      </c>
      <c r="I247" s="68">
        <v>45806</v>
      </c>
      <c r="J247" s="61">
        <v>0.55208333333333337</v>
      </c>
      <c r="K247" s="72">
        <f t="shared" si="42"/>
        <v>0.2465277777777779</v>
      </c>
      <c r="L247" s="73">
        <f t="shared" si="43"/>
        <v>355</v>
      </c>
      <c r="M247" s="74">
        <f t="shared" si="44"/>
        <v>8.2175925925925972E-2</v>
      </c>
      <c r="N247" s="78">
        <f t="shared" si="45"/>
        <v>118</v>
      </c>
      <c r="O247" s="75" t="str">
        <f>IFERROR(IF(OR(M247="",B247=""),"",VLOOKUP($A247,Tabla!$A$2:$M$112,$C247,FALSE)),"")</f>
        <v/>
      </c>
      <c r="P247" s="76" t="str">
        <f t="shared" si="46"/>
        <v/>
      </c>
      <c r="Q247" s="77">
        <f>IFERROR(IF(OR(O247=0,O247=""),VLOOKUP(B247,$T$6:$W$16,4,0)/60*N247,Tiempos!O247*VLOOKUP(Tiempos!B247,Tiempos!$T$6:$W$16,4,0)/60),"")</f>
        <v>196.66666666666669</v>
      </c>
      <c r="R247" s="115"/>
      <c r="S247" s="112">
        <f t="shared" si="29"/>
        <v>0</v>
      </c>
    </row>
    <row r="248" spans="1:19" hidden="1">
      <c r="A248" s="67"/>
      <c r="B248" s="59" t="s">
        <v>23</v>
      </c>
      <c r="C248" s="79">
        <f>IFERROR(VLOOKUP(B248,Tiempos!$T$6:$U$16,2,FALSE),"")</f>
        <v>10</v>
      </c>
      <c r="D248" s="59" t="s">
        <v>175</v>
      </c>
      <c r="E248" s="141" t="s">
        <v>103</v>
      </c>
      <c r="F248" s="69">
        <v>15</v>
      </c>
      <c r="G248" s="68">
        <v>45806</v>
      </c>
      <c r="H248" s="70">
        <v>0.55555555555555558</v>
      </c>
      <c r="I248" s="68">
        <v>45806</v>
      </c>
      <c r="J248" s="61">
        <v>0.65277777777777779</v>
      </c>
      <c r="K248" s="72">
        <f t="shared" si="42"/>
        <v>5.5555555555555546E-2</v>
      </c>
      <c r="L248" s="73">
        <f t="shared" si="43"/>
        <v>80</v>
      </c>
      <c r="M248" s="74">
        <f t="shared" si="44"/>
        <v>3.703703703703703E-3</v>
      </c>
      <c r="N248" s="78">
        <f t="shared" si="45"/>
        <v>5</v>
      </c>
      <c r="O248" s="75" t="str">
        <f>IFERROR(IF(OR(M248="",B248=""),"",VLOOKUP($A248,Tabla!$A$2:$M$112,$C248,FALSE)),"")</f>
        <v/>
      </c>
      <c r="P248" s="76" t="str">
        <f t="shared" si="46"/>
        <v/>
      </c>
      <c r="Q248" s="77">
        <f>IFERROR(IF(OR(O248=0,O248=""),VLOOKUP(B248,$T$6:$W$16,4,0)/60*N248,Tiempos!O248*VLOOKUP(Tiempos!B248,Tiempos!$T$6:$W$16,4,0)/60),"")</f>
        <v>8.3333333333333339</v>
      </c>
      <c r="R248" s="115"/>
      <c r="S248" s="112">
        <f t="shared" si="29"/>
        <v>4.1666666666666664E-2</v>
      </c>
    </row>
    <row r="249" spans="1:19" hidden="1">
      <c r="A249" s="67"/>
      <c r="B249" s="59" t="s">
        <v>23</v>
      </c>
      <c r="C249" s="79">
        <f>IFERROR(VLOOKUP(B249,Tiempos!$T$6:$U$16,2,FALSE),"")</f>
        <v>10</v>
      </c>
      <c r="D249" s="59" t="s">
        <v>175</v>
      </c>
      <c r="E249" s="141" t="s">
        <v>157</v>
      </c>
      <c r="F249" s="69">
        <v>2</v>
      </c>
      <c r="G249" s="68">
        <v>45806</v>
      </c>
      <c r="H249" s="70">
        <v>0.75347222222222221</v>
      </c>
      <c r="I249" s="68">
        <v>45807</v>
      </c>
      <c r="J249" s="61">
        <v>0.35416666666666669</v>
      </c>
      <c r="K249" s="72">
        <f t="shared" si="42"/>
        <v>5.9027777777777846E-2</v>
      </c>
      <c r="L249" s="73">
        <f t="shared" si="43"/>
        <v>85</v>
      </c>
      <c r="M249" s="74">
        <f t="shared" si="44"/>
        <v>2.9513888888888923E-2</v>
      </c>
      <c r="N249" s="78">
        <f t="shared" si="45"/>
        <v>42</v>
      </c>
      <c r="O249" s="75" t="str">
        <f>IFERROR(IF(OR(M249="",B249=""),"",VLOOKUP($A249,Tabla!$A$2:$M$112,$C249,FALSE)),"")</f>
        <v/>
      </c>
      <c r="P249" s="76" t="str">
        <f t="shared" si="46"/>
        <v/>
      </c>
      <c r="Q249" s="77">
        <f>IFERROR(IF(OR(O249=0,O249=""),VLOOKUP(B249,$T$6:$W$16,4,0)/60*N249,Tiempos!O249*VLOOKUP(Tiempos!B249,Tiempos!$T$6:$W$16,4,0)/60),"")</f>
        <v>70</v>
      </c>
      <c r="R249" s="115"/>
      <c r="S249" s="112">
        <f t="shared" si="29"/>
        <v>0</v>
      </c>
    </row>
    <row r="250" spans="1:19" hidden="1">
      <c r="A250" s="67"/>
      <c r="B250" s="59" t="s">
        <v>23</v>
      </c>
      <c r="C250" s="79">
        <f>IFERROR(VLOOKUP(B250,Tiempos!$T$6:$U$16,2,FALSE),"")</f>
        <v>10</v>
      </c>
      <c r="D250" s="59" t="s">
        <v>175</v>
      </c>
      <c r="E250" s="141" t="s">
        <v>178</v>
      </c>
      <c r="F250" s="69">
        <v>3</v>
      </c>
      <c r="G250" s="68">
        <v>45807</v>
      </c>
      <c r="H250" s="70">
        <v>0.3576388888888889</v>
      </c>
      <c r="I250" s="68">
        <v>45807</v>
      </c>
      <c r="J250" s="61">
        <v>0.3888888888888889</v>
      </c>
      <c r="K250" s="72">
        <f t="shared" si="42"/>
        <v>3.125E-2</v>
      </c>
      <c r="L250" s="73">
        <f t="shared" si="43"/>
        <v>45</v>
      </c>
      <c r="M250" s="74">
        <f t="shared" si="44"/>
        <v>1.0416666666666666E-2</v>
      </c>
      <c r="N250" s="78">
        <f t="shared" si="45"/>
        <v>15</v>
      </c>
      <c r="O250" s="75" t="str">
        <f>IFERROR(IF(OR(M250="",B250=""),"",VLOOKUP($A250,Tabla!$A$2:$M$112,$C250,FALSE)),"")</f>
        <v/>
      </c>
      <c r="P250" s="76" t="str">
        <f t="shared" si="46"/>
        <v/>
      </c>
      <c r="Q250" s="77">
        <f>IFERROR(IF(OR(O250=0,O250=""),VLOOKUP(B250,$T$6:$W$16,4,0)/60*N250,Tiempos!O250*VLOOKUP(Tiempos!B250,Tiempos!$T$6:$W$16,4,0)/60),"")</f>
        <v>25</v>
      </c>
      <c r="R250" s="115"/>
      <c r="S250" s="112">
        <f t="shared" si="29"/>
        <v>0</v>
      </c>
    </row>
    <row r="251" spans="1:19" hidden="1">
      <c r="A251" s="67"/>
      <c r="B251" s="59" t="s">
        <v>23</v>
      </c>
      <c r="C251" s="79">
        <f>IFERROR(VLOOKUP(B251,Tiempos!$T$6:$U$16,2,FALSE),"")</f>
        <v>10</v>
      </c>
      <c r="D251" s="59" t="s">
        <v>175</v>
      </c>
      <c r="E251" s="141" t="s">
        <v>179</v>
      </c>
      <c r="F251" s="69">
        <v>5</v>
      </c>
      <c r="G251" s="68">
        <v>45807</v>
      </c>
      <c r="H251" s="70">
        <v>0.50347222222222221</v>
      </c>
      <c r="I251" s="68">
        <v>45807</v>
      </c>
      <c r="J251" s="61">
        <v>0.56944444444444442</v>
      </c>
      <c r="K251" s="72">
        <f t="shared" si="42"/>
        <v>6.597222222222221E-2</v>
      </c>
      <c r="L251" s="73">
        <f t="shared" si="43"/>
        <v>95</v>
      </c>
      <c r="M251" s="74">
        <f t="shared" si="44"/>
        <v>1.3194444444444443E-2</v>
      </c>
      <c r="N251" s="78">
        <f t="shared" si="45"/>
        <v>19</v>
      </c>
      <c r="O251" s="75" t="str">
        <f>IFERROR(IF(OR(M251="",B251=""),"",VLOOKUP($A251,Tabla!$A$2:$M$112,$C251,FALSE)),"")</f>
        <v/>
      </c>
      <c r="P251" s="76" t="str">
        <f t="shared" si="46"/>
        <v/>
      </c>
      <c r="Q251" s="77">
        <f>IFERROR(IF(OR(O251=0,O251=""),VLOOKUP(B251,$T$6:$W$16,4,0)/60*N251,Tiempos!O251*VLOOKUP(Tiempos!B251,Tiempos!$T$6:$W$16,4,0)/60),"")</f>
        <v>31.666666666666668</v>
      </c>
      <c r="R251" s="115"/>
      <c r="S251" s="112">
        <f t="shared" si="29"/>
        <v>0</v>
      </c>
    </row>
    <row r="252" spans="1:19" hidden="1">
      <c r="A252" s="67"/>
      <c r="B252" s="59" t="s">
        <v>23</v>
      </c>
      <c r="C252" s="79">
        <f>IFERROR(VLOOKUP(B252,Tiempos!$T$6:$U$16,2,FALSE),"")</f>
        <v>10</v>
      </c>
      <c r="D252" s="59" t="s">
        <v>180</v>
      </c>
      <c r="E252" s="141" t="s">
        <v>181</v>
      </c>
      <c r="F252" s="69">
        <v>4</v>
      </c>
      <c r="G252" s="68">
        <v>45811</v>
      </c>
      <c r="H252" s="70">
        <v>0.5</v>
      </c>
      <c r="I252" s="68">
        <v>45811</v>
      </c>
      <c r="J252" s="61">
        <v>0.64930555555555558</v>
      </c>
      <c r="K252" s="72">
        <f t="shared" si="42"/>
        <v>0.10763888888888892</v>
      </c>
      <c r="L252" s="73">
        <f t="shared" si="43"/>
        <v>155</v>
      </c>
      <c r="M252" s="74">
        <f t="shared" si="44"/>
        <v>2.6909722222222231E-2</v>
      </c>
      <c r="N252" s="78">
        <f t="shared" si="45"/>
        <v>38</v>
      </c>
      <c r="O252" s="75" t="str">
        <f>IFERROR(IF(OR(M252="",B252=""),"",VLOOKUP($A252,Tabla!$A$2:$M$112,$C252,FALSE)),"")</f>
        <v/>
      </c>
      <c r="P252" s="76" t="str">
        <f t="shared" si="46"/>
        <v/>
      </c>
      <c r="Q252" s="77">
        <f>IFERROR(IF(OR(O252=0,O252=""),VLOOKUP(B252,$T$6:$W$16,4,0)/60*N252,Tiempos!O252*VLOOKUP(Tiempos!B252,Tiempos!$T$6:$W$16,4,0)/60),"")</f>
        <v>63.333333333333336</v>
      </c>
      <c r="R252" s="115"/>
      <c r="S252" s="112">
        <f t="shared" si="29"/>
        <v>4.1666666666666664E-2</v>
      </c>
    </row>
    <row r="253" spans="1:19" hidden="1">
      <c r="A253" s="67"/>
      <c r="B253" s="59" t="s">
        <v>23</v>
      </c>
      <c r="C253" s="79">
        <f>IFERROR(VLOOKUP(B253,Tiempos!$T$6:$U$16,2,FALSE),"")</f>
        <v>10</v>
      </c>
      <c r="D253" s="59" t="s">
        <v>180</v>
      </c>
      <c r="E253" s="141" t="s">
        <v>182</v>
      </c>
      <c r="F253" s="69">
        <v>1</v>
      </c>
      <c r="G253" s="68">
        <v>45811</v>
      </c>
      <c r="H253" s="70">
        <v>0.69444444444444453</v>
      </c>
      <c r="I253" s="68">
        <v>45811</v>
      </c>
      <c r="J253" s="61">
        <v>0.70486111111111116</v>
      </c>
      <c r="K253" s="72">
        <f t="shared" si="42"/>
        <v>1.041666666666663E-2</v>
      </c>
      <c r="L253" s="73">
        <f t="shared" si="43"/>
        <v>15</v>
      </c>
      <c r="M253" s="74">
        <f t="shared" si="44"/>
        <v>1.041666666666663E-2</v>
      </c>
      <c r="N253" s="78">
        <f t="shared" si="45"/>
        <v>15</v>
      </c>
      <c r="O253" s="75" t="str">
        <f>IFERROR(IF(OR(M253="",B253=""),"",VLOOKUP($A253,Tabla!$A$2:$M$112,$C253,FALSE)),"")</f>
        <v/>
      </c>
      <c r="P253" s="76" t="str">
        <f t="shared" si="46"/>
        <v/>
      </c>
      <c r="Q253" s="77">
        <f>IFERROR(IF(OR(O253=0,O253=""),VLOOKUP(B253,$T$6:$W$16,4,0)/60*N253,Tiempos!O253*VLOOKUP(Tiempos!B253,Tiempos!$T$6:$W$16,4,0)/60),"")</f>
        <v>25</v>
      </c>
      <c r="R253" s="115"/>
      <c r="S253" s="112">
        <f t="shared" si="29"/>
        <v>0</v>
      </c>
    </row>
    <row r="254" spans="1:19" hidden="1">
      <c r="A254" s="67"/>
      <c r="B254" s="59" t="s">
        <v>23</v>
      </c>
      <c r="C254" s="79">
        <f>IFERROR(VLOOKUP(B254,Tiempos!$T$6:$U$16,2,FALSE),"")</f>
        <v>10</v>
      </c>
      <c r="D254" s="59" t="s">
        <v>180</v>
      </c>
      <c r="E254" s="141" t="s">
        <v>183</v>
      </c>
      <c r="F254" s="69">
        <v>2</v>
      </c>
      <c r="G254" s="68">
        <v>45811</v>
      </c>
      <c r="H254" s="70">
        <v>0.70833333333333337</v>
      </c>
      <c r="I254" s="68">
        <v>45811</v>
      </c>
      <c r="J254" s="61">
        <v>0.72569444444444453</v>
      </c>
      <c r="K254" s="72">
        <f t="shared" si="42"/>
        <v>1.736111111111116E-2</v>
      </c>
      <c r="L254" s="73">
        <f t="shared" si="43"/>
        <v>25</v>
      </c>
      <c r="M254" s="74">
        <f t="shared" si="44"/>
        <v>8.6805555555555802E-3</v>
      </c>
      <c r="N254" s="78">
        <f t="shared" si="45"/>
        <v>12</v>
      </c>
      <c r="O254" s="75" t="str">
        <f>IFERROR(IF(OR(M254="",B254=""),"",VLOOKUP($A254,Tabla!$A$2:$M$112,$C254,FALSE)),"")</f>
        <v/>
      </c>
      <c r="P254" s="76" t="str">
        <f t="shared" si="46"/>
        <v/>
      </c>
      <c r="Q254" s="77">
        <f>IFERROR(IF(OR(O254=0,O254=""),VLOOKUP(B254,$T$6:$W$16,4,0)/60*N254,Tiempos!O254*VLOOKUP(Tiempos!B254,Tiempos!$T$6:$W$16,4,0)/60),"")</f>
        <v>20</v>
      </c>
      <c r="R254" s="115"/>
      <c r="S254" s="112">
        <f t="shared" si="29"/>
        <v>0</v>
      </c>
    </row>
    <row r="255" spans="1:19" hidden="1">
      <c r="A255" s="67"/>
      <c r="B255" s="59" t="s">
        <v>23</v>
      </c>
      <c r="C255" s="79">
        <f>IFERROR(VLOOKUP(B255,Tiempos!$T$6:$U$16,2,FALSE),"")</f>
        <v>10</v>
      </c>
      <c r="D255" s="59" t="s">
        <v>180</v>
      </c>
      <c r="E255" s="141" t="s">
        <v>157</v>
      </c>
      <c r="F255" s="69">
        <v>2</v>
      </c>
      <c r="G255" s="68">
        <v>45813</v>
      </c>
      <c r="H255" s="70">
        <v>0.57986111111111105</v>
      </c>
      <c r="I255" s="68">
        <v>45813</v>
      </c>
      <c r="J255" s="61">
        <v>0.72569444444444453</v>
      </c>
      <c r="K255" s="72">
        <f t="shared" si="42"/>
        <v>0.10416666666666682</v>
      </c>
      <c r="L255" s="73">
        <f t="shared" si="43"/>
        <v>150</v>
      </c>
      <c r="M255" s="74">
        <f t="shared" si="44"/>
        <v>5.2083333333333412E-2</v>
      </c>
      <c r="N255" s="78">
        <f t="shared" si="45"/>
        <v>75</v>
      </c>
      <c r="O255" s="75" t="str">
        <f>IFERROR(IF(OR(M255="",B255=""),"",VLOOKUP($A255,Tabla!$A$2:$M$112,$C255,FALSE)),"")</f>
        <v/>
      </c>
      <c r="P255" s="76" t="str">
        <f t="shared" si="46"/>
        <v/>
      </c>
      <c r="Q255" s="77">
        <f>IFERROR(IF(OR(O255=0,O255=""),VLOOKUP(B255,$T$6:$W$16,4,0)/60*N255,Tiempos!O255*VLOOKUP(Tiempos!B255,Tiempos!$T$6:$W$16,4,0)/60),"")</f>
        <v>125</v>
      </c>
      <c r="R255" s="115"/>
      <c r="S255" s="112">
        <f t="shared" si="29"/>
        <v>4.1666666666666664E-2</v>
      </c>
    </row>
    <row r="256" spans="1:19" hidden="1">
      <c r="A256" s="67"/>
      <c r="B256" s="59" t="s">
        <v>23</v>
      </c>
      <c r="C256" s="79">
        <f>IFERROR(VLOOKUP(B256,Tiempos!$T$6:$U$16,2,FALSE),"")</f>
        <v>10</v>
      </c>
      <c r="D256" s="59" t="s">
        <v>184</v>
      </c>
      <c r="E256" s="141" t="s">
        <v>83</v>
      </c>
      <c r="F256" s="69">
        <v>10</v>
      </c>
      <c r="G256" s="68">
        <v>45817</v>
      </c>
      <c r="H256" s="70">
        <v>0.66666666666666663</v>
      </c>
      <c r="I256" s="68">
        <v>45817</v>
      </c>
      <c r="J256" s="61">
        <v>0.74305555555555547</v>
      </c>
      <c r="K256" s="72">
        <f t="shared" si="42"/>
        <v>7.638888888888884E-2</v>
      </c>
      <c r="L256" s="73">
        <f t="shared" si="43"/>
        <v>110</v>
      </c>
      <c r="M256" s="74">
        <f t="shared" si="44"/>
        <v>7.6388888888888843E-3</v>
      </c>
      <c r="N256" s="78">
        <f t="shared" si="45"/>
        <v>11</v>
      </c>
      <c r="O256" s="75" t="str">
        <f>IFERROR(IF(OR(M256="",B256=""),"",VLOOKUP($A256,Tabla!$A$2:$M$112,$C256,FALSE)),"")</f>
        <v/>
      </c>
      <c r="P256" s="76" t="str">
        <f t="shared" si="46"/>
        <v/>
      </c>
      <c r="Q256" s="77">
        <f>IFERROR(IF(OR(O256=0,O256=""),VLOOKUP(B256,$T$6:$W$16,4,0)/60*N256,Tiempos!O256*VLOOKUP(Tiempos!B256,Tiempos!$T$6:$W$16,4,0)/60),"")</f>
        <v>18.333333333333336</v>
      </c>
      <c r="R256" s="115"/>
      <c r="S256" s="112">
        <f t="shared" si="29"/>
        <v>0</v>
      </c>
    </row>
    <row r="257" spans="1:19" hidden="1">
      <c r="A257" s="67"/>
      <c r="B257" s="59" t="s">
        <v>23</v>
      </c>
      <c r="C257" s="79">
        <f>IFERROR(VLOOKUP(B257,Tiempos!$T$6:$U$16,2,FALSE),"")</f>
        <v>10</v>
      </c>
      <c r="D257" s="59" t="s">
        <v>184</v>
      </c>
      <c r="E257" s="141" t="s">
        <v>94</v>
      </c>
      <c r="F257" s="69">
        <v>17</v>
      </c>
      <c r="G257" s="68">
        <v>45817</v>
      </c>
      <c r="H257" s="70">
        <v>0.74652777777777779</v>
      </c>
      <c r="I257" s="68">
        <v>45819</v>
      </c>
      <c r="J257" s="61">
        <v>0.40277777777777773</v>
      </c>
      <c r="K257" s="72">
        <f t="shared" si="42"/>
        <v>0.53125</v>
      </c>
      <c r="L257" s="73">
        <f t="shared" si="43"/>
        <v>765</v>
      </c>
      <c r="M257" s="74">
        <f t="shared" si="44"/>
        <v>3.125E-2</v>
      </c>
      <c r="N257" s="78">
        <f t="shared" si="45"/>
        <v>45</v>
      </c>
      <c r="O257" s="75" t="str">
        <f>IFERROR(IF(OR(M257="",B257=""),"",VLOOKUP($A257,Tabla!$A$2:$M$112,$C257,FALSE)),"")</f>
        <v/>
      </c>
      <c r="P257" s="76" t="str">
        <f t="shared" si="46"/>
        <v/>
      </c>
      <c r="Q257" s="77">
        <f>IFERROR(IF(OR(O257=0,O257=""),VLOOKUP(B257,$T$6:$W$16,4,0)/60*N257,Tiempos!O257*VLOOKUP(Tiempos!B257,Tiempos!$T$6:$W$16,4,0)/60),"")</f>
        <v>75</v>
      </c>
      <c r="R257" s="115"/>
      <c r="S257" s="112">
        <f t="shared" si="29"/>
        <v>0</v>
      </c>
    </row>
    <row r="258" spans="1:19" hidden="1">
      <c r="A258" s="67"/>
      <c r="B258" s="59" t="s">
        <v>23</v>
      </c>
      <c r="C258" s="79">
        <f>IFERROR(VLOOKUP(B258,Tiempos!$T$6:$U$16,2,FALSE),"")</f>
        <v>10</v>
      </c>
      <c r="D258" s="59" t="s">
        <v>184</v>
      </c>
      <c r="E258" s="141" t="s">
        <v>185</v>
      </c>
      <c r="F258" s="69">
        <v>4</v>
      </c>
      <c r="G258" s="68">
        <v>45819</v>
      </c>
      <c r="H258" s="70">
        <v>0.40625</v>
      </c>
      <c r="I258" s="68">
        <v>45819</v>
      </c>
      <c r="J258" s="61">
        <v>0.4375</v>
      </c>
      <c r="K258" s="72">
        <f t="shared" si="42"/>
        <v>3.125E-2</v>
      </c>
      <c r="L258" s="73">
        <f t="shared" si="43"/>
        <v>45</v>
      </c>
      <c r="M258" s="74">
        <f t="shared" si="44"/>
        <v>7.8125E-3</v>
      </c>
      <c r="N258" s="78">
        <f t="shared" si="45"/>
        <v>11</v>
      </c>
      <c r="O258" s="75" t="str">
        <f>IFERROR(IF(OR(M258="",B258=""),"",VLOOKUP($A258,Tabla!$A$2:$M$112,$C258,FALSE)),"")</f>
        <v/>
      </c>
      <c r="P258" s="76" t="str">
        <f t="shared" si="46"/>
        <v/>
      </c>
      <c r="Q258" s="77">
        <f>IFERROR(IF(OR(O258=0,O258=""),VLOOKUP(B258,$T$6:$W$16,4,0)/60*N258,Tiempos!O258*VLOOKUP(Tiempos!B258,Tiempos!$T$6:$W$16,4,0)/60),"")</f>
        <v>18.333333333333336</v>
      </c>
      <c r="R258" s="115"/>
      <c r="S258" s="112">
        <f t="shared" si="29"/>
        <v>0</v>
      </c>
    </row>
    <row r="259" spans="1:19" hidden="1">
      <c r="A259" s="67"/>
      <c r="B259" s="59" t="s">
        <v>23</v>
      </c>
      <c r="C259" s="79">
        <f>IFERROR(VLOOKUP(B259,Tiempos!$T$6:$U$16,2,FALSE),"")</f>
        <v>10</v>
      </c>
      <c r="D259" s="59" t="s">
        <v>184</v>
      </c>
      <c r="E259" s="141" t="s">
        <v>86</v>
      </c>
      <c r="F259" s="69">
        <v>14</v>
      </c>
      <c r="G259" s="68">
        <v>45819</v>
      </c>
      <c r="H259" s="70">
        <v>0.44097222222222227</v>
      </c>
      <c r="I259" s="68">
        <v>45819</v>
      </c>
      <c r="J259" s="61">
        <v>0.63194444444444442</v>
      </c>
      <c r="K259" s="72">
        <f t="shared" si="42"/>
        <v>0.1493055555555555</v>
      </c>
      <c r="L259" s="73">
        <f t="shared" si="43"/>
        <v>215</v>
      </c>
      <c r="M259" s="74">
        <f t="shared" si="44"/>
        <v>1.0664682539682535E-2</v>
      </c>
      <c r="N259" s="78">
        <f t="shared" si="45"/>
        <v>15</v>
      </c>
      <c r="O259" s="75" t="str">
        <f>IFERROR(IF(OR(M259="",B259=""),"",VLOOKUP($A259,Tabla!$A$2:$M$112,$C259,FALSE)),"")</f>
        <v/>
      </c>
      <c r="P259" s="76" t="str">
        <f t="shared" si="46"/>
        <v/>
      </c>
      <c r="Q259" s="77">
        <f>IFERROR(IF(OR(O259=0,O259=""),VLOOKUP(B259,$T$6:$W$16,4,0)/60*N259,Tiempos!O259*VLOOKUP(Tiempos!B259,Tiempos!$T$6:$W$16,4,0)/60),"")</f>
        <v>25</v>
      </c>
      <c r="R259" s="115"/>
      <c r="S259" s="112">
        <f t="shared" si="29"/>
        <v>4.1666666666666664E-2</v>
      </c>
    </row>
    <row r="260" spans="1:19" hidden="1">
      <c r="A260" s="67"/>
      <c r="B260" s="59" t="s">
        <v>23</v>
      </c>
      <c r="C260" s="79">
        <f>IFERROR(VLOOKUP(B260,Tiempos!$T$6:$U$16,2,FALSE),"")</f>
        <v>10</v>
      </c>
      <c r="D260" s="59" t="s">
        <v>184</v>
      </c>
      <c r="E260" s="141" t="s">
        <v>84</v>
      </c>
      <c r="F260" s="69">
        <v>11</v>
      </c>
      <c r="G260" s="68">
        <v>45819</v>
      </c>
      <c r="H260" s="70">
        <v>0.76041666666666663</v>
      </c>
      <c r="I260" s="68">
        <v>45820</v>
      </c>
      <c r="J260" s="61">
        <v>0.5</v>
      </c>
      <c r="K260" s="72">
        <f t="shared" si="42"/>
        <v>0.19791666666666674</v>
      </c>
      <c r="L260" s="73">
        <f t="shared" si="43"/>
        <v>285</v>
      </c>
      <c r="M260" s="74">
        <f t="shared" si="44"/>
        <v>1.7992424242424251E-2</v>
      </c>
      <c r="N260" s="78">
        <f t="shared" si="45"/>
        <v>25</v>
      </c>
      <c r="O260" s="75" t="str">
        <f>IFERROR(IF(OR(M260="",B260=""),"",VLOOKUP($A260,Tabla!$A$2:$M$112,$C260,FALSE)),"")</f>
        <v/>
      </c>
      <c r="P260" s="76" t="str">
        <f t="shared" si="46"/>
        <v/>
      </c>
      <c r="Q260" s="77">
        <f>IFERROR(IF(OR(O260=0,O260=""),VLOOKUP(B260,$T$6:$W$16,4,0)/60*N260,Tiempos!O260*VLOOKUP(Tiempos!B260,Tiempos!$T$6:$W$16,4,0)/60),"")</f>
        <v>41.666666666666671</v>
      </c>
      <c r="R260" s="115"/>
      <c r="S260" s="112">
        <f t="shared" ref="S260:S323" si="47">IF(I260=G260,IF(H260&lt;$S$1,IF(J260&gt;$S$2,$S$3,0),0),IF(WEEKDAY(G260)=7,IF(J260&gt;$S$2,$S$3,0),IF(H260&lt;$S$1,$S$3,0)+IF(J260&gt;$S$2,$S$3,0)))</f>
        <v>0</v>
      </c>
    </row>
    <row r="261" spans="1:19" hidden="1">
      <c r="A261" s="67"/>
      <c r="B261" s="59" t="s">
        <v>23</v>
      </c>
      <c r="C261" s="79">
        <f>IFERROR(VLOOKUP(B261,Tiempos!$T$6:$U$16,2,FALSE),"")</f>
        <v>10</v>
      </c>
      <c r="D261" s="59" t="s">
        <v>186</v>
      </c>
      <c r="E261" s="141" t="s">
        <v>170</v>
      </c>
      <c r="F261" s="69">
        <v>5</v>
      </c>
      <c r="G261" s="68">
        <v>45825</v>
      </c>
      <c r="H261" s="70">
        <v>0.3125</v>
      </c>
      <c r="I261" s="68">
        <v>45825</v>
      </c>
      <c r="J261" s="61">
        <v>0.44791666666666669</v>
      </c>
      <c r="K261" s="72">
        <f t="shared" si="42"/>
        <v>0.13541666666666669</v>
      </c>
      <c r="L261" s="73">
        <f t="shared" si="43"/>
        <v>195</v>
      </c>
      <c r="M261" s="74">
        <f t="shared" si="44"/>
        <v>2.7083333333333338E-2</v>
      </c>
      <c r="N261" s="78">
        <f t="shared" si="45"/>
        <v>39</v>
      </c>
      <c r="O261" s="75" t="str">
        <f>IFERROR(IF(OR(M261="",B261=""),"",VLOOKUP($A261,Tabla!$A$2:$M$112,$C261,FALSE)),"")</f>
        <v/>
      </c>
      <c r="P261" s="76" t="str">
        <f t="shared" si="46"/>
        <v/>
      </c>
      <c r="Q261" s="77">
        <f>IFERROR(IF(OR(O261=0,O261=""),VLOOKUP(B261,$T$6:$W$16,4,0)/60*N261,Tiempos!O261*VLOOKUP(Tiempos!B261,Tiempos!$T$6:$W$16,4,0)/60),"")</f>
        <v>65</v>
      </c>
      <c r="R261" s="115"/>
      <c r="S261" s="112">
        <f t="shared" si="47"/>
        <v>0</v>
      </c>
    </row>
    <row r="262" spans="1:19" hidden="1">
      <c r="A262" s="67"/>
      <c r="B262" s="59" t="s">
        <v>23</v>
      </c>
      <c r="C262" s="79">
        <f>IFERROR(VLOOKUP(B262,Tiempos!$T$6:$U$16,2,FALSE),"")</f>
        <v>10</v>
      </c>
      <c r="D262" s="59" t="s">
        <v>186</v>
      </c>
      <c r="E262" s="141" t="s">
        <v>187</v>
      </c>
      <c r="F262" s="69">
        <v>13</v>
      </c>
      <c r="G262" s="68">
        <v>45825</v>
      </c>
      <c r="H262" s="70">
        <v>0.57291666666666663</v>
      </c>
      <c r="I262" s="68">
        <v>45826</v>
      </c>
      <c r="J262" s="61">
        <v>0.3263888888888889</v>
      </c>
      <c r="K262" s="72">
        <f t="shared" si="42"/>
        <v>0.17013888888888898</v>
      </c>
      <c r="L262" s="73">
        <f t="shared" si="43"/>
        <v>245</v>
      </c>
      <c r="M262" s="74">
        <f t="shared" si="44"/>
        <v>1.3087606837606845E-2</v>
      </c>
      <c r="N262" s="78">
        <f t="shared" si="45"/>
        <v>18</v>
      </c>
      <c r="O262" s="75" t="str">
        <f>IFERROR(IF(OR(M262="",B262=""),"",VLOOKUP($A262,Tabla!$A$2:$M$112,$C262,FALSE)),"")</f>
        <v/>
      </c>
      <c r="P262" s="76" t="str">
        <f t="shared" si="46"/>
        <v/>
      </c>
      <c r="Q262" s="77">
        <f>IFERROR(IF(OR(O262=0,O262=""),VLOOKUP(B262,$T$6:$W$16,4,0)/60*N262,Tiempos!O262*VLOOKUP(Tiempos!B262,Tiempos!$T$6:$W$16,4,0)/60),"")</f>
        <v>30</v>
      </c>
      <c r="R262" s="115"/>
      <c r="S262" s="112">
        <f t="shared" si="47"/>
        <v>4.1666666666666664E-2</v>
      </c>
    </row>
    <row r="263" spans="1:19" hidden="1">
      <c r="A263" s="67"/>
      <c r="B263" s="59" t="s">
        <v>23</v>
      </c>
      <c r="C263" s="79">
        <f>IFERROR(VLOOKUP(B263,Tiempos!$T$6:$U$16,2,FALSE),"")</f>
        <v>10</v>
      </c>
      <c r="D263" s="59" t="s">
        <v>186</v>
      </c>
      <c r="E263" s="141" t="s">
        <v>91</v>
      </c>
      <c r="F263" s="69">
        <v>11</v>
      </c>
      <c r="G263" s="68">
        <v>45826</v>
      </c>
      <c r="H263" s="70">
        <v>0.40972222222222227</v>
      </c>
      <c r="I263" s="68">
        <v>45826</v>
      </c>
      <c r="J263" s="61">
        <v>0.55555555555555558</v>
      </c>
      <c r="K263" s="72">
        <f t="shared" si="42"/>
        <v>0.14583333333333331</v>
      </c>
      <c r="L263" s="73">
        <f t="shared" si="43"/>
        <v>210</v>
      </c>
      <c r="M263" s="74">
        <f t="shared" si="44"/>
        <v>1.3257575757575756E-2</v>
      </c>
      <c r="N263" s="78">
        <f t="shared" si="45"/>
        <v>19</v>
      </c>
      <c r="O263" s="75" t="str">
        <f>IFERROR(IF(OR(M263="",B263=""),"",VLOOKUP($A263,Tabla!$A$2:$M$112,$C263,FALSE)),"")</f>
        <v/>
      </c>
      <c r="P263" s="76" t="str">
        <f t="shared" si="46"/>
        <v/>
      </c>
      <c r="Q263" s="77">
        <f>IFERROR(IF(OR(O263=0,O263=""),VLOOKUP(B263,$T$6:$W$16,4,0)/60*N263,Tiempos!O263*VLOOKUP(Tiempos!B263,Tiempos!$T$6:$W$16,4,0)/60),"")</f>
        <v>31.666666666666668</v>
      </c>
      <c r="R263" s="115"/>
      <c r="S263" s="112">
        <f t="shared" si="47"/>
        <v>0</v>
      </c>
    </row>
    <row r="264" spans="1:19" hidden="1">
      <c r="A264" s="67"/>
      <c r="B264" s="59" t="s">
        <v>23</v>
      </c>
      <c r="C264" s="79">
        <f>IFERROR(VLOOKUP(B264,Tiempos!$T$6:$U$16,2,FALSE),"")</f>
        <v>10</v>
      </c>
      <c r="D264" s="59" t="s">
        <v>186</v>
      </c>
      <c r="E264" s="141" t="s">
        <v>83</v>
      </c>
      <c r="F264" s="69">
        <v>17</v>
      </c>
      <c r="G264" s="68">
        <v>45826</v>
      </c>
      <c r="H264" s="70">
        <v>0.55902777777777779</v>
      </c>
      <c r="I264" s="68">
        <v>45826</v>
      </c>
      <c r="J264" s="61">
        <v>0.72569444444444453</v>
      </c>
      <c r="K264" s="72">
        <f t="shared" si="42"/>
        <v>0.12500000000000008</v>
      </c>
      <c r="L264" s="73">
        <f t="shared" si="43"/>
        <v>180</v>
      </c>
      <c r="M264" s="74">
        <f t="shared" si="44"/>
        <v>7.3529411764705933E-3</v>
      </c>
      <c r="N264" s="78">
        <f t="shared" si="45"/>
        <v>10</v>
      </c>
      <c r="O264" s="75" t="str">
        <f>IFERROR(IF(OR(M264="",B264=""),"",VLOOKUP($A264,Tabla!$A$2:$M$112,$C264,FALSE)),"")</f>
        <v/>
      </c>
      <c r="P264" s="76" t="str">
        <f t="shared" si="46"/>
        <v/>
      </c>
      <c r="Q264" s="77">
        <f>IFERROR(IF(OR(O264=0,O264=""),VLOOKUP(B264,$T$6:$W$16,4,0)/60*N264,Tiempos!O264*VLOOKUP(Tiempos!B264,Tiempos!$T$6:$W$16,4,0)/60),"")</f>
        <v>16.666666666666668</v>
      </c>
      <c r="R264" s="115"/>
      <c r="S264" s="112">
        <f t="shared" si="47"/>
        <v>4.1666666666666664E-2</v>
      </c>
    </row>
    <row r="265" spans="1:19" hidden="1">
      <c r="A265" s="67"/>
      <c r="B265" s="59" t="s">
        <v>23</v>
      </c>
      <c r="C265" s="79">
        <f>IFERROR(VLOOKUP(B265,Tiempos!$T$6:$U$16,2,FALSE),"")</f>
        <v>10</v>
      </c>
      <c r="D265" s="59" t="s">
        <v>188</v>
      </c>
      <c r="E265" s="141" t="s">
        <v>106</v>
      </c>
      <c r="F265" s="69">
        <v>3</v>
      </c>
      <c r="G265" s="68">
        <v>45832</v>
      </c>
      <c r="H265" s="70">
        <v>0.65625</v>
      </c>
      <c r="I265" s="68">
        <v>45832</v>
      </c>
      <c r="J265" s="61">
        <v>0.75</v>
      </c>
      <c r="K265" s="72">
        <f t="shared" si="42"/>
        <v>9.375E-2</v>
      </c>
      <c r="L265" s="73">
        <f t="shared" si="43"/>
        <v>135</v>
      </c>
      <c r="M265" s="74">
        <f t="shared" si="44"/>
        <v>3.125E-2</v>
      </c>
      <c r="N265" s="78">
        <f t="shared" si="45"/>
        <v>45</v>
      </c>
      <c r="O265" s="75" t="str">
        <f>IFERROR(IF(OR(M265="",B265=""),"",VLOOKUP($A265,Tabla!$A$2:$M$112,$C265,FALSE)),"")</f>
        <v/>
      </c>
      <c r="P265" s="76" t="str">
        <f t="shared" si="46"/>
        <v/>
      </c>
      <c r="Q265" s="77">
        <f>IFERROR(IF(OR(O265=0,O265=""),VLOOKUP(B265,$T$6:$W$16,4,0)/60*N265,Tiempos!O265*VLOOKUP(Tiempos!B265,Tiempos!$T$6:$W$16,4,0)/60),"")</f>
        <v>75</v>
      </c>
      <c r="R265" s="115"/>
      <c r="S265" s="112">
        <f t="shared" si="47"/>
        <v>0</v>
      </c>
    </row>
    <row r="266" spans="1:19" hidden="1">
      <c r="A266" s="67"/>
      <c r="B266" s="59" t="s">
        <v>23</v>
      </c>
      <c r="C266" s="79">
        <f>IFERROR(VLOOKUP(B266,Tiempos!$T$6:$U$16,2,FALSE),"")</f>
        <v>10</v>
      </c>
      <c r="D266" s="59" t="s">
        <v>188</v>
      </c>
      <c r="E266" s="141" t="s">
        <v>78</v>
      </c>
      <c r="F266" s="69">
        <v>2</v>
      </c>
      <c r="G266" s="68">
        <v>45832</v>
      </c>
      <c r="H266" s="70">
        <v>0.75347222222222221</v>
      </c>
      <c r="I266" s="68">
        <v>45833</v>
      </c>
      <c r="J266" s="61">
        <v>0.35069444444444442</v>
      </c>
      <c r="K266" s="72">
        <f t="shared" si="42"/>
        <v>5.555555555555558E-2</v>
      </c>
      <c r="L266" s="73">
        <f t="shared" si="43"/>
        <v>80</v>
      </c>
      <c r="M266" s="74">
        <f t="shared" si="44"/>
        <v>2.777777777777779E-2</v>
      </c>
      <c r="N266" s="78">
        <f t="shared" si="45"/>
        <v>40</v>
      </c>
      <c r="O266" s="75" t="str">
        <f>IFERROR(IF(OR(M266="",B266=""),"",VLOOKUP($A266,Tabla!$A$2:$M$112,$C266,FALSE)),"")</f>
        <v/>
      </c>
      <c r="P266" s="76" t="str">
        <f t="shared" si="46"/>
        <v/>
      </c>
      <c r="Q266" s="77">
        <f>IFERROR(IF(OR(O266=0,O266=""),VLOOKUP(B266,$T$6:$W$16,4,0)/60*N266,Tiempos!O266*VLOOKUP(Tiempos!B266,Tiempos!$T$6:$W$16,4,0)/60),"")</f>
        <v>66.666666666666671</v>
      </c>
      <c r="R266" s="115"/>
      <c r="S266" s="112">
        <f t="shared" si="47"/>
        <v>0</v>
      </c>
    </row>
    <row r="267" spans="1:19" hidden="1">
      <c r="A267" s="67"/>
      <c r="B267" s="59" t="s">
        <v>23</v>
      </c>
      <c r="C267" s="79">
        <f>IFERROR(VLOOKUP(B267,Tiempos!$T$6:$U$16,2,FALSE),"")</f>
        <v>10</v>
      </c>
      <c r="D267" s="59" t="s">
        <v>188</v>
      </c>
      <c r="E267" s="141" t="s">
        <v>154</v>
      </c>
      <c r="F267" s="69">
        <v>4</v>
      </c>
      <c r="G267" s="68">
        <v>45833</v>
      </c>
      <c r="H267" s="70">
        <v>0.35416666666666669</v>
      </c>
      <c r="I267" s="68">
        <v>45833</v>
      </c>
      <c r="J267" s="61">
        <v>0.37152777777777773</v>
      </c>
      <c r="K267" s="72">
        <f t="shared" si="42"/>
        <v>1.7361111111111049E-2</v>
      </c>
      <c r="L267" s="73">
        <f t="shared" si="43"/>
        <v>25</v>
      </c>
      <c r="M267" s="74">
        <f t="shared" si="44"/>
        <v>4.3402777777777624E-3</v>
      </c>
      <c r="N267" s="78">
        <f t="shared" si="45"/>
        <v>6</v>
      </c>
      <c r="O267" s="75" t="str">
        <f>IFERROR(IF(OR(M267="",B267=""),"",VLOOKUP($A267,Tabla!$A$2:$M$112,$C267,FALSE)),"")</f>
        <v/>
      </c>
      <c r="P267" s="76" t="str">
        <f t="shared" si="46"/>
        <v/>
      </c>
      <c r="Q267" s="77">
        <f>IFERROR(IF(OR(O267=0,O267=""),VLOOKUP(B267,$T$6:$W$16,4,0)/60*N267,Tiempos!O267*VLOOKUP(Tiempos!B267,Tiempos!$T$6:$W$16,4,0)/60),"")</f>
        <v>10</v>
      </c>
      <c r="R267" s="115"/>
      <c r="S267" s="112">
        <f t="shared" si="47"/>
        <v>0</v>
      </c>
    </row>
    <row r="268" spans="1:19" ht="11.45" hidden="1" customHeight="1">
      <c r="A268" s="67"/>
      <c r="B268" s="59" t="s">
        <v>23</v>
      </c>
      <c r="C268" s="79">
        <f>IFERROR(VLOOKUP(B268,Tiempos!$T$6:$U$16,2,FALSE),"")</f>
        <v>10</v>
      </c>
      <c r="D268" s="59" t="s">
        <v>189</v>
      </c>
      <c r="E268" s="141" t="s">
        <v>84</v>
      </c>
      <c r="F268" s="69">
        <v>5</v>
      </c>
      <c r="G268" s="68">
        <v>45839</v>
      </c>
      <c r="H268" s="70">
        <v>0.4826388888888889</v>
      </c>
      <c r="I268" s="68">
        <v>45839</v>
      </c>
      <c r="J268" s="61">
        <v>0.55902777777777779</v>
      </c>
      <c r="K268" s="72">
        <f t="shared" si="42"/>
        <v>7.6388888888888895E-2</v>
      </c>
      <c r="L268" s="73">
        <f t="shared" si="43"/>
        <v>110</v>
      </c>
      <c r="M268" s="74">
        <f t="shared" si="44"/>
        <v>1.5277777777777779E-2</v>
      </c>
      <c r="N268" s="78">
        <f t="shared" si="45"/>
        <v>22</v>
      </c>
      <c r="O268" s="75" t="str">
        <f>IFERROR(IF(OR(M268="",B268=""),"",VLOOKUP($A268,Tabla!$A$2:$M$112,$C268,FALSE)),"")</f>
        <v/>
      </c>
      <c r="P268" s="76" t="str">
        <f t="shared" si="46"/>
        <v/>
      </c>
      <c r="Q268" s="77">
        <f>IFERROR(IF(OR(O268=0,O268=""),VLOOKUP(B268,$T$6:$W$16,4,0)/60*N268,Tiempos!O268*VLOOKUP(Tiempos!B268,Tiempos!$T$6:$W$16,4,0)/60),"")</f>
        <v>36.666666666666671</v>
      </c>
      <c r="R268" s="115"/>
      <c r="S268" s="112">
        <f t="shared" si="47"/>
        <v>0</v>
      </c>
    </row>
    <row r="269" spans="1:19" hidden="1">
      <c r="A269" s="67"/>
      <c r="B269" s="59" t="s">
        <v>23</v>
      </c>
      <c r="C269" s="79">
        <f>IFERROR(VLOOKUP(B269,Tiempos!$T$6:$U$16,2,FALSE),"")</f>
        <v>10</v>
      </c>
      <c r="D269" s="59" t="s">
        <v>189</v>
      </c>
      <c r="E269" s="141" t="s">
        <v>135</v>
      </c>
      <c r="F269" s="69">
        <v>8</v>
      </c>
      <c r="G269" s="68">
        <v>45839</v>
      </c>
      <c r="H269" s="70">
        <v>0.5625</v>
      </c>
      <c r="I269" s="68">
        <v>45839</v>
      </c>
      <c r="J269" s="61">
        <v>0.68055555555555547</v>
      </c>
      <c r="K269" s="72">
        <f t="shared" si="42"/>
        <v>7.6388888888888812E-2</v>
      </c>
      <c r="L269" s="73">
        <f t="shared" si="43"/>
        <v>110</v>
      </c>
      <c r="M269" s="74">
        <f t="shared" si="44"/>
        <v>9.5486111111111015E-3</v>
      </c>
      <c r="N269" s="78">
        <f t="shared" si="45"/>
        <v>13</v>
      </c>
      <c r="O269" s="75" t="str">
        <f>IFERROR(IF(OR(M269="",B269=""),"",VLOOKUP($A269,Tabla!$A$2:$M$112,$C269,FALSE)),"")</f>
        <v/>
      </c>
      <c r="P269" s="76" t="str">
        <f t="shared" si="46"/>
        <v/>
      </c>
      <c r="Q269" s="77">
        <f>IFERROR(IF(OR(O269=0,O269=""),VLOOKUP(B269,$T$6:$W$16,4,0)/60*N269,Tiempos!O269*VLOOKUP(Tiempos!B269,Tiempos!$T$6:$W$16,4,0)/60),"")</f>
        <v>21.666666666666668</v>
      </c>
      <c r="R269" s="115"/>
      <c r="S269" s="112">
        <f t="shared" si="47"/>
        <v>4.1666666666666664E-2</v>
      </c>
    </row>
    <row r="270" spans="1:19" hidden="1">
      <c r="A270" s="67"/>
      <c r="B270" s="59" t="s">
        <v>23</v>
      </c>
      <c r="C270" s="79">
        <f>IFERROR(VLOOKUP(B270,Tiempos!$T$6:$U$16,2,FALSE),"")</f>
        <v>10</v>
      </c>
      <c r="D270" s="59" t="s">
        <v>189</v>
      </c>
      <c r="E270" s="141" t="s">
        <v>83</v>
      </c>
      <c r="F270" s="69">
        <v>13</v>
      </c>
      <c r="G270" s="68">
        <v>45840</v>
      </c>
      <c r="H270" s="70">
        <v>0.40972222222222227</v>
      </c>
      <c r="I270" s="68">
        <v>45840</v>
      </c>
      <c r="J270" s="61">
        <v>0.50694444444444442</v>
      </c>
      <c r="K270" s="72">
        <f t="shared" si="42"/>
        <v>9.7222222222222154E-2</v>
      </c>
      <c r="L270" s="73">
        <f t="shared" si="43"/>
        <v>140</v>
      </c>
      <c r="M270" s="74">
        <f t="shared" si="44"/>
        <v>7.4786324786324737E-3</v>
      </c>
      <c r="N270" s="78">
        <f t="shared" si="45"/>
        <v>10</v>
      </c>
      <c r="O270" s="75" t="str">
        <f>IFERROR(IF(OR(M270="",B270=""),"",VLOOKUP($A270,Tabla!$A$2:$M$112,$C270,FALSE)),"")</f>
        <v/>
      </c>
      <c r="P270" s="76" t="str">
        <f t="shared" si="46"/>
        <v/>
      </c>
      <c r="Q270" s="77">
        <f>IFERROR(IF(OR(O270=0,O270=""),VLOOKUP(B270,$T$6:$W$16,4,0)/60*N270,Tiempos!O270*VLOOKUP(Tiempos!B270,Tiempos!$T$6:$W$16,4,0)/60),"")</f>
        <v>16.666666666666668</v>
      </c>
      <c r="R270" s="115"/>
      <c r="S270" s="112">
        <f t="shared" si="47"/>
        <v>0</v>
      </c>
    </row>
    <row r="271" spans="1:19" hidden="1">
      <c r="A271" s="67"/>
      <c r="B271" s="59" t="s">
        <v>23</v>
      </c>
      <c r="C271" s="79">
        <f>IFERROR(VLOOKUP(B271,Tiempos!$T$6:$U$16,2,FALSE),"")</f>
        <v>10</v>
      </c>
      <c r="D271" s="59" t="s">
        <v>189</v>
      </c>
      <c r="E271" s="141" t="s">
        <v>190</v>
      </c>
      <c r="F271" s="69">
        <v>6</v>
      </c>
      <c r="G271" s="68">
        <v>45840</v>
      </c>
      <c r="H271" s="70">
        <v>0.51041666666666663</v>
      </c>
      <c r="I271" s="68">
        <v>45840</v>
      </c>
      <c r="J271" s="61">
        <v>0.56597222222222221</v>
      </c>
      <c r="K271" s="72">
        <f t="shared" si="42"/>
        <v>5.555555555555558E-2</v>
      </c>
      <c r="L271" s="73">
        <f t="shared" si="43"/>
        <v>80</v>
      </c>
      <c r="M271" s="74">
        <f t="shared" si="44"/>
        <v>9.2592592592592639E-3</v>
      </c>
      <c r="N271" s="78">
        <f t="shared" si="45"/>
        <v>13</v>
      </c>
      <c r="O271" s="75" t="str">
        <f>IFERROR(IF(OR(M271="",B271=""),"",VLOOKUP($A271,Tabla!$A$2:$M$112,$C271,FALSE)),"")</f>
        <v/>
      </c>
      <c r="P271" s="76" t="str">
        <f t="shared" si="46"/>
        <v/>
      </c>
      <c r="Q271" s="77">
        <f>IFERROR(IF(OR(O271=0,O271=""),VLOOKUP(B271,$T$6:$W$16,4,0)/60*N271,Tiempos!O271*VLOOKUP(Tiempos!B271,Tiempos!$T$6:$W$16,4,0)/60),"")</f>
        <v>21.666666666666668</v>
      </c>
      <c r="R271" s="115"/>
      <c r="S271" s="112">
        <f t="shared" si="47"/>
        <v>0</v>
      </c>
    </row>
    <row r="272" spans="1:19" hidden="1">
      <c r="A272" s="67"/>
      <c r="B272" s="59" t="s">
        <v>23</v>
      </c>
      <c r="C272" s="79">
        <f>IFERROR(VLOOKUP(B272,Tiempos!$T$6:$U$16,2,FALSE),"")</f>
        <v>10</v>
      </c>
      <c r="D272" s="59" t="s">
        <v>189</v>
      </c>
      <c r="E272" s="141" t="s">
        <v>88</v>
      </c>
      <c r="F272" s="69">
        <v>7</v>
      </c>
      <c r="G272" s="68">
        <v>45840</v>
      </c>
      <c r="H272" s="70">
        <v>0.75347222222222221</v>
      </c>
      <c r="I272" s="68">
        <v>45841</v>
      </c>
      <c r="J272" s="61">
        <v>0.64930555555555558</v>
      </c>
      <c r="K272" s="72">
        <f t="shared" si="42"/>
        <v>0.31250000000000006</v>
      </c>
      <c r="L272" s="73">
        <f t="shared" si="43"/>
        <v>450</v>
      </c>
      <c r="M272" s="74">
        <f t="shared" si="44"/>
        <v>4.4642857142857151E-2</v>
      </c>
      <c r="N272" s="78">
        <f t="shared" si="45"/>
        <v>64</v>
      </c>
      <c r="O272" s="75" t="str">
        <f>IFERROR(IF(OR(M272="",B272=""),"",VLOOKUP($A272,Tabla!$A$2:$M$112,$C272,FALSE)),"")</f>
        <v/>
      </c>
      <c r="P272" s="76" t="str">
        <f t="shared" si="46"/>
        <v/>
      </c>
      <c r="Q272" s="77">
        <f>IFERROR(IF(OR(O272=0,O272=""),VLOOKUP(B272,$T$6:$W$16,4,0)/60*N272,Tiempos!O272*VLOOKUP(Tiempos!B272,Tiempos!$T$6:$W$16,4,0)/60),"")</f>
        <v>106.66666666666667</v>
      </c>
      <c r="R272" s="115"/>
      <c r="S272" s="112">
        <f t="shared" si="47"/>
        <v>4.1666666666666664E-2</v>
      </c>
    </row>
    <row r="273" spans="1:19" hidden="1">
      <c r="A273" s="67"/>
      <c r="B273" s="59" t="s">
        <v>23</v>
      </c>
      <c r="C273" s="79">
        <f>IFERROR(VLOOKUP(B273,Tiempos!$T$6:$U$16,2,FALSE),"")</f>
        <v>10</v>
      </c>
      <c r="D273" s="59" t="s">
        <v>189</v>
      </c>
      <c r="E273" s="141" t="s">
        <v>170</v>
      </c>
      <c r="F273" s="69">
        <v>8</v>
      </c>
      <c r="G273" s="68">
        <v>45841</v>
      </c>
      <c r="H273" s="70">
        <v>0.65277777777777779</v>
      </c>
      <c r="I273" s="68">
        <v>45841</v>
      </c>
      <c r="J273" s="61">
        <v>0.72569444444444453</v>
      </c>
      <c r="K273" s="72">
        <f t="shared" si="42"/>
        <v>7.2916666666666741E-2</v>
      </c>
      <c r="L273" s="73">
        <f t="shared" si="43"/>
        <v>105</v>
      </c>
      <c r="M273" s="74">
        <f t="shared" si="44"/>
        <v>9.1145833333333426E-3</v>
      </c>
      <c r="N273" s="78">
        <f t="shared" si="45"/>
        <v>13</v>
      </c>
      <c r="O273" s="75" t="str">
        <f>IFERROR(IF(OR(M273="",B273=""),"",VLOOKUP($A273,Tabla!$A$2:$M$112,$C273,FALSE)),"")</f>
        <v/>
      </c>
      <c r="P273" s="76" t="str">
        <f t="shared" si="46"/>
        <v/>
      </c>
      <c r="Q273" s="77">
        <f>IFERROR(IF(OR(O273=0,O273=""),VLOOKUP(B273,$T$6:$W$16,4,0)/60*N273,Tiempos!O273*VLOOKUP(Tiempos!B273,Tiempos!$T$6:$W$16,4,0)/60),"")</f>
        <v>21.666666666666668</v>
      </c>
      <c r="R273" s="115"/>
      <c r="S273" s="112">
        <f t="shared" si="47"/>
        <v>0</v>
      </c>
    </row>
    <row r="274" spans="1:19" hidden="1">
      <c r="A274" s="67"/>
      <c r="B274" s="59" t="s">
        <v>23</v>
      </c>
      <c r="C274" s="79">
        <f>IFERROR(VLOOKUP(B274,Tiempos!$T$6:$U$16,2,FALSE),"")</f>
        <v>10</v>
      </c>
      <c r="D274" s="59" t="s">
        <v>191</v>
      </c>
      <c r="E274" s="141" t="s">
        <v>93</v>
      </c>
      <c r="F274" s="69">
        <v>1</v>
      </c>
      <c r="G274" s="68">
        <v>45846</v>
      </c>
      <c r="H274" s="70">
        <v>0.53125</v>
      </c>
      <c r="I274" s="68">
        <v>45846</v>
      </c>
      <c r="J274" s="61">
        <v>0.54861111111111105</v>
      </c>
      <c r="K274" s="72">
        <f t="shared" si="42"/>
        <v>1.7361111111111049E-2</v>
      </c>
      <c r="L274" s="73">
        <f t="shared" si="43"/>
        <v>25</v>
      </c>
      <c r="M274" s="74">
        <f t="shared" si="44"/>
        <v>1.7361111111111049E-2</v>
      </c>
      <c r="N274" s="78">
        <f t="shared" si="45"/>
        <v>25</v>
      </c>
      <c r="O274" s="75" t="str">
        <f>IFERROR(IF(OR(M274="",B274=""),"",VLOOKUP($A274,Tabla!$A$2:$M$112,$C274,FALSE)),"")</f>
        <v/>
      </c>
      <c r="P274" s="76" t="str">
        <f t="shared" si="46"/>
        <v/>
      </c>
      <c r="Q274" s="77">
        <f>IFERROR(IF(OR(O274=0,O274=""),VLOOKUP(B274,$T$6:$W$16,4,0)/60*N274,Tiempos!O274*VLOOKUP(Tiempos!B274,Tiempos!$T$6:$W$16,4,0)/60),"")</f>
        <v>41.666666666666671</v>
      </c>
      <c r="R274" s="116"/>
      <c r="S274" s="112">
        <f t="shared" si="47"/>
        <v>0</v>
      </c>
    </row>
    <row r="275" spans="1:19" hidden="1">
      <c r="A275" s="67"/>
      <c r="B275" s="59" t="s">
        <v>23</v>
      </c>
      <c r="C275" s="79">
        <f>IFERROR(VLOOKUP(B275,Tiempos!$T$6:$U$16,2,FALSE),"")</f>
        <v>10</v>
      </c>
      <c r="D275" s="59" t="s">
        <v>191</v>
      </c>
      <c r="E275" s="141" t="s">
        <v>94</v>
      </c>
      <c r="F275" s="69">
        <v>15</v>
      </c>
      <c r="G275" s="68">
        <v>45846</v>
      </c>
      <c r="H275" s="70">
        <v>0.55208333333333337</v>
      </c>
      <c r="I275" s="68">
        <v>45846</v>
      </c>
      <c r="J275" s="61">
        <v>0.63194444444444442</v>
      </c>
      <c r="K275" s="72">
        <f t="shared" si="42"/>
        <v>3.8194444444444385E-2</v>
      </c>
      <c r="L275" s="73">
        <f t="shared" si="43"/>
        <v>55</v>
      </c>
      <c r="M275" s="74">
        <f t="shared" si="44"/>
        <v>2.5462962962962922E-3</v>
      </c>
      <c r="N275" s="78">
        <f t="shared" si="45"/>
        <v>3</v>
      </c>
      <c r="O275" s="75" t="str">
        <f>IFERROR(IF(OR(M275="",B275=""),"",VLOOKUP($A275,Tabla!$A$2:$M$112,$C275,FALSE)),"")</f>
        <v/>
      </c>
      <c r="P275" s="76" t="str">
        <f t="shared" si="46"/>
        <v/>
      </c>
      <c r="Q275" s="77">
        <f>IFERROR(IF(OR(O275=0,O275=""),VLOOKUP(B275,$T$6:$W$16,4,0)/60*N275,Tiempos!O275*VLOOKUP(Tiempos!B275,Tiempos!$T$6:$W$16,4,0)/60),"")</f>
        <v>5</v>
      </c>
      <c r="R275" s="116"/>
      <c r="S275" s="112">
        <f t="shared" si="47"/>
        <v>4.1666666666666664E-2</v>
      </c>
    </row>
    <row r="276" spans="1:19" hidden="1">
      <c r="A276" s="67"/>
      <c r="B276" s="59" t="s">
        <v>23</v>
      </c>
      <c r="C276" s="79">
        <f>IFERROR(VLOOKUP(B276,Tiempos!$T$6:$U$16,2,FALSE),"")</f>
        <v>10</v>
      </c>
      <c r="D276" s="59" t="s">
        <v>191</v>
      </c>
      <c r="E276" s="141" t="s">
        <v>84</v>
      </c>
      <c r="F276" s="69">
        <v>9</v>
      </c>
      <c r="G276" s="68">
        <v>45847</v>
      </c>
      <c r="H276" s="70">
        <v>0.46180555555555558</v>
      </c>
      <c r="I276" s="68">
        <v>45847</v>
      </c>
      <c r="J276" s="61">
        <v>0.63194444444444442</v>
      </c>
      <c r="K276" s="72">
        <f t="shared" si="42"/>
        <v>0.12847222222222218</v>
      </c>
      <c r="L276" s="73">
        <f t="shared" si="43"/>
        <v>185</v>
      </c>
      <c r="M276" s="74">
        <f t="shared" si="44"/>
        <v>1.4274691358024687E-2</v>
      </c>
      <c r="N276" s="78">
        <f t="shared" si="45"/>
        <v>20</v>
      </c>
      <c r="O276" s="75" t="str">
        <f>IFERROR(IF(OR(M276="",B276=""),"",VLOOKUP($A276,Tabla!$A$2:$M$112,$C276,FALSE)),"")</f>
        <v/>
      </c>
      <c r="P276" s="76" t="str">
        <f t="shared" si="46"/>
        <v/>
      </c>
      <c r="Q276" s="77">
        <f>IFERROR(IF(OR(O276=0,O276=""),VLOOKUP(B276,$T$6:$W$16,4,0)/60*N276,Tiempos!O276*VLOOKUP(Tiempos!B276,Tiempos!$T$6:$W$16,4,0)/60),"")</f>
        <v>33.333333333333336</v>
      </c>
      <c r="R276" s="116"/>
      <c r="S276" s="112">
        <f t="shared" si="47"/>
        <v>4.1666666666666664E-2</v>
      </c>
    </row>
    <row r="277" spans="1:19" hidden="1">
      <c r="A277" s="67"/>
      <c r="B277" s="59" t="s">
        <v>23</v>
      </c>
      <c r="C277" s="79">
        <f>IFERROR(VLOOKUP(B277,Tiempos!$T$6:$U$16,2,FALSE),"")</f>
        <v>10</v>
      </c>
      <c r="D277" s="59" t="s">
        <v>191</v>
      </c>
      <c r="E277" s="141" t="s">
        <v>91</v>
      </c>
      <c r="F277" s="69">
        <v>6</v>
      </c>
      <c r="G277" s="68">
        <v>45847</v>
      </c>
      <c r="H277" s="70">
        <v>0.63541666666666663</v>
      </c>
      <c r="I277" s="68">
        <v>45847</v>
      </c>
      <c r="J277" s="61">
        <v>0.72222222222222221</v>
      </c>
      <c r="K277" s="72">
        <f t="shared" si="42"/>
        <v>8.680555555555558E-2</v>
      </c>
      <c r="L277" s="73">
        <f t="shared" si="43"/>
        <v>125</v>
      </c>
      <c r="M277" s="74">
        <f t="shared" si="44"/>
        <v>1.4467592592592596E-2</v>
      </c>
      <c r="N277" s="78">
        <f t="shared" si="45"/>
        <v>20</v>
      </c>
      <c r="O277" s="75" t="str">
        <f>IFERROR(IF(OR(M277="",B277=""),"",VLOOKUP($A277,Tabla!$A$2:$M$112,$C277,FALSE)),"")</f>
        <v/>
      </c>
      <c r="P277" s="76" t="str">
        <f t="shared" si="46"/>
        <v/>
      </c>
      <c r="Q277" s="77">
        <f>IFERROR(IF(OR(O277=0,O277=""),VLOOKUP(B277,$T$6:$W$16,4,0)/60*N277,Tiempos!O277*VLOOKUP(Tiempos!B277,Tiempos!$T$6:$W$16,4,0)/60),"")</f>
        <v>33.333333333333336</v>
      </c>
      <c r="R277" s="117"/>
      <c r="S277" s="112">
        <f t="shared" si="47"/>
        <v>0</v>
      </c>
    </row>
    <row r="278" spans="1:19" hidden="1">
      <c r="A278" s="67"/>
      <c r="B278" s="59" t="s">
        <v>23</v>
      </c>
      <c r="C278" s="79">
        <f>IFERROR(VLOOKUP(B278,Tiempos!$T$6:$U$16,2,FALSE),"")</f>
        <v>10</v>
      </c>
      <c r="D278" s="59" t="s">
        <v>191</v>
      </c>
      <c r="E278" s="141" t="s">
        <v>89</v>
      </c>
      <c r="F278" s="69">
        <v>29</v>
      </c>
      <c r="G278" s="68">
        <v>45847</v>
      </c>
      <c r="H278" s="70">
        <v>0.72569444444444453</v>
      </c>
      <c r="I278" s="68">
        <v>45848</v>
      </c>
      <c r="J278" s="61">
        <v>0.4861111111111111</v>
      </c>
      <c r="K278" s="72">
        <f t="shared" si="42"/>
        <v>0.21874999999999994</v>
      </c>
      <c r="L278" s="73">
        <f t="shared" si="43"/>
        <v>315</v>
      </c>
      <c r="M278" s="74">
        <f t="shared" si="44"/>
        <v>7.5431034482758598E-3</v>
      </c>
      <c r="N278" s="78">
        <f t="shared" si="45"/>
        <v>10</v>
      </c>
      <c r="O278" s="75" t="str">
        <f>IFERROR(IF(OR(M278="",B278=""),"",VLOOKUP($A278,Tabla!$A$2:$M$112,$C278,FALSE)),"")</f>
        <v/>
      </c>
      <c r="P278" s="76" t="str">
        <f t="shared" si="46"/>
        <v/>
      </c>
      <c r="Q278" s="77">
        <f>IFERROR(IF(OR(O278=0,O278=""),VLOOKUP(B278,$T$6:$W$16,4,0)/60*N278,Tiempos!O278*VLOOKUP(Tiempos!B278,Tiempos!$T$6:$W$16,4,0)/60),"")</f>
        <v>16.666666666666668</v>
      </c>
      <c r="R278" s="117"/>
      <c r="S278" s="112">
        <f t="shared" si="47"/>
        <v>0</v>
      </c>
    </row>
    <row r="279" spans="1:19" hidden="1">
      <c r="A279" s="67"/>
      <c r="B279" s="59" t="s">
        <v>23</v>
      </c>
      <c r="C279" s="79">
        <f>IFERROR(VLOOKUP(B279,Tiempos!$T$6:$U$16,2,FALSE),"")</f>
        <v>10</v>
      </c>
      <c r="D279" s="59" t="s">
        <v>192</v>
      </c>
      <c r="E279" s="141" t="s">
        <v>88</v>
      </c>
      <c r="F279" s="69">
        <v>6</v>
      </c>
      <c r="G279" s="68">
        <v>45853</v>
      </c>
      <c r="H279" s="70">
        <v>0.5</v>
      </c>
      <c r="I279" s="68">
        <v>45853</v>
      </c>
      <c r="J279" s="61">
        <v>0.57638888888888895</v>
      </c>
      <c r="K279" s="72">
        <f t="shared" si="42"/>
        <v>7.6388888888888951E-2</v>
      </c>
      <c r="L279" s="73">
        <f t="shared" si="43"/>
        <v>110</v>
      </c>
      <c r="M279" s="74">
        <f t="shared" si="44"/>
        <v>1.2731481481481491E-2</v>
      </c>
      <c r="N279" s="78">
        <f t="shared" si="45"/>
        <v>18</v>
      </c>
      <c r="O279" s="75" t="str">
        <f>IFERROR(IF(OR(M279="",B279=""),"",VLOOKUP($A279,Tabla!$A$2:$M$112,$C279,FALSE)),"")</f>
        <v/>
      </c>
      <c r="P279" s="76" t="str">
        <f t="shared" si="46"/>
        <v/>
      </c>
      <c r="Q279" s="77">
        <f>IFERROR(IF(OR(O279=0,O279=""),VLOOKUP(B279,$T$6:$W$16,4,0)/60*N279,Tiempos!O279*VLOOKUP(Tiempos!B279,Tiempos!$T$6:$W$16,4,0)/60),"")</f>
        <v>30</v>
      </c>
      <c r="R279" s="117"/>
      <c r="S279" s="112">
        <f t="shared" si="47"/>
        <v>0</v>
      </c>
    </row>
    <row r="280" spans="1:19" hidden="1">
      <c r="A280" s="67"/>
      <c r="B280" s="59" t="s">
        <v>23</v>
      </c>
      <c r="C280" s="79">
        <f>IFERROR(VLOOKUP(B280,Tiempos!$T$6:$U$16,2,FALSE),"")</f>
        <v>10</v>
      </c>
      <c r="D280" s="59" t="s">
        <v>192</v>
      </c>
      <c r="E280" s="141" t="s">
        <v>83</v>
      </c>
      <c r="F280" s="69">
        <v>11</v>
      </c>
      <c r="G280" s="68">
        <v>45854</v>
      </c>
      <c r="H280" s="70">
        <v>0.46180555555555558</v>
      </c>
      <c r="I280" s="68">
        <v>45854</v>
      </c>
      <c r="J280" s="61">
        <v>0.55555555555555558</v>
      </c>
      <c r="K280" s="72">
        <f t="shared" si="42"/>
        <v>9.375E-2</v>
      </c>
      <c r="L280" s="73">
        <f t="shared" si="43"/>
        <v>135</v>
      </c>
      <c r="M280" s="74">
        <f t="shared" si="44"/>
        <v>8.5227272727272721E-3</v>
      </c>
      <c r="N280" s="78">
        <f t="shared" si="45"/>
        <v>12</v>
      </c>
      <c r="O280" s="75" t="str">
        <f>IFERROR(IF(OR(M280="",B280=""),"",VLOOKUP($A280,Tabla!$A$2:$M$112,$C280,FALSE)),"")</f>
        <v/>
      </c>
      <c r="P280" s="76" t="str">
        <f t="shared" si="46"/>
        <v/>
      </c>
      <c r="Q280" s="77">
        <f>IFERROR(IF(OR(O280=0,O280=""),VLOOKUP(B280,$T$6:$W$16,4,0)/60*N280,Tiempos!O280*VLOOKUP(Tiempos!B280,Tiempos!$T$6:$W$16,4,0)/60),"")</f>
        <v>20</v>
      </c>
      <c r="R280" s="117"/>
      <c r="S280" s="112">
        <f t="shared" si="47"/>
        <v>0</v>
      </c>
    </row>
    <row r="281" spans="1:19" hidden="1">
      <c r="A281" s="67"/>
      <c r="B281" s="59" t="s">
        <v>23</v>
      </c>
      <c r="C281" s="79">
        <f>IFERROR(VLOOKUP(B281,Tiempos!$T$6:$U$16,2,FALSE),"")</f>
        <v>10</v>
      </c>
      <c r="D281" s="59" t="s">
        <v>192</v>
      </c>
      <c r="E281" s="141" t="s">
        <v>85</v>
      </c>
      <c r="F281" s="69">
        <v>20</v>
      </c>
      <c r="G281" s="68">
        <v>45854</v>
      </c>
      <c r="H281" s="70">
        <v>0.67708333333333337</v>
      </c>
      <c r="I281" s="68">
        <v>45855</v>
      </c>
      <c r="J281" s="61">
        <v>0.46527777777777773</v>
      </c>
      <c r="K281" s="72">
        <f t="shared" si="42"/>
        <v>0.24652777777777773</v>
      </c>
      <c r="L281" s="73">
        <f t="shared" si="43"/>
        <v>355</v>
      </c>
      <c r="M281" s="74">
        <f t="shared" si="44"/>
        <v>1.2326388888888887E-2</v>
      </c>
      <c r="N281" s="78">
        <f t="shared" si="45"/>
        <v>17</v>
      </c>
      <c r="O281" s="75" t="str">
        <f>IFERROR(IF(OR(M281="",B281=""),"",VLOOKUP($A281,Tabla!$A$2:$M$112,$C281,FALSE)),"")</f>
        <v/>
      </c>
      <c r="P281" s="76" t="str">
        <f t="shared" si="46"/>
        <v/>
      </c>
      <c r="Q281" s="77">
        <f>IFERROR(IF(OR(O281=0,O281=""),VLOOKUP(B281,$T$6:$W$16,4,0)/60*N281,Tiempos!O281*VLOOKUP(Tiempos!B281,Tiempos!$T$6:$W$16,4,0)/60),"")</f>
        <v>28.333333333333336</v>
      </c>
      <c r="R281" s="117"/>
      <c r="S281" s="112">
        <f t="shared" si="47"/>
        <v>0</v>
      </c>
    </row>
    <row r="282" spans="1:19" hidden="1">
      <c r="A282" s="67"/>
      <c r="B282" s="59" t="s">
        <v>23</v>
      </c>
      <c r="C282" s="79">
        <f>IFERROR(VLOOKUP(B282,Tiempos!$T$6:$U$16,2,FALSE),"")</f>
        <v>10</v>
      </c>
      <c r="D282" s="59" t="s">
        <v>192</v>
      </c>
      <c r="E282" s="141" t="s">
        <v>89</v>
      </c>
      <c r="F282" s="69">
        <v>12</v>
      </c>
      <c r="G282" s="68">
        <v>45855</v>
      </c>
      <c r="H282" s="70">
        <v>0.46875</v>
      </c>
      <c r="I282" s="68">
        <v>45855</v>
      </c>
      <c r="J282" s="61">
        <v>0.63541666666666663</v>
      </c>
      <c r="K282" s="72">
        <f t="shared" si="42"/>
        <v>0.12499999999999997</v>
      </c>
      <c r="L282" s="73">
        <f t="shared" si="43"/>
        <v>180</v>
      </c>
      <c r="M282" s="74">
        <f t="shared" si="44"/>
        <v>1.0416666666666664E-2</v>
      </c>
      <c r="N282" s="78">
        <f t="shared" si="45"/>
        <v>15</v>
      </c>
      <c r="O282" s="75" t="str">
        <f>IFERROR(IF(OR(M282="",B282=""),"",VLOOKUP($A282,Tabla!$A$2:$M$112,$C282,FALSE)),"")</f>
        <v/>
      </c>
      <c r="P282" s="76" t="str">
        <f t="shared" si="46"/>
        <v/>
      </c>
      <c r="Q282" s="77">
        <f>IFERROR(IF(OR(O282=0,O282=""),VLOOKUP(B282,$T$6:$W$16,4,0)/60*N282,Tiempos!O282*VLOOKUP(Tiempos!B282,Tiempos!$T$6:$W$16,4,0)/60),"")</f>
        <v>25</v>
      </c>
      <c r="R282" s="117"/>
      <c r="S282" s="112">
        <f t="shared" si="47"/>
        <v>4.1666666666666664E-2</v>
      </c>
    </row>
    <row r="283" spans="1:19" hidden="1">
      <c r="A283" s="67"/>
      <c r="B283" s="59" t="s">
        <v>23</v>
      </c>
      <c r="C283" s="79">
        <f>IFERROR(VLOOKUP(B283,Tiempos!$T$6:$U$16,2,FALSE),"")</f>
        <v>10</v>
      </c>
      <c r="D283" s="59" t="s">
        <v>192</v>
      </c>
      <c r="E283" s="141" t="s">
        <v>80</v>
      </c>
      <c r="F283" s="69">
        <v>8</v>
      </c>
      <c r="G283" s="68">
        <v>45855</v>
      </c>
      <c r="H283" s="70">
        <v>0.67361111111111116</v>
      </c>
      <c r="I283" s="68">
        <v>45855</v>
      </c>
      <c r="J283" s="61">
        <v>0.76388888888888884</v>
      </c>
      <c r="K283" s="72">
        <f t="shared" si="42"/>
        <v>9.0277777777777679E-2</v>
      </c>
      <c r="L283" s="73">
        <f t="shared" si="43"/>
        <v>130</v>
      </c>
      <c r="M283" s="74">
        <f t="shared" si="44"/>
        <v>1.128472222222221E-2</v>
      </c>
      <c r="N283" s="78">
        <f t="shared" si="45"/>
        <v>16</v>
      </c>
      <c r="O283" s="75" t="str">
        <f>IFERROR(IF(OR(M283="",B283=""),"",VLOOKUP($A283,Tabla!$A$2:$M$112,$C283,FALSE)),"")</f>
        <v/>
      </c>
      <c r="P283" s="76" t="str">
        <f t="shared" si="46"/>
        <v/>
      </c>
      <c r="Q283" s="77">
        <f>IFERROR(IF(OR(O283=0,O283=""),VLOOKUP(B283,$T$6:$W$16,4,0)/60*N283,Tiempos!O283*VLOOKUP(Tiempos!B283,Tiempos!$T$6:$W$16,4,0)/60),"")</f>
        <v>26.666666666666668</v>
      </c>
      <c r="R283" s="117"/>
      <c r="S283" s="112">
        <f t="shared" si="47"/>
        <v>0</v>
      </c>
    </row>
    <row r="284" spans="1:19" hidden="1">
      <c r="A284" s="67"/>
      <c r="B284" s="59" t="s">
        <v>23</v>
      </c>
      <c r="C284" s="79">
        <f>IFERROR(VLOOKUP(B284,Tiempos!$T$6:$U$16,2,FALSE),"")</f>
        <v>10</v>
      </c>
      <c r="D284" s="59" t="s">
        <v>193</v>
      </c>
      <c r="E284" s="141" t="s">
        <v>78</v>
      </c>
      <c r="F284" s="69">
        <v>19</v>
      </c>
      <c r="G284" s="68">
        <v>45860</v>
      </c>
      <c r="H284" s="70">
        <v>0.5</v>
      </c>
      <c r="I284" s="68">
        <v>45861</v>
      </c>
      <c r="J284" s="61">
        <v>0.375</v>
      </c>
      <c r="K284" s="72">
        <f t="shared" si="42"/>
        <v>0.29166666666666669</v>
      </c>
      <c r="L284" s="73">
        <f t="shared" si="43"/>
        <v>420</v>
      </c>
      <c r="M284" s="74">
        <f t="shared" si="44"/>
        <v>1.5350877192982457E-2</v>
      </c>
      <c r="N284" s="78">
        <f t="shared" si="45"/>
        <v>22</v>
      </c>
      <c r="O284" s="75" t="str">
        <f>IFERROR(IF(OR(M284="",B284=""),"",VLOOKUP($A284,Tabla!$A$2:$M$112,$C284,FALSE)),"")</f>
        <v/>
      </c>
      <c r="P284" s="76" t="str">
        <f t="shared" si="46"/>
        <v/>
      </c>
      <c r="Q284" s="77">
        <f>IFERROR(IF(OR(O284=0,O284=""),VLOOKUP(B284,$T$6:$W$16,4,0)/60*N284,Tiempos!O284*VLOOKUP(Tiempos!B284,Tiempos!$T$6:$W$16,4,0)/60),"")</f>
        <v>36.666666666666671</v>
      </c>
      <c r="R284" s="118"/>
      <c r="S284" s="112">
        <f t="shared" si="47"/>
        <v>4.1666666666666664E-2</v>
      </c>
    </row>
    <row r="285" spans="1:19" hidden="1">
      <c r="A285" s="67"/>
      <c r="B285" s="59" t="s">
        <v>23</v>
      </c>
      <c r="C285" s="79">
        <f>IFERROR(VLOOKUP(B285,Tiempos!$T$6:$U$16,2,FALSE),"")</f>
        <v>10</v>
      </c>
      <c r="D285" s="59" t="s">
        <v>193</v>
      </c>
      <c r="E285" s="141" t="s">
        <v>78</v>
      </c>
      <c r="F285" s="69">
        <v>19</v>
      </c>
      <c r="G285" s="68">
        <v>45861</v>
      </c>
      <c r="H285" s="70">
        <v>0.53125</v>
      </c>
      <c r="I285" s="68">
        <v>45861</v>
      </c>
      <c r="J285" s="61">
        <v>0.77083333333333337</v>
      </c>
      <c r="K285" s="72">
        <f t="shared" si="42"/>
        <v>0.19791666666666671</v>
      </c>
      <c r="L285" s="73">
        <f t="shared" si="43"/>
        <v>285</v>
      </c>
      <c r="M285" s="74">
        <f t="shared" si="44"/>
        <v>1.041666666666667E-2</v>
      </c>
      <c r="N285" s="78">
        <f t="shared" si="45"/>
        <v>15</v>
      </c>
      <c r="O285" s="75" t="str">
        <f>IFERROR(IF(OR(M285="",B285=""),"",VLOOKUP($A285,Tabla!$A$2:$M$112,$C285,FALSE)),"")</f>
        <v/>
      </c>
      <c r="P285" s="76" t="str">
        <f t="shared" si="46"/>
        <v/>
      </c>
      <c r="Q285" s="77">
        <f>IFERROR(IF(OR(O285=0,O285=""),VLOOKUP(B285,$T$6:$W$16,4,0)/60*N285,Tiempos!O285*VLOOKUP(Tiempos!B285,Tiempos!$T$6:$W$16,4,0)/60),"")</f>
        <v>25</v>
      </c>
      <c r="R285" s="116"/>
      <c r="S285" s="112">
        <f t="shared" si="47"/>
        <v>4.1666666666666664E-2</v>
      </c>
    </row>
    <row r="286" spans="1:19" hidden="1">
      <c r="A286" s="67"/>
      <c r="B286" s="59" t="s">
        <v>23</v>
      </c>
      <c r="C286" s="79">
        <f>IFERROR(VLOOKUP(B286,Tiempos!$T$6:$U$16,2,FALSE),"")</f>
        <v>10</v>
      </c>
      <c r="D286" s="59" t="s">
        <v>193</v>
      </c>
      <c r="E286" s="141" t="s">
        <v>135</v>
      </c>
      <c r="F286" s="69">
        <v>14</v>
      </c>
      <c r="G286" s="68">
        <v>45862</v>
      </c>
      <c r="H286" s="70">
        <v>0.37847222222222227</v>
      </c>
      <c r="I286" s="68">
        <v>45862</v>
      </c>
      <c r="J286" s="61">
        <v>0.5</v>
      </c>
      <c r="K286" s="72">
        <f t="shared" si="42"/>
        <v>0.12152777777777773</v>
      </c>
      <c r="L286" s="73">
        <f t="shared" si="43"/>
        <v>175</v>
      </c>
      <c r="M286" s="74">
        <f t="shared" si="44"/>
        <v>8.6805555555555525E-3</v>
      </c>
      <c r="N286" s="78">
        <f t="shared" si="45"/>
        <v>12</v>
      </c>
      <c r="O286" s="75" t="str">
        <f>IFERROR(IF(OR(M286="",B286=""),"",VLOOKUP($A286,Tabla!$A$2:$M$112,$C286,FALSE)),"")</f>
        <v/>
      </c>
      <c r="P286" s="76" t="str">
        <f t="shared" si="46"/>
        <v/>
      </c>
      <c r="Q286" s="77">
        <f>IFERROR(IF(OR(O286=0,O286=""),VLOOKUP(B286,$T$6:$W$16,4,0)/60*N286,Tiempos!O286*VLOOKUP(Tiempos!B286,Tiempos!$T$6:$W$16,4,0)/60),"")</f>
        <v>20</v>
      </c>
      <c r="R286" s="115"/>
      <c r="S286" s="112">
        <f t="shared" si="47"/>
        <v>0</v>
      </c>
    </row>
    <row r="287" spans="1:19" hidden="1">
      <c r="A287" s="67"/>
      <c r="B287" s="59" t="s">
        <v>23</v>
      </c>
      <c r="C287" s="79">
        <f>IFERROR(VLOOKUP(B287,Tiempos!$T$6:$U$16,2,FALSE),"")</f>
        <v>10</v>
      </c>
      <c r="D287" s="59" t="s">
        <v>101</v>
      </c>
      <c r="E287" s="141" t="s">
        <v>106</v>
      </c>
      <c r="F287" s="69">
        <v>27</v>
      </c>
      <c r="G287" s="68">
        <v>45868</v>
      </c>
      <c r="H287" s="70">
        <v>0.3125</v>
      </c>
      <c r="I287" s="68">
        <v>45868</v>
      </c>
      <c r="J287" s="61">
        <v>0.63194444444444442</v>
      </c>
      <c r="K287" s="72">
        <f t="shared" si="42"/>
        <v>0.27777777777777773</v>
      </c>
      <c r="L287" s="73">
        <f t="shared" si="43"/>
        <v>400</v>
      </c>
      <c r="M287" s="74">
        <f t="shared" si="44"/>
        <v>1.0288065843621397E-2</v>
      </c>
      <c r="N287" s="78">
        <f t="shared" si="45"/>
        <v>14</v>
      </c>
      <c r="O287" s="75" t="str">
        <f>IFERROR(IF(OR(M287="",B287=""),"",VLOOKUP($A287,Tabla!$A$2:$M$112,$C287,FALSE)),"")</f>
        <v/>
      </c>
      <c r="P287" s="76" t="str">
        <f t="shared" si="46"/>
        <v/>
      </c>
      <c r="Q287" s="77">
        <f>IFERROR(IF(OR(O287=0,O287=""),VLOOKUP(B287,$T$6:$W$16,4,0)/60*N287,Tiempos!O287*VLOOKUP(Tiempos!B287,Tiempos!$T$6:$W$16,4,0)/60),"")</f>
        <v>23.333333333333336</v>
      </c>
      <c r="R287" s="115"/>
      <c r="S287" s="112">
        <f t="shared" si="47"/>
        <v>4.1666666666666664E-2</v>
      </c>
    </row>
    <row r="288" spans="1:19" hidden="1">
      <c r="A288" s="67"/>
      <c r="B288" s="59" t="s">
        <v>23</v>
      </c>
      <c r="C288" s="79">
        <f>IFERROR(VLOOKUP(B288,Tiempos!$T$6:$U$16,2,FALSE),"")</f>
        <v>10</v>
      </c>
      <c r="D288" s="59" t="s">
        <v>101</v>
      </c>
      <c r="E288" s="141" t="s">
        <v>83</v>
      </c>
      <c r="F288" s="69">
        <v>12</v>
      </c>
      <c r="G288" s="68">
        <v>45868</v>
      </c>
      <c r="H288" s="70">
        <v>0.63541666666666663</v>
      </c>
      <c r="I288" s="68">
        <v>45868</v>
      </c>
      <c r="J288" s="61">
        <v>0.70833333333333337</v>
      </c>
      <c r="K288" s="72">
        <f t="shared" si="42"/>
        <v>7.2916666666666741E-2</v>
      </c>
      <c r="L288" s="73">
        <f t="shared" si="43"/>
        <v>105</v>
      </c>
      <c r="M288" s="74">
        <f t="shared" si="44"/>
        <v>6.0763888888888951E-3</v>
      </c>
      <c r="N288" s="78">
        <f t="shared" si="45"/>
        <v>8</v>
      </c>
      <c r="O288" s="75" t="str">
        <f>IFERROR(IF(OR(M288="",B288=""),"",VLOOKUP($A288,Tabla!$A$2:$M$112,$C288,FALSE)),"")</f>
        <v/>
      </c>
      <c r="P288" s="76" t="str">
        <f t="shared" si="46"/>
        <v/>
      </c>
      <c r="Q288" s="77">
        <f>IFERROR(IF(OR(O288=0,O288=""),VLOOKUP(B288,$T$6:$W$16,4,0)/60*N288,Tiempos!O288*VLOOKUP(Tiempos!B288,Tiempos!$T$6:$W$16,4,0)/60),"")</f>
        <v>13.333333333333334</v>
      </c>
      <c r="R288" s="115"/>
      <c r="S288" s="112">
        <f t="shared" si="47"/>
        <v>0</v>
      </c>
    </row>
    <row r="289" spans="1:19" hidden="1">
      <c r="A289" s="67"/>
      <c r="B289" s="59" t="s">
        <v>23</v>
      </c>
      <c r="C289" s="79">
        <f>IFERROR(VLOOKUP(B289,Tiempos!$T$6:$U$16,2,FALSE),"")</f>
        <v>10</v>
      </c>
      <c r="D289" s="59" t="s">
        <v>101</v>
      </c>
      <c r="E289" s="141" t="s">
        <v>95</v>
      </c>
      <c r="F289" s="69">
        <v>8</v>
      </c>
      <c r="G289" s="68">
        <v>45868</v>
      </c>
      <c r="H289" s="70">
        <v>0.71180555555555547</v>
      </c>
      <c r="I289" s="68">
        <v>45869</v>
      </c>
      <c r="J289" s="61">
        <v>0.33333333333333331</v>
      </c>
      <c r="K289" s="72">
        <f t="shared" si="42"/>
        <v>7.9861111111111216E-2</v>
      </c>
      <c r="L289" s="73">
        <f t="shared" si="43"/>
        <v>115</v>
      </c>
      <c r="M289" s="74">
        <f t="shared" si="44"/>
        <v>9.982638888888902E-3</v>
      </c>
      <c r="N289" s="78">
        <f t="shared" si="45"/>
        <v>14</v>
      </c>
      <c r="O289" s="75" t="str">
        <f>IFERROR(IF(OR(M289="",B289=""),"",VLOOKUP($A289,Tabla!$A$2:$M$112,$C289,FALSE)),"")</f>
        <v/>
      </c>
      <c r="P289" s="76" t="str">
        <f t="shared" si="46"/>
        <v/>
      </c>
      <c r="Q289" s="77">
        <f>IFERROR(IF(OR(O289=0,O289=""),VLOOKUP(B289,$T$6:$W$16,4,0)/60*N289,Tiempos!O289*VLOOKUP(Tiempos!B289,Tiempos!$T$6:$W$16,4,0)/60),"")</f>
        <v>23.333333333333336</v>
      </c>
      <c r="R289" s="115"/>
      <c r="S289" s="112">
        <f t="shared" si="47"/>
        <v>0</v>
      </c>
    </row>
    <row r="290" spans="1:19" hidden="1">
      <c r="A290" s="67"/>
      <c r="B290" s="59" t="s">
        <v>23</v>
      </c>
      <c r="C290" s="79">
        <f>IFERROR(VLOOKUP(B290,Tiempos!$T$6:$U$16,2,FALSE),"")</f>
        <v>10</v>
      </c>
      <c r="D290" s="59" t="s">
        <v>101</v>
      </c>
      <c r="E290" s="141" t="s">
        <v>96</v>
      </c>
      <c r="F290" s="69">
        <v>7</v>
      </c>
      <c r="G290" s="68">
        <v>45869</v>
      </c>
      <c r="H290" s="70">
        <v>0.76388888888888884</v>
      </c>
      <c r="I290" s="68">
        <v>45870</v>
      </c>
      <c r="J290" s="61">
        <v>0.39930555555555558</v>
      </c>
      <c r="K290" s="72">
        <f t="shared" si="42"/>
        <v>9.3750000000000111E-2</v>
      </c>
      <c r="L290" s="73">
        <f t="shared" si="43"/>
        <v>135</v>
      </c>
      <c r="M290" s="74">
        <f t="shared" si="44"/>
        <v>1.3392857142857159E-2</v>
      </c>
      <c r="N290" s="78">
        <f t="shared" si="45"/>
        <v>19</v>
      </c>
      <c r="O290" s="75" t="str">
        <f>IFERROR(IF(OR(M290="",B290=""),"",VLOOKUP($A290,Tabla!$A$2:$M$112,$C290,FALSE)),"")</f>
        <v/>
      </c>
      <c r="P290" s="76" t="str">
        <f t="shared" si="46"/>
        <v/>
      </c>
      <c r="Q290" s="77">
        <f>IFERROR(IF(OR(O290=0,O290=""),VLOOKUP(B290,$T$6:$W$16,4,0)/60*N290,Tiempos!O290*VLOOKUP(Tiempos!B290,Tiempos!$T$6:$W$16,4,0)/60),"")</f>
        <v>31.666666666666668</v>
      </c>
      <c r="R290" s="115"/>
      <c r="S290" s="112">
        <f t="shared" si="47"/>
        <v>0</v>
      </c>
    </row>
    <row r="291" spans="1:19" hidden="1">
      <c r="A291" s="67"/>
      <c r="B291" s="59" t="s">
        <v>23</v>
      </c>
      <c r="C291" s="79">
        <f>IFERROR(VLOOKUP(B291,Tiempos!$T$6:$U$16,2,FALSE),"")</f>
        <v>10</v>
      </c>
      <c r="D291" s="59" t="s">
        <v>101</v>
      </c>
      <c r="E291" s="141" t="s">
        <v>84</v>
      </c>
      <c r="F291" s="69">
        <v>8</v>
      </c>
      <c r="G291" s="68">
        <v>45870</v>
      </c>
      <c r="H291" s="70">
        <v>0.52430555555555558</v>
      </c>
      <c r="I291" s="68">
        <v>45870</v>
      </c>
      <c r="J291" s="61">
        <v>0.68402777777777779</v>
      </c>
      <c r="K291" s="72">
        <f t="shared" si="42"/>
        <v>0.11805555555555555</v>
      </c>
      <c r="L291" s="73">
        <f t="shared" si="43"/>
        <v>170</v>
      </c>
      <c r="M291" s="74">
        <f t="shared" si="44"/>
        <v>1.4756944444444444E-2</v>
      </c>
      <c r="N291" s="78">
        <f t="shared" si="45"/>
        <v>21</v>
      </c>
      <c r="O291" s="75" t="str">
        <f>IFERROR(IF(OR(M291="",B291=""),"",VLOOKUP($A291,Tabla!$A$2:$M$112,$C291,FALSE)),"")</f>
        <v/>
      </c>
      <c r="P291" s="76" t="str">
        <f t="shared" si="46"/>
        <v/>
      </c>
      <c r="Q291" s="77">
        <f>IFERROR(IF(OR(O291=0,O291=""),VLOOKUP(B291,$T$6:$W$16,4,0)/60*N291,Tiempos!O291*VLOOKUP(Tiempos!B291,Tiempos!$T$6:$W$16,4,0)/60),"")</f>
        <v>35</v>
      </c>
      <c r="R291" s="115"/>
      <c r="S291" s="112">
        <f t="shared" si="47"/>
        <v>4.1666666666666664E-2</v>
      </c>
    </row>
    <row r="292" spans="1:19" hidden="1">
      <c r="A292" s="67"/>
      <c r="B292" s="59" t="s">
        <v>23</v>
      </c>
      <c r="C292" s="79">
        <f>IFERROR(VLOOKUP(B292,Tiempos!$T$6:$U$16,2,FALSE),"")</f>
        <v>10</v>
      </c>
      <c r="D292" s="59" t="s">
        <v>101</v>
      </c>
      <c r="E292" s="141" t="s">
        <v>97</v>
      </c>
      <c r="F292" s="69">
        <v>6</v>
      </c>
      <c r="G292" s="68">
        <v>45870</v>
      </c>
      <c r="H292" s="70">
        <v>0.6875</v>
      </c>
      <c r="I292" s="68">
        <v>45871</v>
      </c>
      <c r="J292" s="61">
        <v>0.3888888888888889</v>
      </c>
      <c r="K292" s="72">
        <f t="shared" si="42"/>
        <v>0.11805555555555552</v>
      </c>
      <c r="L292" s="73">
        <f t="shared" si="43"/>
        <v>170</v>
      </c>
      <c r="M292" s="74">
        <f t="shared" si="44"/>
        <v>1.967592592592592E-2</v>
      </c>
      <c r="N292" s="78">
        <f t="shared" si="45"/>
        <v>28</v>
      </c>
      <c r="O292" s="75" t="str">
        <f>IFERROR(IF(OR(M292="",B292=""),"",VLOOKUP($A292,Tabla!$A$2:$M$112,$C292,FALSE)),"")</f>
        <v/>
      </c>
      <c r="P292" s="76" t="str">
        <f t="shared" si="46"/>
        <v/>
      </c>
      <c r="Q292" s="77">
        <f>IFERROR(IF(OR(O292=0,O292=""),VLOOKUP(B292,$T$6:$W$16,4,0)/60*N292,Tiempos!O292*VLOOKUP(Tiempos!B292,Tiempos!$T$6:$W$16,4,0)/60),"")</f>
        <v>46.666666666666671</v>
      </c>
      <c r="R292" s="115"/>
      <c r="S292" s="112">
        <f t="shared" si="47"/>
        <v>0</v>
      </c>
    </row>
    <row r="293" spans="1:19" hidden="1">
      <c r="A293" s="67"/>
      <c r="B293" s="59" t="s">
        <v>12</v>
      </c>
      <c r="C293" s="79">
        <f>IFERROR(VLOOKUP(B293,Tiempos!$T$6:$U$16,2,FALSE),"")</f>
        <v>4</v>
      </c>
      <c r="D293" s="59" t="s">
        <v>196</v>
      </c>
      <c r="E293" s="141" t="s">
        <v>106</v>
      </c>
      <c r="F293" s="69">
        <v>4</v>
      </c>
      <c r="G293" s="68">
        <v>45909</v>
      </c>
      <c r="H293" s="70">
        <v>0.56597222222222221</v>
      </c>
      <c r="I293" s="68">
        <v>45909</v>
      </c>
      <c r="J293" s="61">
        <v>0.73611111111111116</v>
      </c>
      <c r="K293" s="72">
        <f t="shared" si="42"/>
        <v>0.12847222222222229</v>
      </c>
      <c r="L293" s="73">
        <f t="shared" si="43"/>
        <v>185</v>
      </c>
      <c r="M293" s="74">
        <f t="shared" si="44"/>
        <v>3.2118055555555573E-2</v>
      </c>
      <c r="N293" s="78">
        <f t="shared" si="45"/>
        <v>46</v>
      </c>
      <c r="O293" s="75" t="str">
        <f>IFERROR(IF(OR(M293="",B293=""),"",VLOOKUP($A293,Tabla!$A$2:$M$112,$C293,FALSE)),"")</f>
        <v/>
      </c>
      <c r="P293" s="76" t="str">
        <f t="shared" si="46"/>
        <v/>
      </c>
      <c r="Q293" s="77">
        <f>IFERROR(IF(OR(O293=0,O293=""),VLOOKUP(B293,$T$6:$W$16,4,0)/60*N293,Tiempos!O293*VLOOKUP(Tiempos!B293,Tiempos!$T$6:$W$16,4,0)/60),"")</f>
        <v>66.909090909090907</v>
      </c>
      <c r="R293" s="115"/>
      <c r="S293" s="112">
        <f t="shared" si="47"/>
        <v>4.1666666666666664E-2</v>
      </c>
    </row>
    <row r="294" spans="1:19" hidden="1">
      <c r="A294" s="67"/>
      <c r="B294" s="59" t="s">
        <v>12</v>
      </c>
      <c r="C294" s="79">
        <f>IFERROR(VLOOKUP(B294,Tiempos!$T$6:$U$16,2,FALSE),"")</f>
        <v>4</v>
      </c>
      <c r="D294" s="59" t="s">
        <v>196</v>
      </c>
      <c r="E294" s="141" t="s">
        <v>78</v>
      </c>
      <c r="F294" s="69">
        <v>4</v>
      </c>
      <c r="G294" s="68">
        <v>45908</v>
      </c>
      <c r="H294" s="70">
        <v>0.43055555555555558</v>
      </c>
      <c r="I294" s="68">
        <v>45909</v>
      </c>
      <c r="J294" s="61">
        <v>0.38194444444444442</v>
      </c>
      <c r="K294" s="72">
        <f t="shared" si="42"/>
        <v>0.36805555555555552</v>
      </c>
      <c r="L294" s="73">
        <f t="shared" si="43"/>
        <v>530</v>
      </c>
      <c r="M294" s="74">
        <f t="shared" si="44"/>
        <v>9.2013888888888881E-2</v>
      </c>
      <c r="N294" s="78">
        <f t="shared" si="45"/>
        <v>132</v>
      </c>
      <c r="O294" s="75" t="str">
        <f>IFERROR(IF(OR(M294="",B294=""),"",VLOOKUP($A294,Tabla!$A$2:$M$112,$C294,FALSE)),"")</f>
        <v/>
      </c>
      <c r="P294" s="76" t="str">
        <f t="shared" si="46"/>
        <v/>
      </c>
      <c r="Q294" s="77">
        <f>IFERROR(IF(OR(O294=0,O294=""),VLOOKUP(B294,$T$6:$W$16,4,0)/60*N294,Tiempos!O294*VLOOKUP(Tiempos!B294,Tiempos!$T$6:$W$16,4,0)/60),"")</f>
        <v>191.99999999999997</v>
      </c>
      <c r="R294" s="115"/>
      <c r="S294" s="112">
        <f t="shared" si="47"/>
        <v>4.1666666666666664E-2</v>
      </c>
    </row>
    <row r="295" spans="1:19" ht="10.15" hidden="1" customHeight="1">
      <c r="A295" s="67"/>
      <c r="B295" s="59" t="s">
        <v>12</v>
      </c>
      <c r="C295" s="79">
        <f>IFERROR(VLOOKUP(B295,Tiempos!$T$6:$U$16,2,FALSE),"")</f>
        <v>4</v>
      </c>
      <c r="D295" s="59" t="s">
        <v>196</v>
      </c>
      <c r="E295" s="141" t="s">
        <v>106</v>
      </c>
      <c r="F295" s="69">
        <v>3</v>
      </c>
      <c r="G295" s="68">
        <v>45903</v>
      </c>
      <c r="H295" s="70">
        <v>0.57291666666666663</v>
      </c>
      <c r="I295" s="68">
        <v>45904</v>
      </c>
      <c r="J295" s="61">
        <v>0.40277777777777773</v>
      </c>
      <c r="K295" s="72">
        <f t="shared" si="42"/>
        <v>0.24652777777777782</v>
      </c>
      <c r="L295" s="73">
        <f t="shared" si="43"/>
        <v>355</v>
      </c>
      <c r="M295" s="74">
        <f t="shared" si="44"/>
        <v>8.2175925925925944E-2</v>
      </c>
      <c r="N295" s="78">
        <f t="shared" si="45"/>
        <v>118</v>
      </c>
      <c r="O295" s="75" t="str">
        <f>IFERROR(IF(OR(M295="",B295=""),"",VLOOKUP($A295,Tabla!$A$2:$M$112,$C295,FALSE)),"")</f>
        <v/>
      </c>
      <c r="P295" s="76" t="str">
        <f t="shared" si="46"/>
        <v/>
      </c>
      <c r="Q295" s="77">
        <f>IFERROR(IF(OR(O295=0,O295=""),VLOOKUP(B295,$T$6:$W$16,4,0)/60*N295,Tiempos!O295*VLOOKUP(Tiempos!B295,Tiempos!$T$6:$W$16,4,0)/60),"")</f>
        <v>171.63636363636363</v>
      </c>
      <c r="R295" s="115"/>
      <c r="S295" s="112">
        <f t="shared" si="47"/>
        <v>4.1666666666666664E-2</v>
      </c>
    </row>
    <row r="296" spans="1:19" ht="11.45" hidden="1" customHeight="1">
      <c r="A296" s="67"/>
      <c r="B296" s="59" t="s">
        <v>12</v>
      </c>
      <c r="C296" s="79">
        <f>IFERROR(VLOOKUP(B296,Tiempos!$T$6:$U$16,2,FALSE),"")</f>
        <v>4</v>
      </c>
      <c r="D296" s="59" t="s">
        <v>196</v>
      </c>
      <c r="E296" s="141" t="s">
        <v>78</v>
      </c>
      <c r="F296" s="69">
        <v>4</v>
      </c>
      <c r="G296" s="68">
        <v>45894</v>
      </c>
      <c r="H296" s="70">
        <v>0.68055555555555547</v>
      </c>
      <c r="I296" s="68">
        <v>45895</v>
      </c>
      <c r="J296" s="61">
        <v>0.45833333333333331</v>
      </c>
      <c r="K296" s="72">
        <f t="shared" si="42"/>
        <v>0.23611111111111122</v>
      </c>
      <c r="L296" s="73">
        <f t="shared" si="43"/>
        <v>340</v>
      </c>
      <c r="M296" s="74">
        <f t="shared" si="44"/>
        <v>5.9027777777777804E-2</v>
      </c>
      <c r="N296" s="78">
        <f t="shared" si="45"/>
        <v>85</v>
      </c>
      <c r="O296" s="75" t="str">
        <f>IFERROR(IF(OR(M296="",B296=""),"",VLOOKUP($A296,Tabla!$A$2:$M$112,$C296,FALSE)),"")</f>
        <v/>
      </c>
      <c r="P296" s="76" t="str">
        <f t="shared" si="46"/>
        <v/>
      </c>
      <c r="Q296" s="77">
        <f>IFERROR(IF(OR(O296=0,O296=""),VLOOKUP(B296,$T$6:$W$16,4,0)/60*N296,Tiempos!O296*VLOOKUP(Tiempos!B296,Tiempos!$T$6:$W$16,4,0)/60),"")</f>
        <v>123.63636363636363</v>
      </c>
      <c r="R296" s="115"/>
      <c r="S296" s="112">
        <f t="shared" si="47"/>
        <v>0</v>
      </c>
    </row>
    <row r="297" spans="1:19" hidden="1">
      <c r="A297" s="67"/>
      <c r="B297" s="59" t="s">
        <v>12</v>
      </c>
      <c r="C297" s="79">
        <f>IFERROR(VLOOKUP(B297,Tiempos!$T$6:$U$16,2,FALSE),"")</f>
        <v>4</v>
      </c>
      <c r="D297" s="59" t="s">
        <v>196</v>
      </c>
      <c r="E297" s="141" t="s">
        <v>78</v>
      </c>
      <c r="F297" s="69">
        <v>3</v>
      </c>
      <c r="G297" s="68">
        <v>45896</v>
      </c>
      <c r="H297" s="70">
        <v>0.3888888888888889</v>
      </c>
      <c r="I297" s="68">
        <v>45896</v>
      </c>
      <c r="J297" s="61">
        <v>0.52777777777777779</v>
      </c>
      <c r="K297" s="72">
        <f t="shared" si="42"/>
        <v>0.1388888888888889</v>
      </c>
      <c r="L297" s="73">
        <f t="shared" si="43"/>
        <v>200</v>
      </c>
      <c r="M297" s="74">
        <f t="shared" si="44"/>
        <v>4.6296296296296301E-2</v>
      </c>
      <c r="N297" s="78">
        <f t="shared" si="45"/>
        <v>66</v>
      </c>
      <c r="O297" s="75" t="str">
        <f>IFERROR(IF(OR(M297="",B297=""),"",VLOOKUP($A297,Tabla!$A$2:$M$112,$C297,FALSE)),"")</f>
        <v/>
      </c>
      <c r="P297" s="76" t="str">
        <f t="shared" si="46"/>
        <v/>
      </c>
      <c r="Q297" s="77">
        <f>IFERROR(IF(OR(O297=0,O297=""),VLOOKUP(B297,$T$6:$W$16,4,0)/60*N297,Tiempos!O297*VLOOKUP(Tiempos!B297,Tiempos!$T$6:$W$16,4,0)/60),"")</f>
        <v>95.999999999999986</v>
      </c>
      <c r="R297" s="115"/>
      <c r="S297" s="112">
        <f t="shared" si="47"/>
        <v>0</v>
      </c>
    </row>
    <row r="298" spans="1:19" hidden="1">
      <c r="A298" s="67"/>
      <c r="B298" s="59" t="s">
        <v>12</v>
      </c>
      <c r="C298" s="79">
        <f>IFERROR(VLOOKUP(B298,Tiempos!$T$6:$U$16,2,FALSE),"")</f>
        <v>4</v>
      </c>
      <c r="D298" s="59" t="s">
        <v>196</v>
      </c>
      <c r="E298" s="141" t="s">
        <v>106</v>
      </c>
      <c r="F298" s="69">
        <v>4</v>
      </c>
      <c r="G298" s="68">
        <v>45898</v>
      </c>
      <c r="H298" s="70">
        <v>0.375</v>
      </c>
      <c r="I298" s="68">
        <v>45898</v>
      </c>
      <c r="J298" s="61">
        <v>0.52777777777777779</v>
      </c>
      <c r="K298" s="72">
        <f t="shared" si="42"/>
        <v>0.15277777777777779</v>
      </c>
      <c r="L298" s="73">
        <f t="shared" si="43"/>
        <v>220</v>
      </c>
      <c r="M298" s="74">
        <f t="shared" si="44"/>
        <v>3.8194444444444448E-2</v>
      </c>
      <c r="N298" s="78">
        <f t="shared" si="45"/>
        <v>55</v>
      </c>
      <c r="O298" s="75" t="str">
        <f>IFERROR(IF(OR(M298="",B298=""),"",VLOOKUP($A298,Tabla!$A$2:$M$112,$C298,FALSE)),"")</f>
        <v/>
      </c>
      <c r="P298" s="76" t="str">
        <f t="shared" si="46"/>
        <v/>
      </c>
      <c r="Q298" s="77">
        <f>IFERROR(IF(OR(O298=0,O298=""),VLOOKUP(B298,$T$6:$W$16,4,0)/60*N298,Tiempos!O298*VLOOKUP(Tiempos!B298,Tiempos!$T$6:$W$16,4,0)/60),"")</f>
        <v>79.999999999999986</v>
      </c>
      <c r="R298" s="115"/>
      <c r="S298" s="112">
        <f t="shared" si="47"/>
        <v>0</v>
      </c>
    </row>
    <row r="299" spans="1:19" hidden="1">
      <c r="A299" s="67"/>
      <c r="B299" s="59" t="s">
        <v>12</v>
      </c>
      <c r="C299" s="79">
        <f>IFERROR(VLOOKUP(B299,Tiempos!$T$6:$U$16,2,FALSE),"")</f>
        <v>4</v>
      </c>
      <c r="D299" s="59" t="s">
        <v>196</v>
      </c>
      <c r="E299" s="141" t="s">
        <v>106</v>
      </c>
      <c r="F299" s="69">
        <v>3</v>
      </c>
      <c r="G299" s="68">
        <v>45898</v>
      </c>
      <c r="H299" s="61">
        <v>0.52777777777777779</v>
      </c>
      <c r="I299" s="68">
        <v>45899</v>
      </c>
      <c r="J299" s="61">
        <v>0.3125</v>
      </c>
      <c r="K299" s="72">
        <f t="shared" si="42"/>
        <v>0.15972222222222218</v>
      </c>
      <c r="L299" s="73">
        <f t="shared" si="43"/>
        <v>230</v>
      </c>
      <c r="M299" s="74">
        <f t="shared" si="44"/>
        <v>5.3240740740740727E-2</v>
      </c>
      <c r="N299" s="78">
        <f t="shared" si="45"/>
        <v>76</v>
      </c>
      <c r="O299" s="75" t="str">
        <f>IFERROR(IF(OR(M299="",B299=""),"",VLOOKUP($A299,Tabla!$A$2:$M$112,$C299,FALSE)),"")</f>
        <v/>
      </c>
      <c r="P299" s="76" t="str">
        <f t="shared" si="46"/>
        <v/>
      </c>
      <c r="Q299" s="77">
        <f>IFERROR(IF(OR(O299=0,O299=""),VLOOKUP(B299,$T$6:$W$16,4,0)/60*N299,Tiempos!O299*VLOOKUP(Tiempos!B299,Tiempos!$T$6:$W$16,4,0)/60),"")</f>
        <v>110.54545454545453</v>
      </c>
      <c r="R299" s="115"/>
      <c r="S299" s="112">
        <f t="shared" si="47"/>
        <v>4.1666666666666664E-2</v>
      </c>
    </row>
    <row r="300" spans="1:19" hidden="1">
      <c r="A300" s="67"/>
      <c r="B300" s="59" t="s">
        <v>12</v>
      </c>
      <c r="C300" s="79">
        <f>IFERROR(VLOOKUP(B300,Tiempos!$T$6:$U$16,2,FALSE),"")</f>
        <v>4</v>
      </c>
      <c r="D300" s="59" t="s">
        <v>196</v>
      </c>
      <c r="E300" s="141" t="s">
        <v>78</v>
      </c>
      <c r="F300" s="69">
        <v>3</v>
      </c>
      <c r="G300" s="68">
        <v>45887</v>
      </c>
      <c r="H300" s="70">
        <v>0.72916666666666663</v>
      </c>
      <c r="I300" s="68">
        <v>45888</v>
      </c>
      <c r="J300" s="61">
        <v>0.53819444444444442</v>
      </c>
      <c r="K300" s="72">
        <f t="shared" si="42"/>
        <v>0.26736111111111116</v>
      </c>
      <c r="L300" s="73">
        <f t="shared" si="43"/>
        <v>385</v>
      </c>
      <c r="M300" s="74">
        <f t="shared" si="44"/>
        <v>8.9120370370370391E-2</v>
      </c>
      <c r="N300" s="78">
        <f t="shared" si="45"/>
        <v>128</v>
      </c>
      <c r="O300" s="75" t="str">
        <f>IFERROR(IF(OR(M300="",B300=""),"",VLOOKUP($A300,Tabla!$A$2:$M$112,$C300,FALSE)),"")</f>
        <v/>
      </c>
      <c r="P300" s="76" t="str">
        <f t="shared" si="46"/>
        <v/>
      </c>
      <c r="Q300" s="77">
        <f>IFERROR(IF(OR(O300=0,O300=""),VLOOKUP(B300,$T$6:$W$16,4,0)/60*N300,Tiempos!O300*VLOOKUP(Tiempos!B300,Tiempos!$T$6:$W$16,4,0)/60),"")</f>
        <v>186.18181818181816</v>
      </c>
      <c r="R300" s="115"/>
      <c r="S300" s="112">
        <f t="shared" si="47"/>
        <v>0</v>
      </c>
    </row>
    <row r="301" spans="1:19" hidden="1">
      <c r="A301" s="67"/>
      <c r="B301" s="59" t="s">
        <v>12</v>
      </c>
      <c r="C301" s="79">
        <f>IFERROR(VLOOKUP(B301,Tiempos!$T$6:$U$16,2,FALSE),"")</f>
        <v>4</v>
      </c>
      <c r="D301" s="59" t="s">
        <v>196</v>
      </c>
      <c r="E301" s="141" t="s">
        <v>106</v>
      </c>
      <c r="F301" s="69">
        <v>3</v>
      </c>
      <c r="G301" s="68">
        <v>45890</v>
      </c>
      <c r="H301" s="70">
        <v>0.52430555555555558</v>
      </c>
      <c r="I301" s="68">
        <v>45890</v>
      </c>
      <c r="J301" s="61">
        <v>0.70833333333333337</v>
      </c>
      <c r="K301" s="72">
        <f t="shared" si="42"/>
        <v>0.14236111111111113</v>
      </c>
      <c r="L301" s="73">
        <f t="shared" si="43"/>
        <v>205</v>
      </c>
      <c r="M301" s="74">
        <f t="shared" si="44"/>
        <v>4.7453703703703713E-2</v>
      </c>
      <c r="N301" s="78">
        <f t="shared" si="45"/>
        <v>68</v>
      </c>
      <c r="O301" s="75" t="str">
        <f>IFERROR(IF(OR(M301="",B301=""),"",VLOOKUP($A301,Tabla!$A$2:$M$112,$C301,FALSE)),"")</f>
        <v/>
      </c>
      <c r="P301" s="76" t="str">
        <f t="shared" si="46"/>
        <v/>
      </c>
      <c r="Q301" s="77">
        <f>IFERROR(IF(OR(O301=0,O301=""),VLOOKUP(B301,$T$6:$W$16,4,0)/60*N301,Tiempos!O301*VLOOKUP(Tiempos!B301,Tiempos!$T$6:$W$16,4,0)/60),"")</f>
        <v>98.909090909090892</v>
      </c>
      <c r="R301" s="115"/>
      <c r="S301" s="112">
        <f t="shared" si="47"/>
        <v>4.1666666666666664E-2</v>
      </c>
    </row>
    <row r="302" spans="1:19" hidden="1">
      <c r="A302" s="67"/>
      <c r="B302" s="59" t="s">
        <v>12</v>
      </c>
      <c r="C302" s="79">
        <f>IFERROR(VLOOKUP(B302,Tiempos!$T$6:$U$16,2,FALSE),"")</f>
        <v>4</v>
      </c>
      <c r="D302" s="59" t="s">
        <v>196</v>
      </c>
      <c r="E302" s="141" t="s">
        <v>106</v>
      </c>
      <c r="F302" s="69">
        <v>4</v>
      </c>
      <c r="G302" s="68">
        <v>45891</v>
      </c>
      <c r="H302" s="70">
        <v>0.375</v>
      </c>
      <c r="I302" s="68">
        <v>45891</v>
      </c>
      <c r="J302" s="61">
        <v>0.54861111111111105</v>
      </c>
      <c r="K302" s="72">
        <f t="shared" si="42"/>
        <v>0.17361111111111105</v>
      </c>
      <c r="L302" s="73">
        <f t="shared" si="43"/>
        <v>250</v>
      </c>
      <c r="M302" s="74">
        <f t="shared" si="44"/>
        <v>4.3402777777777762E-2</v>
      </c>
      <c r="N302" s="78">
        <f t="shared" si="45"/>
        <v>62</v>
      </c>
      <c r="O302" s="75" t="str">
        <f>IFERROR(IF(OR(M302="",B302=""),"",VLOOKUP($A302,Tabla!$A$2:$M$112,$C302,FALSE)),"")</f>
        <v/>
      </c>
      <c r="P302" s="76" t="str">
        <f t="shared" si="46"/>
        <v/>
      </c>
      <c r="Q302" s="77">
        <f>IFERROR(IF(OR(O302=0,O302=""),VLOOKUP(B302,$T$6:$W$16,4,0)/60*N302,Tiempos!O302*VLOOKUP(Tiempos!B302,Tiempos!$T$6:$W$16,4,0)/60),"")</f>
        <v>90.181818181818173</v>
      </c>
      <c r="R302" s="115"/>
      <c r="S302" s="112">
        <f t="shared" si="47"/>
        <v>0</v>
      </c>
    </row>
    <row r="303" spans="1:19" hidden="1">
      <c r="A303" s="67"/>
      <c r="B303" s="59" t="s">
        <v>12</v>
      </c>
      <c r="C303" s="79">
        <f>IFERROR(VLOOKUP(B303,Tiempos!$T$6:$U$16,2,FALSE),"")</f>
        <v>4</v>
      </c>
      <c r="D303" s="59" t="s">
        <v>196</v>
      </c>
      <c r="E303" s="141" t="s">
        <v>106</v>
      </c>
      <c r="F303" s="69">
        <v>4</v>
      </c>
      <c r="G303" s="68">
        <v>45880</v>
      </c>
      <c r="H303" s="70">
        <v>0.45833333333333331</v>
      </c>
      <c r="I303" s="68">
        <v>45880</v>
      </c>
      <c r="J303" s="61">
        <v>0.70833333333333337</v>
      </c>
      <c r="K303" s="72">
        <f t="shared" si="42"/>
        <v>0.2083333333333334</v>
      </c>
      <c r="L303" s="73">
        <f t="shared" si="43"/>
        <v>300</v>
      </c>
      <c r="M303" s="74">
        <f t="shared" si="44"/>
        <v>5.208333333333335E-2</v>
      </c>
      <c r="N303" s="78">
        <f t="shared" si="45"/>
        <v>75</v>
      </c>
      <c r="O303" s="75" t="str">
        <f>IFERROR(IF(OR(M303="",B303=""),"",VLOOKUP($A303,Tabla!$A$2:$M$112,$C303,FALSE)),"")</f>
        <v/>
      </c>
      <c r="P303" s="76" t="str">
        <f t="shared" si="46"/>
        <v/>
      </c>
      <c r="Q303" s="77">
        <f>IFERROR(IF(OR(O303=0,O303=""),VLOOKUP(B303,$T$6:$W$16,4,0)/60*N303,Tiempos!O303*VLOOKUP(Tiempos!B303,Tiempos!$T$6:$W$16,4,0)/60),"")</f>
        <v>109.09090909090908</v>
      </c>
      <c r="R303" s="115"/>
      <c r="S303" s="112">
        <f t="shared" si="47"/>
        <v>4.1666666666666664E-2</v>
      </c>
    </row>
    <row r="304" spans="1:19" hidden="1">
      <c r="A304" s="67"/>
      <c r="B304" s="59" t="s">
        <v>12</v>
      </c>
      <c r="C304" s="79">
        <f>IFERROR(VLOOKUP(B304,Tiempos!$T$6:$U$16,2,FALSE),"")</f>
        <v>4</v>
      </c>
      <c r="D304" s="59" t="s">
        <v>196</v>
      </c>
      <c r="E304" s="141" t="s">
        <v>106</v>
      </c>
      <c r="F304" s="69">
        <v>3</v>
      </c>
      <c r="G304" s="68">
        <v>45880</v>
      </c>
      <c r="H304" s="61">
        <v>0.70833333333333337</v>
      </c>
      <c r="I304" s="68">
        <v>45881</v>
      </c>
      <c r="J304" s="61">
        <v>0.40277777777777773</v>
      </c>
      <c r="K304" s="72">
        <f t="shared" si="42"/>
        <v>0.15277777777777773</v>
      </c>
      <c r="L304" s="73">
        <f t="shared" si="43"/>
        <v>220</v>
      </c>
      <c r="M304" s="74">
        <f t="shared" si="44"/>
        <v>5.0925925925925909E-2</v>
      </c>
      <c r="N304" s="78">
        <f t="shared" si="45"/>
        <v>73</v>
      </c>
      <c r="O304" s="75" t="str">
        <f>IFERROR(IF(OR(M304="",B304=""),"",VLOOKUP($A304,Tabla!$A$2:$M$112,$C304,FALSE)),"")</f>
        <v/>
      </c>
      <c r="P304" s="76" t="str">
        <f t="shared" si="46"/>
        <v/>
      </c>
      <c r="Q304" s="77">
        <f>IFERROR(IF(OR(O304=0,O304=""),VLOOKUP(B304,$T$6:$W$16,4,0)/60*N304,Tiempos!O304*VLOOKUP(Tiempos!B304,Tiempos!$T$6:$W$16,4,0)/60),"")</f>
        <v>106.18181818181817</v>
      </c>
      <c r="R304" s="115"/>
      <c r="S304" s="112">
        <f t="shared" si="47"/>
        <v>0</v>
      </c>
    </row>
    <row r="305" spans="1:19" hidden="1">
      <c r="A305" s="67"/>
      <c r="B305" s="59" t="s">
        <v>12</v>
      </c>
      <c r="C305" s="79">
        <f>IFERROR(VLOOKUP(B305,Tiempos!$T$6:$U$16,2,FALSE),"")</f>
        <v>4</v>
      </c>
      <c r="D305" s="59" t="s">
        <v>196</v>
      </c>
      <c r="E305" s="141" t="s">
        <v>78</v>
      </c>
      <c r="F305" s="69">
        <v>3</v>
      </c>
      <c r="G305" s="68">
        <v>45883</v>
      </c>
      <c r="H305" s="70">
        <v>0.34722222222222227</v>
      </c>
      <c r="I305" s="68">
        <v>45883</v>
      </c>
      <c r="J305" s="61">
        <v>0.56944444444444442</v>
      </c>
      <c r="K305" s="72">
        <f t="shared" si="42"/>
        <v>0.22222222222222215</v>
      </c>
      <c r="L305" s="73">
        <f t="shared" si="43"/>
        <v>320</v>
      </c>
      <c r="M305" s="74">
        <f t="shared" si="44"/>
        <v>7.4074074074074056E-2</v>
      </c>
      <c r="N305" s="78">
        <f t="shared" si="45"/>
        <v>106</v>
      </c>
      <c r="O305" s="75" t="str">
        <f>IFERROR(IF(OR(M305="",B305=""),"",VLOOKUP($A305,Tabla!$A$2:$M$112,$C305,FALSE)),"")</f>
        <v/>
      </c>
      <c r="P305" s="76" t="str">
        <f t="shared" si="46"/>
        <v/>
      </c>
      <c r="Q305" s="77">
        <f>IFERROR(IF(OR(O305=0,O305=""),VLOOKUP(B305,$T$6:$W$16,4,0)/60*N305,Tiempos!O305*VLOOKUP(Tiempos!B305,Tiempos!$T$6:$W$16,4,0)/60),"")</f>
        <v>154.18181818181816</v>
      </c>
      <c r="R305" s="115"/>
      <c r="S305" s="112">
        <f t="shared" si="47"/>
        <v>0</v>
      </c>
    </row>
    <row r="306" spans="1:19" hidden="1">
      <c r="A306" s="67"/>
      <c r="B306" s="59" t="s">
        <v>12</v>
      </c>
      <c r="C306" s="79">
        <f>IFERROR(VLOOKUP(B306,Tiempos!$T$6:$U$16,2,FALSE),"")</f>
        <v>4</v>
      </c>
      <c r="D306" s="59" t="s">
        <v>196</v>
      </c>
      <c r="E306" s="141" t="s">
        <v>78</v>
      </c>
      <c r="F306" s="69">
        <v>3</v>
      </c>
      <c r="G306" s="68">
        <v>45883</v>
      </c>
      <c r="H306" s="70">
        <v>0.56944444444444442</v>
      </c>
      <c r="I306" s="68">
        <v>45884</v>
      </c>
      <c r="J306" s="61">
        <v>0.3125</v>
      </c>
      <c r="K306" s="72">
        <f t="shared" ref="K306:K369" si="48">IFERROR(IF(J306="","",IF(G306=I306,(J306-H306-S306),IF(I306-G306=1,((VLOOKUP(G306,CALENDARIO,6,FALSE)-H306)+(J306-VLOOKUP(I306,CALENDARIO,5,FALSE)))-S306,IF(I306-G306=2,((VLOOKUP(G306,CALENDARIO,6,FALSE)-H306)+(J306-VLOOKUP(I306,CALENDARIO,5,FALSE)))-S306+VLOOKUP(G306+1,CALENDARIO,7,FALSE)/24,IF(I306-G306=3,((VLOOKUP(G306,CALENDARIO,6,FALSE)-H306)+(J306-VLOOKUP(I306,CALENDARIO,5,FALSE)))-S306+VLOOKUP(G306+1,CALENDARIO,7,FALSE)/24+VLOOKUP(G306+2,CALENDARIO,7,FALSE)/24,((VLOOKUP(G306,CALENDARIO,6,FALSE)-H306)+(J306-VLOOKUP(I306,CALENDARIO,5,FALSE)))-S306+VLOOKUP(G306+1,CALENDARIO,7,FALSE)/24+VLOOKUP(G306+2,CALENDARIO,7,FALSE)/24+VLOOKUP(G306+3,CALENDARIO,7,FALSE)/24))))),"")</f>
        <v>0.15972222222222229</v>
      </c>
      <c r="L306" s="73">
        <f t="shared" ref="L306:L369" si="49">IFERROR((+HOUR(K306)*60+MINUTE(K306)),"")</f>
        <v>230</v>
      </c>
      <c r="M306" s="74">
        <f t="shared" ref="M306:M369" si="50">IFERROR(IF(K306="","",K306/F306),"")</f>
        <v>5.3240740740740762E-2</v>
      </c>
      <c r="N306" s="78">
        <f t="shared" ref="N306:N369" si="51">IFERROR(+HOUR(M306)*60+MINUTE(M306),"")</f>
        <v>76</v>
      </c>
      <c r="O306" s="75" t="str">
        <f>IFERROR(IF(OR(M306="",B306=""),"",VLOOKUP($A306,Tabla!$A$2:$M$112,$C306,FALSE)),"")</f>
        <v/>
      </c>
      <c r="P306" s="76" t="str">
        <f t="shared" si="46"/>
        <v/>
      </c>
      <c r="Q306" s="77">
        <f>IFERROR(IF(OR(O306=0,O306=""),VLOOKUP(B306,$T$6:$W$16,4,0)/60*N306,Tiempos!O306*VLOOKUP(Tiempos!B306,Tiempos!$T$6:$W$16,4,0)/60),"")</f>
        <v>110.54545454545453</v>
      </c>
      <c r="R306" s="115"/>
      <c r="S306" s="112">
        <f t="shared" si="47"/>
        <v>4.1666666666666664E-2</v>
      </c>
    </row>
    <row r="307" spans="1:19" hidden="1">
      <c r="A307" s="67"/>
      <c r="B307" s="59" t="s">
        <v>12</v>
      </c>
      <c r="C307" s="79">
        <f>IFERROR(VLOOKUP(B307,Tiempos!$T$6:$U$16,2,FALSE),"")</f>
        <v>4</v>
      </c>
      <c r="D307" s="59" t="s">
        <v>196</v>
      </c>
      <c r="E307" s="141" t="s">
        <v>106</v>
      </c>
      <c r="F307" s="69">
        <v>3</v>
      </c>
      <c r="G307" s="68">
        <v>45875</v>
      </c>
      <c r="H307" s="70">
        <v>0.31597222222222221</v>
      </c>
      <c r="I307" s="68">
        <v>45875</v>
      </c>
      <c r="J307" s="61">
        <v>0.43055555555555558</v>
      </c>
      <c r="K307" s="72">
        <f t="shared" si="48"/>
        <v>0.11458333333333337</v>
      </c>
      <c r="L307" s="73">
        <f t="shared" si="49"/>
        <v>165</v>
      </c>
      <c r="M307" s="74">
        <f t="shared" si="50"/>
        <v>3.8194444444444454E-2</v>
      </c>
      <c r="N307" s="78">
        <f t="shared" si="51"/>
        <v>55</v>
      </c>
      <c r="O307" s="75" t="str">
        <f>IFERROR(IF(OR(M307="",B307=""),"",VLOOKUP($A307,Tabla!$A$2:$M$112,$C307,FALSE)),"")</f>
        <v/>
      </c>
      <c r="P307" s="76" t="str">
        <f t="shared" si="46"/>
        <v/>
      </c>
      <c r="Q307" s="77">
        <f>IFERROR(IF(OR(O307=0,O307=""),VLOOKUP(B307,$T$6:$W$16,4,0)/60*N307,Tiempos!O307*VLOOKUP(Tiempos!B307,Tiempos!$T$6:$W$16,4,0)/60),"")</f>
        <v>79.999999999999986</v>
      </c>
      <c r="R307" s="115"/>
      <c r="S307" s="112">
        <f t="shared" si="47"/>
        <v>0</v>
      </c>
    </row>
    <row r="308" spans="1:19" hidden="1">
      <c r="A308" s="67"/>
      <c r="B308" s="59" t="s">
        <v>12</v>
      </c>
      <c r="C308" s="79">
        <f>IFERROR(VLOOKUP(B308,Tiempos!$T$6:$U$16,2,FALSE),"")</f>
        <v>4</v>
      </c>
      <c r="D308" s="59" t="s">
        <v>196</v>
      </c>
      <c r="E308" s="141" t="s">
        <v>78</v>
      </c>
      <c r="F308" s="69">
        <v>3</v>
      </c>
      <c r="G308" s="68">
        <v>45876</v>
      </c>
      <c r="H308" s="70">
        <v>0.66666666666666663</v>
      </c>
      <c r="I308" s="68">
        <v>45877</v>
      </c>
      <c r="J308" s="61">
        <v>0.50694444444444442</v>
      </c>
      <c r="K308" s="72">
        <f t="shared" si="48"/>
        <v>0.29861111111111116</v>
      </c>
      <c r="L308" s="73">
        <f t="shared" si="49"/>
        <v>430</v>
      </c>
      <c r="M308" s="74">
        <f t="shared" si="50"/>
        <v>9.9537037037037049E-2</v>
      </c>
      <c r="N308" s="78">
        <f t="shared" si="51"/>
        <v>143</v>
      </c>
      <c r="O308" s="75" t="str">
        <f>IFERROR(IF(OR(M308="",B308=""),"",VLOOKUP($A308,Tabla!$A$2:$M$112,$C308,FALSE)),"")</f>
        <v/>
      </c>
      <c r="P308" s="76" t="str">
        <f t="shared" si="46"/>
        <v/>
      </c>
      <c r="Q308" s="77">
        <f>IFERROR(IF(OR(O308=0,O308=""),VLOOKUP(B308,$T$6:$W$16,4,0)/60*N308,Tiempos!O308*VLOOKUP(Tiempos!B308,Tiempos!$T$6:$W$16,4,0)/60),"")</f>
        <v>207.99999999999997</v>
      </c>
      <c r="R308" s="115"/>
      <c r="S308" s="112">
        <f t="shared" si="47"/>
        <v>0</v>
      </c>
    </row>
    <row r="309" spans="1:19" hidden="1">
      <c r="A309" s="67"/>
      <c r="B309" s="59" t="s">
        <v>12</v>
      </c>
      <c r="C309" s="79">
        <f>IFERROR(VLOOKUP(B309,Tiempos!$T$6:$U$16,2,FALSE),"")</f>
        <v>4</v>
      </c>
      <c r="D309" s="59" t="s">
        <v>196</v>
      </c>
      <c r="E309" s="141" t="s">
        <v>106</v>
      </c>
      <c r="F309" s="69">
        <v>4</v>
      </c>
      <c r="G309" s="68">
        <v>45870</v>
      </c>
      <c r="H309" s="70">
        <v>0.5625</v>
      </c>
      <c r="I309" s="68">
        <v>45871</v>
      </c>
      <c r="J309" s="61">
        <v>0.3888888888888889</v>
      </c>
      <c r="K309" s="72">
        <f t="shared" si="48"/>
        <v>0.20138888888888887</v>
      </c>
      <c r="L309" s="73">
        <f t="shared" si="49"/>
        <v>290</v>
      </c>
      <c r="M309" s="74">
        <f t="shared" si="50"/>
        <v>5.0347222222222217E-2</v>
      </c>
      <c r="N309" s="78">
        <f t="shared" si="51"/>
        <v>72</v>
      </c>
      <c r="O309" s="75" t="str">
        <f>IFERROR(IF(OR(M309="",B309=""),"",VLOOKUP($A309,Tabla!$A$2:$M$112,$C309,FALSE)),"")</f>
        <v/>
      </c>
      <c r="P309" s="76" t="str">
        <f t="shared" si="46"/>
        <v/>
      </c>
      <c r="Q309" s="77">
        <f>IFERROR(IF(OR(O309=0,O309=""),VLOOKUP(B309,$T$6:$W$16,4,0)/60*N309,Tiempos!O309*VLOOKUP(Tiempos!B309,Tiempos!$T$6:$W$16,4,0)/60),"")</f>
        <v>104.72727272727272</v>
      </c>
      <c r="R309" s="115"/>
      <c r="S309" s="112">
        <f t="shared" si="47"/>
        <v>4.1666666666666664E-2</v>
      </c>
    </row>
    <row r="310" spans="1:19" hidden="1">
      <c r="A310" s="67"/>
      <c r="B310" s="59" t="s">
        <v>12</v>
      </c>
      <c r="C310" s="79">
        <f>IFERROR(VLOOKUP(B310,Tiempos!$T$6:$U$16,2,FALSE),"")</f>
        <v>4</v>
      </c>
      <c r="D310" s="59" t="s">
        <v>196</v>
      </c>
      <c r="E310" s="141" t="s">
        <v>106</v>
      </c>
      <c r="F310" s="69">
        <v>5</v>
      </c>
      <c r="G310" s="68">
        <v>45861</v>
      </c>
      <c r="H310" s="70">
        <v>0.70833333333333337</v>
      </c>
      <c r="I310" s="68">
        <v>45862</v>
      </c>
      <c r="J310" s="61">
        <v>0.55555555555555558</v>
      </c>
      <c r="K310" s="72">
        <f t="shared" si="48"/>
        <v>0.30555555555555558</v>
      </c>
      <c r="L310" s="73">
        <f t="shared" si="49"/>
        <v>440</v>
      </c>
      <c r="M310" s="74">
        <f t="shared" si="50"/>
        <v>6.1111111111111116E-2</v>
      </c>
      <c r="N310" s="78">
        <f t="shared" si="51"/>
        <v>88</v>
      </c>
      <c r="O310" s="75" t="str">
        <f>IFERROR(IF(OR(M310="",B310=""),"",VLOOKUP($A310,Tabla!$A$2:$M$112,$C310,FALSE)),"")</f>
        <v/>
      </c>
      <c r="P310" s="76" t="str">
        <f t="shared" ref="P310:P373" si="52">IF(O310="","",(O310/N310))</f>
        <v/>
      </c>
      <c r="Q310" s="77">
        <f>IFERROR(IF(OR(O310=0,O310=""),VLOOKUP(B310,$T$6:$W$16,4,0)/60*N310,Tiempos!O310*VLOOKUP(Tiempos!B310,Tiempos!$T$6:$W$16,4,0)/60),"")</f>
        <v>127.99999999999999</v>
      </c>
      <c r="R310" s="115"/>
      <c r="S310" s="112">
        <f t="shared" si="47"/>
        <v>0</v>
      </c>
    </row>
    <row r="311" spans="1:19" hidden="1">
      <c r="A311" s="67"/>
      <c r="B311" s="59" t="s">
        <v>12</v>
      </c>
      <c r="C311" s="79">
        <f>IFERROR(VLOOKUP(B311,Tiempos!$T$6:$U$16,2,FALSE),"")</f>
        <v>4</v>
      </c>
      <c r="D311" s="59" t="s">
        <v>196</v>
      </c>
      <c r="E311" s="141" t="s">
        <v>78</v>
      </c>
      <c r="F311" s="69">
        <v>3</v>
      </c>
      <c r="G311" s="68">
        <v>45855</v>
      </c>
      <c r="H311" s="70">
        <v>0.375</v>
      </c>
      <c r="I311" s="68">
        <v>45855</v>
      </c>
      <c r="J311" s="61">
        <v>0.66666666666666663</v>
      </c>
      <c r="K311" s="72">
        <f t="shared" si="48"/>
        <v>0.24999999999999997</v>
      </c>
      <c r="L311" s="73">
        <f t="shared" si="49"/>
        <v>360</v>
      </c>
      <c r="M311" s="74">
        <f t="shared" si="50"/>
        <v>8.3333333333333329E-2</v>
      </c>
      <c r="N311" s="78">
        <f t="shared" si="51"/>
        <v>120</v>
      </c>
      <c r="O311" s="75" t="str">
        <f>IFERROR(IF(OR(M311="",B311=""),"",VLOOKUP($A311,Tabla!$A$2:$M$112,$C311,FALSE)),"")</f>
        <v/>
      </c>
      <c r="P311" s="76" t="str">
        <f t="shared" si="52"/>
        <v/>
      </c>
      <c r="Q311" s="77">
        <f>IFERROR(IF(OR(O311=0,O311=""),VLOOKUP(B311,$T$6:$W$16,4,0)/60*N311,Tiempos!O311*VLOOKUP(Tiempos!B311,Tiempos!$T$6:$W$16,4,0)/60),"")</f>
        <v>174.54545454545453</v>
      </c>
      <c r="R311" s="115"/>
      <c r="S311" s="112">
        <f t="shared" si="47"/>
        <v>4.1666666666666664E-2</v>
      </c>
    </row>
    <row r="312" spans="1:19" hidden="1">
      <c r="A312" s="67"/>
      <c r="B312" s="59" t="s">
        <v>12</v>
      </c>
      <c r="C312" s="79">
        <f>IFERROR(VLOOKUP(B312,Tiempos!$T$6:$U$16,2,FALSE),"")</f>
        <v>4</v>
      </c>
      <c r="D312" s="59" t="s">
        <v>26</v>
      </c>
      <c r="E312" s="141" t="s">
        <v>78</v>
      </c>
      <c r="F312" s="69">
        <v>4</v>
      </c>
      <c r="G312" s="68">
        <v>45906</v>
      </c>
      <c r="H312" s="70">
        <v>0.54166666666666663</v>
      </c>
      <c r="I312" s="68">
        <v>45908</v>
      </c>
      <c r="J312" s="61">
        <v>0.72222222222222221</v>
      </c>
      <c r="K312" s="72">
        <f t="shared" si="48"/>
        <v>0.3888888888888889</v>
      </c>
      <c r="L312" s="73">
        <f t="shared" si="49"/>
        <v>560</v>
      </c>
      <c r="M312" s="74">
        <f t="shared" si="50"/>
        <v>9.7222222222222224E-2</v>
      </c>
      <c r="N312" s="78">
        <f t="shared" si="51"/>
        <v>140</v>
      </c>
      <c r="O312" s="75" t="str">
        <f>IFERROR(IF(OR(M312="",B312=""),"",VLOOKUP($A312,Tabla!$A$2:$M$112,$C312,FALSE)),"")</f>
        <v/>
      </c>
      <c r="P312" s="76" t="str">
        <f t="shared" si="52"/>
        <v/>
      </c>
      <c r="Q312" s="77">
        <f>IFERROR(IF(OR(O312=0,O312=""),VLOOKUP(B312,$T$6:$W$16,4,0)/60*N312,Tiempos!O312*VLOOKUP(Tiempos!B312,Tiempos!$T$6:$W$16,4,0)/60),"")</f>
        <v>203.6363636363636</v>
      </c>
      <c r="R312" s="115"/>
      <c r="S312" s="112">
        <f t="shared" si="47"/>
        <v>4.1666666666666664E-2</v>
      </c>
    </row>
    <row r="313" spans="1:19" hidden="1">
      <c r="A313" s="67"/>
      <c r="B313" s="59" t="s">
        <v>12</v>
      </c>
      <c r="C313" s="79">
        <f>IFERROR(VLOOKUP(B313,Tiempos!$T$6:$U$16,2,FALSE),"")</f>
        <v>4</v>
      </c>
      <c r="D313" s="59" t="s">
        <v>26</v>
      </c>
      <c r="E313" s="141" t="s">
        <v>106</v>
      </c>
      <c r="F313" s="69">
        <v>3</v>
      </c>
      <c r="G313" s="68">
        <v>45909</v>
      </c>
      <c r="H313" s="70">
        <v>0.70486111111111116</v>
      </c>
      <c r="I313" s="68">
        <v>45910</v>
      </c>
      <c r="J313" s="61">
        <v>0.3888888888888889</v>
      </c>
      <c r="K313" s="72">
        <f t="shared" ref="K313" si="53">IFERROR(IF(J313="","",IF(G313=I313,(J313-H313-S313),IF(I313-G313=1,((VLOOKUP(G313,CALENDARIO,6,FALSE)-H313)+(J313-VLOOKUP(I313,CALENDARIO,5,FALSE)))-S313,IF(I313-G313=2,((VLOOKUP(G313,CALENDARIO,6,FALSE)-H313)+(J313-VLOOKUP(I313,CALENDARIO,5,FALSE)))-S313+VLOOKUP(G313+1,CALENDARIO,7,FALSE)/24,IF(I313-G313=3,((VLOOKUP(G313,CALENDARIO,6,FALSE)-H313)+(J313-VLOOKUP(I313,CALENDARIO,5,FALSE)))-S313+VLOOKUP(G313+1,CALENDARIO,7,FALSE)/24+VLOOKUP(G313+2,CALENDARIO,7,FALSE)/24,((VLOOKUP(G313,CALENDARIO,6,FALSE)-H313)+(J313-VLOOKUP(I313,CALENDARIO,5,FALSE)))-S313+VLOOKUP(G313+1,CALENDARIO,7,FALSE)/24+VLOOKUP(G313+2,CALENDARIO,7,FALSE)/24+VLOOKUP(G313+3,CALENDARIO,7,FALSE)/24))))),"")</f>
        <v>0.1423611111111111</v>
      </c>
      <c r="L313" s="73">
        <f t="shared" ref="L313" si="54">IFERROR((+HOUR(K313)*60+MINUTE(K313)),"")</f>
        <v>205</v>
      </c>
      <c r="M313" s="74">
        <f t="shared" ref="M313" si="55">IFERROR(IF(K313="","",K313/F313),"")</f>
        <v>4.7453703703703699E-2</v>
      </c>
      <c r="N313" s="78">
        <f t="shared" ref="N313" si="56">IFERROR(+HOUR(M313)*60+MINUTE(M313),"")</f>
        <v>68</v>
      </c>
      <c r="O313" s="75" t="str">
        <f>IFERROR(IF(OR(M313="",B313=""),"",VLOOKUP($A313,Tabla!$A$2:$M$112,$C313,FALSE)),"")</f>
        <v/>
      </c>
      <c r="P313" s="76" t="str">
        <f t="shared" si="52"/>
        <v/>
      </c>
      <c r="Q313" s="77">
        <f>IFERROR(IF(OR(O313=0,O313=""),VLOOKUP(B313,$T$6:$W$16,4,0)/60*N313,Tiempos!O313*VLOOKUP(Tiempos!B313,Tiempos!$T$6:$W$16,4,0)/60),"")</f>
        <v>98.909090909090892</v>
      </c>
      <c r="R313" s="115"/>
      <c r="S313" s="112">
        <f t="shared" si="47"/>
        <v>0</v>
      </c>
    </row>
    <row r="314" spans="1:19" hidden="1">
      <c r="A314" s="67"/>
      <c r="B314" s="59" t="s">
        <v>12</v>
      </c>
      <c r="C314" s="79">
        <f>IFERROR(VLOOKUP(B314,Tiempos!$T$6:$U$16,2,FALSE),"")</f>
        <v>4</v>
      </c>
      <c r="D314" s="59" t="s">
        <v>26</v>
      </c>
      <c r="E314" s="141" t="s">
        <v>106</v>
      </c>
      <c r="F314" s="69">
        <v>4</v>
      </c>
      <c r="G314" s="68">
        <v>45903</v>
      </c>
      <c r="H314" s="70">
        <v>0.66666666666666663</v>
      </c>
      <c r="I314" s="68">
        <v>45904</v>
      </c>
      <c r="J314" s="61">
        <v>0.39930555555555558</v>
      </c>
      <c r="K314" s="72">
        <f t="shared" si="48"/>
        <v>0.19097222222222232</v>
      </c>
      <c r="L314" s="73">
        <f t="shared" si="49"/>
        <v>275</v>
      </c>
      <c r="M314" s="74">
        <f t="shared" si="50"/>
        <v>4.774305555555558E-2</v>
      </c>
      <c r="N314" s="78">
        <f t="shared" si="51"/>
        <v>68</v>
      </c>
      <c r="O314" s="75" t="str">
        <f>IFERROR(IF(OR(M314="",B314=""),"",VLOOKUP($A314,Tabla!$A$2:$M$112,$C314,FALSE)),"")</f>
        <v/>
      </c>
      <c r="P314" s="76" t="str">
        <f t="shared" si="52"/>
        <v/>
      </c>
      <c r="Q314" s="77">
        <f>IFERROR(IF(OR(O314=0,O314=""),VLOOKUP(B314,$T$6:$W$16,4,0)/60*N314,Tiempos!O314*VLOOKUP(Tiempos!B314,Tiempos!$T$6:$W$16,4,0)/60),"")</f>
        <v>98.909090909090892</v>
      </c>
      <c r="R314" s="115"/>
      <c r="S314" s="112">
        <f t="shared" si="47"/>
        <v>0</v>
      </c>
    </row>
    <row r="315" spans="1:19" hidden="1">
      <c r="A315" s="67"/>
      <c r="B315" s="59" t="s">
        <v>12</v>
      </c>
      <c r="C315" s="79">
        <f>IFERROR(VLOOKUP(B315,Tiempos!$T$6:$U$16,2,FALSE),"")</f>
        <v>4</v>
      </c>
      <c r="D315" s="59" t="s">
        <v>26</v>
      </c>
      <c r="E315" s="141" t="s">
        <v>78</v>
      </c>
      <c r="F315" s="69">
        <v>4</v>
      </c>
      <c r="G315" s="68">
        <v>45894</v>
      </c>
      <c r="H315" s="70">
        <v>0.66319444444444442</v>
      </c>
      <c r="I315" s="68">
        <v>45895</v>
      </c>
      <c r="J315" s="61">
        <v>0.45833333333333331</v>
      </c>
      <c r="K315" s="72">
        <f t="shared" si="48"/>
        <v>0.25347222222222227</v>
      </c>
      <c r="L315" s="73">
        <f t="shared" si="49"/>
        <v>365</v>
      </c>
      <c r="M315" s="74">
        <f t="shared" si="50"/>
        <v>6.3368055555555566E-2</v>
      </c>
      <c r="N315" s="78">
        <f t="shared" si="51"/>
        <v>91</v>
      </c>
      <c r="O315" s="75" t="str">
        <f>IFERROR(IF(OR(M315="",B315=""),"",VLOOKUP($A315,Tabla!$A$2:$M$112,$C315,FALSE)),"")</f>
        <v/>
      </c>
      <c r="P315" s="76" t="str">
        <f t="shared" si="52"/>
        <v/>
      </c>
      <c r="Q315" s="77">
        <f>IFERROR(IF(OR(O315=0,O315=""),VLOOKUP(B315,$T$6:$W$16,4,0)/60*N315,Tiempos!O315*VLOOKUP(Tiempos!B315,Tiempos!$T$6:$W$16,4,0)/60),"")</f>
        <v>132.36363636363635</v>
      </c>
      <c r="R315" s="115"/>
      <c r="S315" s="112">
        <f t="shared" si="47"/>
        <v>0</v>
      </c>
    </row>
    <row r="316" spans="1:19" hidden="1">
      <c r="A316" s="67"/>
      <c r="B316" s="59" t="s">
        <v>12</v>
      </c>
      <c r="C316" s="79">
        <f>IFERROR(VLOOKUP(B316,Tiempos!$T$6:$U$16,2,FALSE),"")</f>
        <v>4</v>
      </c>
      <c r="D316" s="59" t="s">
        <v>26</v>
      </c>
      <c r="E316" s="141" t="s">
        <v>78</v>
      </c>
      <c r="F316" s="69">
        <v>3</v>
      </c>
      <c r="G316" s="68">
        <v>45896</v>
      </c>
      <c r="H316" s="70">
        <v>0.35416666666666669</v>
      </c>
      <c r="I316" s="68">
        <v>45896</v>
      </c>
      <c r="J316" s="61">
        <v>0.52430555555555558</v>
      </c>
      <c r="K316" s="72">
        <f t="shared" si="48"/>
        <v>0.1701388888888889</v>
      </c>
      <c r="L316" s="73">
        <f t="shared" si="49"/>
        <v>245</v>
      </c>
      <c r="M316" s="74">
        <f t="shared" si="50"/>
        <v>5.6712962962962965E-2</v>
      </c>
      <c r="N316" s="78">
        <f t="shared" si="51"/>
        <v>81</v>
      </c>
      <c r="O316" s="75" t="str">
        <f>IFERROR(IF(OR(M316="",B316=""),"",VLOOKUP($A316,Tabla!$A$2:$M$112,$C316,FALSE)),"")</f>
        <v/>
      </c>
      <c r="P316" s="76" t="str">
        <f t="shared" si="52"/>
        <v/>
      </c>
      <c r="Q316" s="77">
        <f>IFERROR(IF(OR(O316=0,O316=""),VLOOKUP(B316,$T$6:$W$16,4,0)/60*N316,Tiempos!O316*VLOOKUP(Tiempos!B316,Tiempos!$T$6:$W$16,4,0)/60),"")</f>
        <v>117.8181818181818</v>
      </c>
      <c r="R316" s="115"/>
      <c r="S316" s="112">
        <f t="shared" si="47"/>
        <v>0</v>
      </c>
    </row>
    <row r="317" spans="1:19" hidden="1">
      <c r="A317" s="67"/>
      <c r="B317" s="59" t="s">
        <v>12</v>
      </c>
      <c r="C317" s="79">
        <f>IFERROR(VLOOKUP(B317,Tiempos!$T$6:$U$16,2,FALSE),"")</f>
        <v>4</v>
      </c>
      <c r="D317" s="59" t="s">
        <v>26</v>
      </c>
      <c r="E317" s="141" t="s">
        <v>106</v>
      </c>
      <c r="F317" s="69">
        <v>4</v>
      </c>
      <c r="G317" s="68">
        <v>45898</v>
      </c>
      <c r="H317" s="70">
        <v>0.32291666666666669</v>
      </c>
      <c r="I317" s="68">
        <v>45898</v>
      </c>
      <c r="J317" s="61">
        <v>0.53472222222222221</v>
      </c>
      <c r="K317" s="72">
        <f t="shared" si="48"/>
        <v>0.21180555555555552</v>
      </c>
      <c r="L317" s="73">
        <f t="shared" si="49"/>
        <v>305</v>
      </c>
      <c r="M317" s="74">
        <f t="shared" si="50"/>
        <v>5.2951388888888881E-2</v>
      </c>
      <c r="N317" s="78">
        <f t="shared" si="51"/>
        <v>76</v>
      </c>
      <c r="O317" s="75" t="str">
        <f>IFERROR(IF(OR(M317="",B317=""),"",VLOOKUP($A317,Tabla!$A$2:$M$112,$C317,FALSE)),"")</f>
        <v/>
      </c>
      <c r="P317" s="76" t="str">
        <f t="shared" si="52"/>
        <v/>
      </c>
      <c r="Q317" s="77">
        <f>IFERROR(IF(OR(O317=0,O317=""),VLOOKUP(B317,$T$6:$W$16,4,0)/60*N317,Tiempos!O317*VLOOKUP(Tiempos!B317,Tiempos!$T$6:$W$16,4,0)/60),"")</f>
        <v>110.54545454545453</v>
      </c>
      <c r="R317" s="115"/>
      <c r="S317" s="112">
        <f t="shared" si="47"/>
        <v>0</v>
      </c>
    </row>
    <row r="318" spans="1:19" ht="11.45" hidden="1" customHeight="1">
      <c r="A318" s="67"/>
      <c r="B318" s="59" t="s">
        <v>12</v>
      </c>
      <c r="C318" s="79">
        <f>IFERROR(VLOOKUP(B318,Tiempos!$T$6:$U$16,2,FALSE),"")</f>
        <v>4</v>
      </c>
      <c r="D318" s="59" t="s">
        <v>26</v>
      </c>
      <c r="E318" s="141" t="s">
        <v>106</v>
      </c>
      <c r="F318" s="69">
        <v>3</v>
      </c>
      <c r="G318" s="68">
        <v>45898</v>
      </c>
      <c r="H318" s="70">
        <v>0.53472222222222221</v>
      </c>
      <c r="I318" s="68">
        <v>45899</v>
      </c>
      <c r="J318" s="61">
        <v>0.31944444444444448</v>
      </c>
      <c r="K318" s="72">
        <f t="shared" si="48"/>
        <v>0.15972222222222224</v>
      </c>
      <c r="L318" s="73">
        <f t="shared" si="49"/>
        <v>230</v>
      </c>
      <c r="M318" s="74">
        <f t="shared" si="50"/>
        <v>5.3240740740740748E-2</v>
      </c>
      <c r="N318" s="78">
        <f t="shared" si="51"/>
        <v>76</v>
      </c>
      <c r="O318" s="75" t="str">
        <f>IFERROR(IF(OR(M318="",B318=""),"",VLOOKUP($A318,Tabla!$A$2:$M$112,$C318,FALSE)),"")</f>
        <v/>
      </c>
      <c r="P318" s="76" t="str">
        <f t="shared" si="52"/>
        <v/>
      </c>
      <c r="Q318" s="77">
        <f>IFERROR(IF(OR(O318=0,O318=""),VLOOKUP(B318,$T$6:$W$16,4,0)/60*N318,Tiempos!O318*VLOOKUP(Tiempos!B318,Tiempos!$T$6:$W$16,4,0)/60),"")</f>
        <v>110.54545454545453</v>
      </c>
      <c r="R318" s="115"/>
      <c r="S318" s="112">
        <f t="shared" si="47"/>
        <v>4.1666666666666664E-2</v>
      </c>
    </row>
    <row r="319" spans="1:19" hidden="1">
      <c r="A319" s="67"/>
      <c r="B319" s="59" t="s">
        <v>12</v>
      </c>
      <c r="C319" s="79">
        <f>IFERROR(VLOOKUP(B319,Tiempos!$T$6:$U$16,2,FALSE),"")</f>
        <v>4</v>
      </c>
      <c r="D319" s="59" t="s">
        <v>26</v>
      </c>
      <c r="E319" s="141" t="s">
        <v>78</v>
      </c>
      <c r="F319" s="69">
        <v>3</v>
      </c>
      <c r="G319" s="68">
        <v>45887</v>
      </c>
      <c r="H319" s="70">
        <v>0.72222222222222221</v>
      </c>
      <c r="I319" s="68">
        <v>45888</v>
      </c>
      <c r="J319" s="61">
        <v>0.47222222222222227</v>
      </c>
      <c r="K319" s="72">
        <f t="shared" si="48"/>
        <v>0.20833333333333343</v>
      </c>
      <c r="L319" s="73">
        <f t="shared" si="49"/>
        <v>300</v>
      </c>
      <c r="M319" s="74">
        <f t="shared" si="50"/>
        <v>6.9444444444444475E-2</v>
      </c>
      <c r="N319" s="78">
        <f t="shared" si="51"/>
        <v>100</v>
      </c>
      <c r="O319" s="75" t="str">
        <f>IFERROR(IF(OR(M319="",B319=""),"",VLOOKUP($A319,Tabla!$A$2:$M$112,$C319,FALSE)),"")</f>
        <v/>
      </c>
      <c r="P319" s="76" t="str">
        <f t="shared" si="52"/>
        <v/>
      </c>
      <c r="Q319" s="77">
        <f>IFERROR(IF(OR(O319=0,O319=""),VLOOKUP(B319,$T$6:$W$16,4,0)/60*N319,Tiempos!O319*VLOOKUP(Tiempos!B319,Tiempos!$T$6:$W$16,4,0)/60),"")</f>
        <v>145.45454545454544</v>
      </c>
      <c r="R319" s="115"/>
      <c r="S319" s="112">
        <f t="shared" si="47"/>
        <v>0</v>
      </c>
    </row>
    <row r="320" spans="1:19" hidden="1">
      <c r="A320" s="67"/>
      <c r="B320" s="59" t="s">
        <v>12</v>
      </c>
      <c r="C320" s="79">
        <f>IFERROR(VLOOKUP(B320,Tiempos!$T$6:$U$16,2,FALSE),"")</f>
        <v>4</v>
      </c>
      <c r="D320" s="59" t="s">
        <v>26</v>
      </c>
      <c r="E320" s="141" t="s">
        <v>106</v>
      </c>
      <c r="F320" s="69">
        <v>4</v>
      </c>
      <c r="G320" s="68">
        <v>45890</v>
      </c>
      <c r="H320" s="70">
        <v>0.5</v>
      </c>
      <c r="I320" s="68">
        <v>45890</v>
      </c>
      <c r="J320" s="61">
        <v>0.71875</v>
      </c>
      <c r="K320" s="72">
        <f t="shared" si="48"/>
        <v>0.17708333333333334</v>
      </c>
      <c r="L320" s="73">
        <f t="shared" si="49"/>
        <v>255</v>
      </c>
      <c r="M320" s="74">
        <f t="shared" si="50"/>
        <v>4.4270833333333336E-2</v>
      </c>
      <c r="N320" s="78">
        <f t="shared" si="51"/>
        <v>63</v>
      </c>
      <c r="O320" s="75" t="str">
        <f>IFERROR(IF(OR(M320="",B320=""),"",VLOOKUP($A320,Tabla!$A$2:$M$112,$C320,FALSE)),"")</f>
        <v/>
      </c>
      <c r="P320" s="76" t="str">
        <f t="shared" si="52"/>
        <v/>
      </c>
      <c r="Q320" s="77">
        <f>IFERROR(IF(OR(O320=0,O320=""),VLOOKUP(B320,$T$6:$W$16,4,0)/60*N320,Tiempos!O320*VLOOKUP(Tiempos!B320,Tiempos!$T$6:$W$16,4,0)/60),"")</f>
        <v>91.636363636363626</v>
      </c>
      <c r="R320" s="115"/>
      <c r="S320" s="112">
        <f t="shared" si="47"/>
        <v>4.1666666666666664E-2</v>
      </c>
    </row>
    <row r="321" spans="1:19" hidden="1">
      <c r="A321" s="67"/>
      <c r="B321" s="59" t="s">
        <v>12</v>
      </c>
      <c r="C321" s="79">
        <f>IFERROR(VLOOKUP(B321,Tiempos!$T$6:$U$16,2,FALSE),"")</f>
        <v>4</v>
      </c>
      <c r="D321" s="59" t="s">
        <v>26</v>
      </c>
      <c r="E321" s="141" t="s">
        <v>106</v>
      </c>
      <c r="F321" s="69">
        <v>4</v>
      </c>
      <c r="G321" s="68">
        <v>45880</v>
      </c>
      <c r="H321" s="70">
        <v>0.55555555555555558</v>
      </c>
      <c r="I321" s="68">
        <v>45881</v>
      </c>
      <c r="J321" s="61">
        <v>0.5</v>
      </c>
      <c r="K321" s="72">
        <f t="shared" si="48"/>
        <v>0.3611111111111111</v>
      </c>
      <c r="L321" s="73">
        <f t="shared" si="49"/>
        <v>520</v>
      </c>
      <c r="M321" s="74">
        <f t="shared" si="50"/>
        <v>9.0277777777777776E-2</v>
      </c>
      <c r="N321" s="78">
        <f t="shared" si="51"/>
        <v>130</v>
      </c>
      <c r="O321" s="75" t="str">
        <f>IFERROR(IF(OR(M321="",B321=""),"",VLOOKUP($A321,Tabla!$A$2:$M$112,$C321,FALSE)),"")</f>
        <v/>
      </c>
      <c r="P321" s="76" t="str">
        <f t="shared" si="52"/>
        <v/>
      </c>
      <c r="Q321" s="77">
        <f>IFERROR(IF(OR(O321=0,O321=""),VLOOKUP(B321,$T$6:$W$16,4,0)/60*N321,Tiempos!O321*VLOOKUP(Tiempos!B321,Tiempos!$T$6:$W$16,4,0)/60),"")</f>
        <v>189.09090909090907</v>
      </c>
      <c r="R321" s="115"/>
      <c r="S321" s="112">
        <f t="shared" si="47"/>
        <v>4.1666666666666664E-2</v>
      </c>
    </row>
    <row r="322" spans="1:19" hidden="1">
      <c r="A322" s="67"/>
      <c r="B322" s="59" t="s">
        <v>12</v>
      </c>
      <c r="C322" s="79">
        <f>IFERROR(VLOOKUP(B322,Tiempos!$T$6:$U$16,2,FALSE),"")</f>
        <v>4</v>
      </c>
      <c r="D322" s="59" t="s">
        <v>26</v>
      </c>
      <c r="E322" s="141" t="s">
        <v>78</v>
      </c>
      <c r="F322" s="69">
        <v>3</v>
      </c>
      <c r="G322" s="68">
        <v>45876</v>
      </c>
      <c r="H322" s="70">
        <v>0.375</v>
      </c>
      <c r="I322" s="68">
        <v>45876</v>
      </c>
      <c r="J322" s="61">
        <v>0.56944444444444442</v>
      </c>
      <c r="K322" s="72">
        <f t="shared" si="48"/>
        <v>0.19444444444444442</v>
      </c>
      <c r="L322" s="73">
        <f t="shared" si="49"/>
        <v>280</v>
      </c>
      <c r="M322" s="74">
        <f t="shared" si="50"/>
        <v>6.4814814814814811E-2</v>
      </c>
      <c r="N322" s="78">
        <f t="shared" si="51"/>
        <v>93</v>
      </c>
      <c r="O322" s="75" t="str">
        <f>IFERROR(IF(OR(M322="",B322=""),"",VLOOKUP($A322,Tabla!$A$2:$M$112,$C322,FALSE)),"")</f>
        <v/>
      </c>
      <c r="P322" s="76" t="str">
        <f t="shared" si="52"/>
        <v/>
      </c>
      <c r="Q322" s="77">
        <f>IFERROR(IF(OR(O322=0,O322=""),VLOOKUP(B322,$T$6:$W$16,4,0)/60*N322,Tiempos!O322*VLOOKUP(Tiempos!B322,Tiempos!$T$6:$W$16,4,0)/60),"")</f>
        <v>135.27272727272725</v>
      </c>
      <c r="R322" s="115"/>
      <c r="S322" s="112">
        <f t="shared" si="47"/>
        <v>0</v>
      </c>
    </row>
    <row r="323" spans="1:19" hidden="1">
      <c r="A323" s="67"/>
      <c r="B323" s="59" t="s">
        <v>12</v>
      </c>
      <c r="C323" s="79">
        <f>IFERROR(VLOOKUP(B323,Tiempos!$T$6:$U$16,2,FALSE),"")</f>
        <v>4</v>
      </c>
      <c r="D323" s="59" t="s">
        <v>26</v>
      </c>
      <c r="E323" s="141" t="s">
        <v>78</v>
      </c>
      <c r="F323" s="69">
        <v>3</v>
      </c>
      <c r="G323" s="68">
        <v>45856</v>
      </c>
      <c r="H323" s="70">
        <v>0.3611111111111111</v>
      </c>
      <c r="I323" s="68">
        <v>45856</v>
      </c>
      <c r="J323" s="61">
        <v>0.70138888888888884</v>
      </c>
      <c r="K323" s="72">
        <f t="shared" si="48"/>
        <v>0.29861111111111105</v>
      </c>
      <c r="L323" s="73">
        <f t="shared" si="49"/>
        <v>430</v>
      </c>
      <c r="M323" s="74">
        <f t="shared" si="50"/>
        <v>9.9537037037037021E-2</v>
      </c>
      <c r="N323" s="78">
        <f t="shared" si="51"/>
        <v>143</v>
      </c>
      <c r="O323" s="75" t="str">
        <f>IFERROR(IF(OR(M323="",B323=""),"",VLOOKUP($A323,Tabla!$A$2:$M$112,$C323,FALSE)),"")</f>
        <v/>
      </c>
      <c r="P323" s="76" t="str">
        <f t="shared" si="52"/>
        <v/>
      </c>
      <c r="Q323" s="77">
        <f>IFERROR(IF(OR(O323=0,O323=""),VLOOKUP(B323,$T$6:$W$16,4,0)/60*N323,Tiempos!O323*VLOOKUP(Tiempos!B323,Tiempos!$T$6:$W$16,4,0)/60),"")</f>
        <v>207.99999999999997</v>
      </c>
      <c r="R323" s="115"/>
      <c r="S323" s="112">
        <f t="shared" si="47"/>
        <v>4.1666666666666664E-2</v>
      </c>
    </row>
    <row r="324" spans="1:19" hidden="1">
      <c r="A324" s="67"/>
      <c r="B324" s="59" t="s">
        <v>12</v>
      </c>
      <c r="C324" s="79">
        <f>IFERROR(VLOOKUP(B324,Tiempos!$T$6:$U$16,2,FALSE),"")</f>
        <v>4</v>
      </c>
      <c r="D324" s="59" t="s">
        <v>197</v>
      </c>
      <c r="E324" s="141" t="s">
        <v>78</v>
      </c>
      <c r="F324" s="69">
        <v>4</v>
      </c>
      <c r="G324" s="68">
        <v>45908</v>
      </c>
      <c r="H324" s="70">
        <v>0.43055555555555558</v>
      </c>
      <c r="I324" s="68">
        <v>45908</v>
      </c>
      <c r="J324" s="61">
        <v>0.67361111111111116</v>
      </c>
      <c r="K324" s="72">
        <f t="shared" si="48"/>
        <v>0.20138888888888892</v>
      </c>
      <c r="L324" s="73">
        <f t="shared" si="49"/>
        <v>290</v>
      </c>
      <c r="M324" s="74">
        <f t="shared" si="50"/>
        <v>5.0347222222222231E-2</v>
      </c>
      <c r="N324" s="78">
        <f t="shared" si="51"/>
        <v>72</v>
      </c>
      <c r="O324" s="75" t="str">
        <f>IFERROR(IF(OR(M324="",B324=""),"",VLOOKUP($A324,Tabla!$A$2:$M$112,$C324,FALSE)),"")</f>
        <v/>
      </c>
      <c r="P324" s="76" t="str">
        <f t="shared" si="52"/>
        <v/>
      </c>
      <c r="Q324" s="77">
        <f>IFERROR(IF(OR(O324=0,O324=""),VLOOKUP(B324,$T$6:$W$16,4,0)/60*N324,Tiempos!O324*VLOOKUP(Tiempos!B324,Tiempos!$T$6:$W$16,4,0)/60),"")</f>
        <v>104.72727272727272</v>
      </c>
      <c r="R324" s="116"/>
      <c r="S324" s="112">
        <f t="shared" ref="S324:S387" si="57">IF(I324=G324,IF(H324&lt;$S$1,IF(J324&gt;$S$2,$S$3,0),0),IF(WEEKDAY(G324)=7,IF(J324&gt;$S$2,$S$3,0),IF(H324&lt;$S$1,$S$3,0)+IF(J324&gt;$S$2,$S$3,0)))</f>
        <v>4.1666666666666664E-2</v>
      </c>
    </row>
    <row r="325" spans="1:19" hidden="1">
      <c r="A325" s="67"/>
      <c r="B325" s="59" t="s">
        <v>12</v>
      </c>
      <c r="C325" s="79">
        <f>IFERROR(VLOOKUP(B325,Tiempos!$T$6:$U$16,2,FALSE),"")</f>
        <v>4</v>
      </c>
      <c r="D325" s="59" t="s">
        <v>197</v>
      </c>
      <c r="E325" s="141" t="s">
        <v>106</v>
      </c>
      <c r="F325" s="69">
        <v>4</v>
      </c>
      <c r="G325" s="68">
        <v>45909</v>
      </c>
      <c r="H325" s="70">
        <v>0.67361111111111116</v>
      </c>
      <c r="I325" s="68">
        <v>45910</v>
      </c>
      <c r="J325" s="61">
        <v>0.3611111111111111</v>
      </c>
      <c r="K325" s="72">
        <f t="shared" si="48"/>
        <v>0.14583333333333331</v>
      </c>
      <c r="L325" s="73">
        <f t="shared" si="49"/>
        <v>210</v>
      </c>
      <c r="M325" s="74">
        <f t="shared" si="50"/>
        <v>3.6458333333333329E-2</v>
      </c>
      <c r="N325" s="78">
        <f t="shared" si="51"/>
        <v>52</v>
      </c>
      <c r="O325" s="75" t="str">
        <f>IFERROR(IF(OR(M325="",B325=""),"",VLOOKUP($A325,Tabla!$A$2:$M$112,$C325,FALSE)),"")</f>
        <v/>
      </c>
      <c r="P325" s="76" t="str">
        <f t="shared" si="52"/>
        <v/>
      </c>
      <c r="Q325" s="77">
        <f>IFERROR(IF(OR(O325=0,O325=""),VLOOKUP(B325,$T$6:$W$16,4,0)/60*N325,Tiempos!O325*VLOOKUP(Tiempos!B325,Tiempos!$T$6:$W$16,4,0)/60),"")</f>
        <v>75.636363636363626</v>
      </c>
      <c r="R325" s="116"/>
      <c r="S325" s="112">
        <f t="shared" si="57"/>
        <v>0</v>
      </c>
    </row>
    <row r="326" spans="1:19" hidden="1">
      <c r="A326" s="67"/>
      <c r="B326" s="59" t="s">
        <v>12</v>
      </c>
      <c r="C326" s="79">
        <f>IFERROR(VLOOKUP(B326,Tiempos!$T$6:$U$16,2,FALSE),"")</f>
        <v>4</v>
      </c>
      <c r="D326" s="59" t="s">
        <v>197</v>
      </c>
      <c r="E326" s="141" t="s">
        <v>106</v>
      </c>
      <c r="F326" s="69">
        <v>4</v>
      </c>
      <c r="G326" s="68">
        <v>45903</v>
      </c>
      <c r="H326" s="70">
        <v>0.55555555555555558</v>
      </c>
      <c r="I326" s="68">
        <v>45904</v>
      </c>
      <c r="J326" s="61">
        <v>0.5</v>
      </c>
      <c r="K326" s="72">
        <f t="shared" si="48"/>
        <v>0.3611111111111111</v>
      </c>
      <c r="L326" s="73">
        <f t="shared" si="49"/>
        <v>520</v>
      </c>
      <c r="M326" s="74">
        <f t="shared" si="50"/>
        <v>9.0277777777777776E-2</v>
      </c>
      <c r="N326" s="78">
        <f t="shared" si="51"/>
        <v>130</v>
      </c>
      <c r="O326" s="75" t="str">
        <f>IFERROR(IF(OR(M326="",B326=""),"",VLOOKUP($A326,Tabla!$A$2:$M$112,$C326,FALSE)),"")</f>
        <v/>
      </c>
      <c r="P326" s="76" t="str">
        <f t="shared" si="52"/>
        <v/>
      </c>
      <c r="Q326" s="77">
        <f>IFERROR(IF(OR(O326=0,O326=""),VLOOKUP(B326,$T$6:$W$16,4,0)/60*N326,Tiempos!O326*VLOOKUP(Tiempos!B326,Tiempos!$T$6:$W$16,4,0)/60),"")</f>
        <v>189.09090909090907</v>
      </c>
      <c r="R326" s="116"/>
      <c r="S326" s="112">
        <f t="shared" si="57"/>
        <v>4.1666666666666664E-2</v>
      </c>
    </row>
    <row r="327" spans="1:19" hidden="1">
      <c r="A327" s="67"/>
      <c r="B327" s="59" t="s">
        <v>12</v>
      </c>
      <c r="C327" s="79">
        <f>IFERROR(VLOOKUP(B327,Tiempos!$T$6:$U$16,2,FALSE),"")</f>
        <v>4</v>
      </c>
      <c r="D327" s="59" t="s">
        <v>197</v>
      </c>
      <c r="E327" s="141" t="s">
        <v>78</v>
      </c>
      <c r="F327" s="69">
        <v>3</v>
      </c>
      <c r="G327" s="68">
        <v>45896</v>
      </c>
      <c r="H327" s="61">
        <v>0.38541666666666669</v>
      </c>
      <c r="I327" s="68">
        <v>45896</v>
      </c>
      <c r="J327" s="61">
        <v>0.52083333333333337</v>
      </c>
      <c r="K327" s="72">
        <f t="shared" si="48"/>
        <v>0.13541666666666669</v>
      </c>
      <c r="L327" s="73">
        <f t="shared" si="49"/>
        <v>195</v>
      </c>
      <c r="M327" s="74">
        <f t="shared" si="50"/>
        <v>4.5138888888888895E-2</v>
      </c>
      <c r="N327" s="78">
        <f t="shared" si="51"/>
        <v>65</v>
      </c>
      <c r="O327" s="75" t="str">
        <f>IFERROR(IF(OR(M327="",B327=""),"",VLOOKUP($A327,Tabla!$A$2:$M$112,$C327,FALSE)),"")</f>
        <v/>
      </c>
      <c r="P327" s="76" t="str">
        <f t="shared" si="52"/>
        <v/>
      </c>
      <c r="Q327" s="77">
        <f>IFERROR(IF(OR(O327=0,O327=""),VLOOKUP(B327,$T$6:$W$16,4,0)/60*N327,Tiempos!O327*VLOOKUP(Tiempos!B327,Tiempos!$T$6:$W$16,4,0)/60),"")</f>
        <v>94.545454545454533</v>
      </c>
      <c r="R327" s="117"/>
      <c r="S327" s="112">
        <f t="shared" si="57"/>
        <v>0</v>
      </c>
    </row>
    <row r="328" spans="1:19" hidden="1">
      <c r="A328" s="67"/>
      <c r="B328" s="59" t="s">
        <v>12</v>
      </c>
      <c r="C328" s="79">
        <f>IFERROR(VLOOKUP(B328,Tiempos!$T$6:$U$16,2,FALSE),"")</f>
        <v>4</v>
      </c>
      <c r="D328" s="59" t="s">
        <v>197</v>
      </c>
      <c r="E328" s="141" t="s">
        <v>78</v>
      </c>
      <c r="F328" s="69">
        <v>3</v>
      </c>
      <c r="G328" s="68">
        <v>45887</v>
      </c>
      <c r="H328" s="70">
        <v>0.34027777777777773</v>
      </c>
      <c r="I328" s="68">
        <v>45887</v>
      </c>
      <c r="J328" s="61">
        <v>0.49652777777777773</v>
      </c>
      <c r="K328" s="72">
        <f t="shared" si="48"/>
        <v>0.15625</v>
      </c>
      <c r="L328" s="73">
        <f t="shared" si="49"/>
        <v>225</v>
      </c>
      <c r="M328" s="74">
        <f t="shared" si="50"/>
        <v>5.2083333333333336E-2</v>
      </c>
      <c r="N328" s="78">
        <f t="shared" si="51"/>
        <v>75</v>
      </c>
      <c r="O328" s="75" t="str">
        <f>IFERROR(IF(OR(M328="",B328=""),"",VLOOKUP($A328,Tabla!$A$2:$M$112,$C328,FALSE)),"")</f>
        <v/>
      </c>
      <c r="P328" s="76" t="str">
        <f t="shared" si="52"/>
        <v/>
      </c>
      <c r="Q328" s="77">
        <f>IFERROR(IF(OR(O328=0,O328=""),VLOOKUP(B328,$T$6:$W$16,4,0)/60*N328,Tiempos!O328*VLOOKUP(Tiempos!B328,Tiempos!$T$6:$W$16,4,0)/60),"")</f>
        <v>109.09090909090908</v>
      </c>
      <c r="R328" s="117"/>
      <c r="S328" s="112">
        <f t="shared" si="57"/>
        <v>0</v>
      </c>
    </row>
    <row r="329" spans="1:19" hidden="1">
      <c r="A329" s="67"/>
      <c r="B329" s="59" t="s">
        <v>12</v>
      </c>
      <c r="C329" s="79">
        <f>IFERROR(VLOOKUP(B329,Tiempos!$T$6:$U$16,2,FALSE),"")</f>
        <v>4</v>
      </c>
      <c r="D329" s="59" t="s">
        <v>197</v>
      </c>
      <c r="E329" s="141" t="s">
        <v>78</v>
      </c>
      <c r="F329" s="69">
        <v>3</v>
      </c>
      <c r="G329" s="68">
        <v>45887</v>
      </c>
      <c r="H329" s="70">
        <v>0.70833333333333337</v>
      </c>
      <c r="I329" s="68">
        <v>45888</v>
      </c>
      <c r="J329" s="61">
        <v>0.41666666666666669</v>
      </c>
      <c r="K329" s="72">
        <f t="shared" si="48"/>
        <v>0.16666666666666669</v>
      </c>
      <c r="L329" s="73">
        <f t="shared" si="49"/>
        <v>240</v>
      </c>
      <c r="M329" s="74">
        <f t="shared" si="50"/>
        <v>5.5555555555555559E-2</v>
      </c>
      <c r="N329" s="78">
        <f t="shared" si="51"/>
        <v>80</v>
      </c>
      <c r="O329" s="75" t="str">
        <f>IFERROR(IF(OR(M329="",B329=""),"",VLOOKUP($A329,Tabla!$A$2:$M$112,$C329,FALSE)),"")</f>
        <v/>
      </c>
      <c r="P329" s="76" t="str">
        <f t="shared" si="52"/>
        <v/>
      </c>
      <c r="Q329" s="77">
        <f>IFERROR(IF(OR(O329=0,O329=""),VLOOKUP(B329,$T$6:$W$16,4,0)/60*N329,Tiempos!O329*VLOOKUP(Tiempos!B329,Tiempos!$T$6:$W$16,4,0)/60),"")</f>
        <v>116.36363636363635</v>
      </c>
      <c r="R329" s="117"/>
      <c r="S329" s="112">
        <f t="shared" si="57"/>
        <v>0</v>
      </c>
    </row>
    <row r="330" spans="1:19" hidden="1">
      <c r="A330" s="67"/>
      <c r="B330" s="59" t="s">
        <v>12</v>
      </c>
      <c r="C330" s="79">
        <f>IFERROR(VLOOKUP(B330,Tiempos!$T$6:$U$16,2,FALSE),"")</f>
        <v>4</v>
      </c>
      <c r="D330" s="59" t="s">
        <v>197</v>
      </c>
      <c r="E330" s="141" t="s">
        <v>106</v>
      </c>
      <c r="F330" s="69">
        <v>4</v>
      </c>
      <c r="G330" s="68">
        <v>45890</v>
      </c>
      <c r="H330" s="70">
        <v>0.64583333333333337</v>
      </c>
      <c r="I330" s="68">
        <v>45891</v>
      </c>
      <c r="J330" s="61">
        <v>0.35416666666666669</v>
      </c>
      <c r="K330" s="72">
        <f t="shared" si="48"/>
        <v>0.16666666666666669</v>
      </c>
      <c r="L330" s="73">
        <f t="shared" si="49"/>
        <v>240</v>
      </c>
      <c r="M330" s="74">
        <f t="shared" si="50"/>
        <v>4.1666666666666671E-2</v>
      </c>
      <c r="N330" s="78">
        <f t="shared" si="51"/>
        <v>60</v>
      </c>
      <c r="O330" s="75" t="str">
        <f>IFERROR(IF(OR(M330="",B330=""),"",VLOOKUP($A330,Tabla!$A$2:$M$112,$C330,FALSE)),"")</f>
        <v/>
      </c>
      <c r="P330" s="76" t="str">
        <f t="shared" si="52"/>
        <v/>
      </c>
      <c r="Q330" s="77">
        <f>IFERROR(IF(OR(O330=0,O330=""),VLOOKUP(B330,$T$6:$W$16,4,0)/60*N330,Tiempos!O330*VLOOKUP(Tiempos!B330,Tiempos!$T$6:$W$16,4,0)/60),"")</f>
        <v>87.272727272727266</v>
      </c>
      <c r="R330" s="117"/>
      <c r="S330" s="112">
        <f t="shared" si="57"/>
        <v>0</v>
      </c>
    </row>
    <row r="331" spans="1:19" hidden="1">
      <c r="A331" s="67"/>
      <c r="B331" s="59" t="s">
        <v>12</v>
      </c>
      <c r="C331" s="79">
        <f>IFERROR(VLOOKUP(B331,Tiempos!$T$6:$U$16,2,FALSE),"")</f>
        <v>4</v>
      </c>
      <c r="D331" s="59" t="s">
        <v>197</v>
      </c>
      <c r="E331" s="141" t="s">
        <v>106</v>
      </c>
      <c r="F331" s="69">
        <v>3</v>
      </c>
      <c r="G331" s="68">
        <v>45881</v>
      </c>
      <c r="H331" s="70">
        <v>0.34722222222222227</v>
      </c>
      <c r="I331" s="68">
        <v>45881</v>
      </c>
      <c r="J331" s="61">
        <v>0.51736111111111105</v>
      </c>
      <c r="K331" s="72">
        <f t="shared" si="48"/>
        <v>0.17013888888888878</v>
      </c>
      <c r="L331" s="73">
        <f t="shared" si="49"/>
        <v>245</v>
      </c>
      <c r="M331" s="74">
        <f t="shared" si="50"/>
        <v>5.671296296296293E-2</v>
      </c>
      <c r="N331" s="78">
        <f t="shared" si="51"/>
        <v>81</v>
      </c>
      <c r="O331" s="75" t="str">
        <f>IFERROR(IF(OR(M331="",B331=""),"",VLOOKUP($A331,Tabla!$A$2:$M$112,$C331,FALSE)),"")</f>
        <v/>
      </c>
      <c r="P331" s="76" t="str">
        <f t="shared" si="52"/>
        <v/>
      </c>
      <c r="Q331" s="77">
        <f>IFERROR(IF(OR(O331=0,O331=""),VLOOKUP(B331,$T$6:$W$16,4,0)/60*N331,Tiempos!O331*VLOOKUP(Tiempos!B331,Tiempos!$T$6:$W$16,4,0)/60),"")</f>
        <v>117.8181818181818</v>
      </c>
      <c r="R331" s="117"/>
      <c r="S331" s="112">
        <f t="shared" si="57"/>
        <v>0</v>
      </c>
    </row>
    <row r="332" spans="1:19" hidden="1">
      <c r="A332" s="67"/>
      <c r="B332" s="59" t="s">
        <v>12</v>
      </c>
      <c r="C332" s="79">
        <f>IFERROR(VLOOKUP(B332,Tiempos!$T$6:$U$16,2,FALSE),"")</f>
        <v>4</v>
      </c>
      <c r="D332" s="59" t="s">
        <v>197</v>
      </c>
      <c r="E332" s="141" t="s">
        <v>78</v>
      </c>
      <c r="F332" s="69">
        <v>3</v>
      </c>
      <c r="G332" s="68">
        <v>45883</v>
      </c>
      <c r="H332" s="70">
        <v>0.41666666666666669</v>
      </c>
      <c r="I332" s="68">
        <v>45883</v>
      </c>
      <c r="J332" s="61">
        <v>0.625</v>
      </c>
      <c r="K332" s="72">
        <f t="shared" si="48"/>
        <v>0.16666666666666666</v>
      </c>
      <c r="L332" s="73">
        <f t="shared" si="49"/>
        <v>240</v>
      </c>
      <c r="M332" s="74">
        <f t="shared" si="50"/>
        <v>5.5555555555555552E-2</v>
      </c>
      <c r="N332" s="78">
        <f t="shared" si="51"/>
        <v>80</v>
      </c>
      <c r="O332" s="75" t="str">
        <f>IFERROR(IF(OR(M332="",B332=""),"",VLOOKUP($A332,Tabla!$A$2:$M$112,$C332,FALSE)),"")</f>
        <v/>
      </c>
      <c r="P332" s="76" t="str">
        <f t="shared" si="52"/>
        <v/>
      </c>
      <c r="Q332" s="77">
        <f>IFERROR(IF(OR(O332=0,O332=""),VLOOKUP(B332,$T$6:$W$16,4,0)/60*N332,Tiempos!O332*VLOOKUP(Tiempos!B332,Tiempos!$T$6:$W$16,4,0)/60),"")</f>
        <v>116.36363636363635</v>
      </c>
      <c r="R332" s="117"/>
      <c r="S332" s="112">
        <f t="shared" si="57"/>
        <v>4.1666666666666664E-2</v>
      </c>
    </row>
    <row r="333" spans="1:19" hidden="1">
      <c r="A333" s="67"/>
      <c r="B333" s="59" t="s">
        <v>12</v>
      </c>
      <c r="C333" s="79">
        <f>IFERROR(VLOOKUP(B333,Tiempos!$T$6:$U$16,2,FALSE),"")</f>
        <v>4</v>
      </c>
      <c r="D333" s="59" t="s">
        <v>197</v>
      </c>
      <c r="E333" s="141" t="s">
        <v>78</v>
      </c>
      <c r="F333" s="69">
        <v>3</v>
      </c>
      <c r="G333" s="68">
        <v>45876</v>
      </c>
      <c r="H333" s="70">
        <v>0.38194444444444442</v>
      </c>
      <c r="I333" s="68">
        <v>45876</v>
      </c>
      <c r="J333" s="61">
        <v>0.56944444444444442</v>
      </c>
      <c r="K333" s="72">
        <f t="shared" si="48"/>
        <v>0.1875</v>
      </c>
      <c r="L333" s="73">
        <f t="shared" si="49"/>
        <v>270</v>
      </c>
      <c r="M333" s="74">
        <f t="shared" si="50"/>
        <v>6.25E-2</v>
      </c>
      <c r="N333" s="78">
        <f t="shared" si="51"/>
        <v>90</v>
      </c>
      <c r="O333" s="75" t="str">
        <f>IFERROR(IF(OR(M333="",B333=""),"",VLOOKUP($A333,Tabla!$A$2:$M$112,$C333,FALSE)),"")</f>
        <v/>
      </c>
      <c r="P333" s="76" t="str">
        <f t="shared" si="52"/>
        <v/>
      </c>
      <c r="Q333" s="77">
        <f>IFERROR(IF(OR(O333=0,O333=""),VLOOKUP(B333,$T$6:$W$16,4,0)/60*N333,Tiempos!O333*VLOOKUP(Tiempos!B333,Tiempos!$T$6:$W$16,4,0)/60),"")</f>
        <v>130.90909090909091</v>
      </c>
      <c r="R333" s="117"/>
      <c r="S333" s="112">
        <f t="shared" si="57"/>
        <v>0</v>
      </c>
    </row>
    <row r="334" spans="1:19" hidden="1">
      <c r="A334" s="67"/>
      <c r="B334" s="59" t="s">
        <v>12</v>
      </c>
      <c r="C334" s="79">
        <f>IFERROR(VLOOKUP(B334,Tiempos!$T$6:$U$16,2,FALSE),"")</f>
        <v>4</v>
      </c>
      <c r="D334" s="59" t="s">
        <v>198</v>
      </c>
      <c r="E334" s="141" t="s">
        <v>78</v>
      </c>
      <c r="F334" s="69">
        <v>4</v>
      </c>
      <c r="G334" s="68">
        <v>45908</v>
      </c>
      <c r="H334" s="70">
        <v>0.5</v>
      </c>
      <c r="I334" s="68">
        <v>45909</v>
      </c>
      <c r="J334" s="61">
        <v>0.35416666666666669</v>
      </c>
      <c r="K334" s="72">
        <f t="shared" si="48"/>
        <v>0.27083333333333337</v>
      </c>
      <c r="L334" s="73">
        <f t="shared" si="49"/>
        <v>390</v>
      </c>
      <c r="M334" s="74">
        <f t="shared" si="50"/>
        <v>6.7708333333333343E-2</v>
      </c>
      <c r="N334" s="78">
        <f t="shared" si="51"/>
        <v>97</v>
      </c>
      <c r="O334" s="75" t="str">
        <f>IFERROR(IF(OR(M334="",B334=""),"",VLOOKUP($A334,Tabla!$A$2:$M$112,$C334,FALSE)),"")</f>
        <v/>
      </c>
      <c r="P334" s="76" t="str">
        <f t="shared" si="52"/>
        <v/>
      </c>
      <c r="Q334" s="77">
        <f>IFERROR(IF(OR(O334=0,O334=""),VLOOKUP(B334,$T$6:$W$16,4,0)/60*N334,Tiempos!O334*VLOOKUP(Tiempos!B334,Tiempos!$T$6:$W$16,4,0)/60),"")</f>
        <v>141.09090909090907</v>
      </c>
      <c r="R334" s="118"/>
      <c r="S334" s="112">
        <f t="shared" si="57"/>
        <v>4.1666666666666664E-2</v>
      </c>
    </row>
    <row r="335" spans="1:19" hidden="1">
      <c r="A335" s="67"/>
      <c r="B335" s="59" t="s">
        <v>12</v>
      </c>
      <c r="C335" s="79">
        <f>IFERROR(VLOOKUP(B335,Tiempos!$T$6:$U$16,2,FALSE),"")</f>
        <v>4</v>
      </c>
      <c r="D335" s="59" t="s">
        <v>198</v>
      </c>
      <c r="E335" s="141" t="s">
        <v>106</v>
      </c>
      <c r="F335" s="69">
        <v>3</v>
      </c>
      <c r="G335" s="68">
        <v>45909</v>
      </c>
      <c r="H335" s="70">
        <v>0.74305555555555547</v>
      </c>
      <c r="I335" s="68">
        <v>45910</v>
      </c>
      <c r="J335" s="61">
        <v>0.44097222222222227</v>
      </c>
      <c r="K335" s="72">
        <f t="shared" si="48"/>
        <v>0.15625000000000017</v>
      </c>
      <c r="L335" s="73">
        <f t="shared" si="49"/>
        <v>225</v>
      </c>
      <c r="M335" s="74">
        <f t="shared" si="50"/>
        <v>5.2083333333333391E-2</v>
      </c>
      <c r="N335" s="78">
        <f t="shared" si="51"/>
        <v>75</v>
      </c>
      <c r="O335" s="75" t="str">
        <f>IFERROR(IF(OR(M335="",B335=""),"",VLOOKUP($A335,Tabla!$A$2:$M$112,$C335,FALSE)),"")</f>
        <v/>
      </c>
      <c r="P335" s="76" t="str">
        <f t="shared" si="52"/>
        <v/>
      </c>
      <c r="Q335" s="77">
        <f>IFERROR(IF(OR(O335=0,O335=""),VLOOKUP(B335,$T$6:$W$16,4,0)/60*N335,Tiempos!O335*VLOOKUP(Tiempos!B335,Tiempos!$T$6:$W$16,4,0)/60),"")</f>
        <v>109.09090909090908</v>
      </c>
      <c r="R335" s="116"/>
      <c r="S335" s="112">
        <f t="shared" si="57"/>
        <v>0</v>
      </c>
    </row>
    <row r="336" spans="1:19" hidden="1">
      <c r="A336" s="67"/>
      <c r="B336" s="59" t="s">
        <v>12</v>
      </c>
      <c r="C336" s="79">
        <f>IFERROR(VLOOKUP(B336,Tiempos!$T$6:$U$16,2,FALSE),"")</f>
        <v>4</v>
      </c>
      <c r="D336" s="59" t="s">
        <v>198</v>
      </c>
      <c r="E336" s="141" t="s">
        <v>106</v>
      </c>
      <c r="F336" s="69">
        <v>4</v>
      </c>
      <c r="G336" s="68">
        <v>45903</v>
      </c>
      <c r="H336" s="70">
        <v>0.57291666666666663</v>
      </c>
      <c r="I336" s="68">
        <v>45904</v>
      </c>
      <c r="J336" s="61">
        <v>0.4861111111111111</v>
      </c>
      <c r="K336" s="72">
        <f t="shared" si="48"/>
        <v>0.32986111111111116</v>
      </c>
      <c r="L336" s="73">
        <f t="shared" si="49"/>
        <v>475</v>
      </c>
      <c r="M336" s="74">
        <f t="shared" si="50"/>
        <v>8.246527777777779E-2</v>
      </c>
      <c r="N336" s="78">
        <f t="shared" si="51"/>
        <v>118</v>
      </c>
      <c r="O336" s="75" t="str">
        <f>IFERROR(IF(OR(M336="",B336=""),"",VLOOKUP($A336,Tabla!$A$2:$M$112,$C336,FALSE)),"")</f>
        <v/>
      </c>
      <c r="P336" s="76" t="str">
        <f t="shared" si="52"/>
        <v/>
      </c>
      <c r="Q336" s="77">
        <f>IFERROR(IF(OR(O336=0,O336=""),VLOOKUP(B336,$T$6:$W$16,4,0)/60*N336,Tiempos!O336*VLOOKUP(Tiempos!B336,Tiempos!$T$6:$W$16,4,0)/60),"")</f>
        <v>171.63636363636363</v>
      </c>
      <c r="R336" s="115"/>
      <c r="S336" s="112">
        <f t="shared" si="57"/>
        <v>4.1666666666666664E-2</v>
      </c>
    </row>
    <row r="337" spans="1:19" hidden="1">
      <c r="A337" s="67"/>
      <c r="B337" s="59" t="s">
        <v>12</v>
      </c>
      <c r="C337" s="79">
        <f>IFERROR(VLOOKUP(B337,Tiempos!$T$6:$U$16,2,FALSE),"")</f>
        <v>4</v>
      </c>
      <c r="D337" s="59" t="s">
        <v>198</v>
      </c>
      <c r="E337" s="141" t="s">
        <v>106</v>
      </c>
      <c r="F337" s="69">
        <v>4</v>
      </c>
      <c r="G337" s="68">
        <v>45904</v>
      </c>
      <c r="H337" s="70">
        <v>0.55902777777777779</v>
      </c>
      <c r="I337" s="68">
        <v>45905</v>
      </c>
      <c r="J337" s="61">
        <v>0.47222222222222227</v>
      </c>
      <c r="K337" s="72">
        <f t="shared" si="48"/>
        <v>0.32986111111111116</v>
      </c>
      <c r="L337" s="73">
        <f t="shared" si="49"/>
        <v>475</v>
      </c>
      <c r="M337" s="74">
        <f t="shared" si="50"/>
        <v>8.246527777777779E-2</v>
      </c>
      <c r="N337" s="78">
        <f t="shared" si="51"/>
        <v>118</v>
      </c>
      <c r="O337" s="75" t="str">
        <f>IFERROR(IF(OR(M337="",B337=""),"",VLOOKUP($A337,Tabla!$A$2:$M$112,$C337,FALSE)),"")</f>
        <v/>
      </c>
      <c r="P337" s="76" t="str">
        <f t="shared" si="52"/>
        <v/>
      </c>
      <c r="Q337" s="77">
        <f>IFERROR(IF(OR(O337=0,O337=""),VLOOKUP(B337,$T$6:$W$16,4,0)/60*N337,Tiempos!O337*VLOOKUP(Tiempos!B337,Tiempos!$T$6:$W$16,4,0)/60),"")</f>
        <v>171.63636363636363</v>
      </c>
      <c r="R337" s="115"/>
      <c r="S337" s="112">
        <f t="shared" si="57"/>
        <v>4.1666666666666664E-2</v>
      </c>
    </row>
    <row r="338" spans="1:19" hidden="1">
      <c r="A338" s="67"/>
      <c r="B338" s="59" t="s">
        <v>12</v>
      </c>
      <c r="C338" s="79">
        <f>IFERROR(VLOOKUP(B338,Tiempos!$T$6:$U$16,2,FALSE),"")</f>
        <v>4</v>
      </c>
      <c r="D338" s="59" t="s">
        <v>198</v>
      </c>
      <c r="E338" s="141" t="s">
        <v>78</v>
      </c>
      <c r="F338" s="69">
        <v>4</v>
      </c>
      <c r="G338" s="68">
        <v>45894</v>
      </c>
      <c r="H338" s="70">
        <v>0.56944444444444442</v>
      </c>
      <c r="I338" s="68">
        <v>45895</v>
      </c>
      <c r="J338" s="61">
        <v>0.55555555555555558</v>
      </c>
      <c r="K338" s="72">
        <f t="shared" si="48"/>
        <v>0.40277777777777785</v>
      </c>
      <c r="L338" s="73">
        <f t="shared" si="49"/>
        <v>580</v>
      </c>
      <c r="M338" s="74">
        <f t="shared" si="50"/>
        <v>0.10069444444444446</v>
      </c>
      <c r="N338" s="78">
        <f t="shared" si="51"/>
        <v>145</v>
      </c>
      <c r="O338" s="75" t="str">
        <f>IFERROR(IF(OR(M338="",B338=""),"",VLOOKUP($A338,Tabla!$A$2:$M$112,$C338,FALSE)),"")</f>
        <v/>
      </c>
      <c r="P338" s="76" t="str">
        <f t="shared" si="52"/>
        <v/>
      </c>
      <c r="Q338" s="77">
        <f>IFERROR(IF(OR(O338=0,O338=""),VLOOKUP(B338,$T$6:$W$16,4,0)/60*N338,Tiempos!O338*VLOOKUP(Tiempos!B338,Tiempos!$T$6:$W$16,4,0)/60),"")</f>
        <v>210.90909090909088</v>
      </c>
      <c r="R338" s="115"/>
      <c r="S338" s="112">
        <f t="shared" si="57"/>
        <v>4.1666666666666664E-2</v>
      </c>
    </row>
    <row r="339" spans="1:19" hidden="1">
      <c r="A339" s="67"/>
      <c r="B339" s="59" t="s">
        <v>12</v>
      </c>
      <c r="C339" s="79">
        <f>IFERROR(VLOOKUP(B339,Tiempos!$T$6:$U$16,2,FALSE),"")</f>
        <v>4</v>
      </c>
      <c r="D339" s="59" t="s">
        <v>198</v>
      </c>
      <c r="E339" s="141" t="s">
        <v>106</v>
      </c>
      <c r="F339" s="69">
        <v>4</v>
      </c>
      <c r="G339" s="68">
        <v>45898</v>
      </c>
      <c r="H339" s="70">
        <v>0.34722222222222227</v>
      </c>
      <c r="I339" s="68">
        <v>45898</v>
      </c>
      <c r="J339" s="61">
        <v>0.5</v>
      </c>
      <c r="K339" s="72">
        <f t="shared" si="48"/>
        <v>0.15277777777777773</v>
      </c>
      <c r="L339" s="73">
        <f t="shared" si="49"/>
        <v>220</v>
      </c>
      <c r="M339" s="74">
        <f t="shared" si="50"/>
        <v>3.8194444444444434E-2</v>
      </c>
      <c r="N339" s="78">
        <f t="shared" si="51"/>
        <v>55</v>
      </c>
      <c r="O339" s="75" t="str">
        <f>IFERROR(IF(OR(M339="",B339=""),"",VLOOKUP($A339,Tabla!$A$2:$M$112,$C339,FALSE)),"")</f>
        <v/>
      </c>
      <c r="P339" s="76" t="str">
        <f t="shared" si="52"/>
        <v/>
      </c>
      <c r="Q339" s="77">
        <f>IFERROR(IF(OR(O339=0,O339=""),VLOOKUP(B339,$T$6:$W$16,4,0)/60*N339,Tiempos!O339*VLOOKUP(Tiempos!B339,Tiempos!$T$6:$W$16,4,0)/60),"")</f>
        <v>79.999999999999986</v>
      </c>
      <c r="R339" s="115"/>
      <c r="S339" s="112">
        <f t="shared" si="57"/>
        <v>0</v>
      </c>
    </row>
    <row r="340" spans="1:19" hidden="1">
      <c r="A340" s="67"/>
      <c r="B340" s="59" t="s">
        <v>12</v>
      </c>
      <c r="C340" s="79">
        <f>IFERROR(VLOOKUP(B340,Tiempos!$T$6:$U$16,2,FALSE),"")</f>
        <v>4</v>
      </c>
      <c r="D340" s="59" t="s">
        <v>198</v>
      </c>
      <c r="E340" s="141" t="s">
        <v>78</v>
      </c>
      <c r="F340" s="69">
        <v>3</v>
      </c>
      <c r="G340" s="68">
        <v>45887</v>
      </c>
      <c r="H340" s="70">
        <v>0.3125</v>
      </c>
      <c r="I340" s="68">
        <v>45887</v>
      </c>
      <c r="J340" s="61">
        <v>0.48958333333333331</v>
      </c>
      <c r="K340" s="72">
        <f t="shared" si="48"/>
        <v>0.17708333333333331</v>
      </c>
      <c r="L340" s="73">
        <f t="shared" si="49"/>
        <v>255</v>
      </c>
      <c r="M340" s="74">
        <f t="shared" si="50"/>
        <v>5.9027777777777769E-2</v>
      </c>
      <c r="N340" s="78">
        <f t="shared" si="51"/>
        <v>85</v>
      </c>
      <c r="O340" s="75" t="str">
        <f>IFERROR(IF(OR(M340="",B340=""),"",VLOOKUP($A340,Tabla!$A$2:$M$112,$C340,FALSE)),"")</f>
        <v/>
      </c>
      <c r="P340" s="76" t="str">
        <f t="shared" si="52"/>
        <v/>
      </c>
      <c r="Q340" s="77">
        <f>IFERROR(IF(OR(O340=0,O340=""),VLOOKUP(B340,$T$6:$W$16,4,0)/60*N340,Tiempos!O340*VLOOKUP(Tiempos!B340,Tiempos!$T$6:$W$16,4,0)/60),"")</f>
        <v>123.63636363636363</v>
      </c>
      <c r="R340" s="115"/>
      <c r="S340" s="112">
        <f t="shared" si="57"/>
        <v>0</v>
      </c>
    </row>
    <row r="341" spans="1:19" hidden="1">
      <c r="A341" s="67"/>
      <c r="B341" s="59" t="s">
        <v>12</v>
      </c>
      <c r="C341" s="79">
        <f>IFERROR(VLOOKUP(B341,Tiempos!$T$6:$U$16,2,FALSE),"")</f>
        <v>4</v>
      </c>
      <c r="D341" s="59" t="s">
        <v>198</v>
      </c>
      <c r="E341" s="141" t="s">
        <v>78</v>
      </c>
      <c r="F341" s="69">
        <v>3</v>
      </c>
      <c r="G341" s="68">
        <v>45887</v>
      </c>
      <c r="H341" s="70">
        <v>0.72916666666666663</v>
      </c>
      <c r="I341" s="68">
        <v>45888</v>
      </c>
      <c r="J341" s="61">
        <v>0.47222222222222227</v>
      </c>
      <c r="K341" s="72">
        <f t="shared" si="48"/>
        <v>0.20138888888888901</v>
      </c>
      <c r="L341" s="73">
        <f t="shared" si="49"/>
        <v>290</v>
      </c>
      <c r="M341" s="74">
        <f t="shared" si="50"/>
        <v>6.7129629629629664E-2</v>
      </c>
      <c r="N341" s="78">
        <f t="shared" si="51"/>
        <v>96</v>
      </c>
      <c r="O341" s="75" t="str">
        <f>IFERROR(IF(OR(M341="",B341=""),"",VLOOKUP($A341,Tabla!$A$2:$M$112,$C341,FALSE)),"")</f>
        <v/>
      </c>
      <c r="P341" s="76" t="str">
        <f t="shared" si="52"/>
        <v/>
      </c>
      <c r="Q341" s="77">
        <f>IFERROR(IF(OR(O341=0,O341=""),VLOOKUP(B341,$T$6:$W$16,4,0)/60*N341,Tiempos!O341*VLOOKUP(Tiempos!B341,Tiempos!$T$6:$W$16,4,0)/60),"")</f>
        <v>139.63636363636363</v>
      </c>
      <c r="R341" s="115"/>
      <c r="S341" s="112">
        <f t="shared" si="57"/>
        <v>0</v>
      </c>
    </row>
    <row r="342" spans="1:19" hidden="1">
      <c r="A342" s="67"/>
      <c r="B342" s="59" t="s">
        <v>12</v>
      </c>
      <c r="C342" s="79">
        <f>IFERROR(VLOOKUP(B342,Tiempos!$T$6:$U$16,2,FALSE),"")</f>
        <v>4</v>
      </c>
      <c r="D342" s="59" t="s">
        <v>198</v>
      </c>
      <c r="E342" s="141" t="str">
        <f>IFERROR(+VLOOKUP(A342,Tabla!$A$5:B9339,2,0),"")</f>
        <v/>
      </c>
      <c r="F342" s="69"/>
      <c r="G342" s="68"/>
      <c r="H342" s="70"/>
      <c r="I342" s="68"/>
      <c r="J342" s="61"/>
      <c r="K342" s="72" t="str">
        <f t="shared" si="48"/>
        <v/>
      </c>
      <c r="L342" s="73" t="str">
        <f t="shared" si="49"/>
        <v/>
      </c>
      <c r="M342" s="74" t="str">
        <f t="shared" si="50"/>
        <v/>
      </c>
      <c r="N342" s="78" t="str">
        <f t="shared" si="51"/>
        <v/>
      </c>
      <c r="O342" s="75" t="str">
        <f>IFERROR(IF(OR(M342="",B342=""),"",VLOOKUP($A342,Tabla!$A$2:$M$112,$C342,FALSE)),"")</f>
        <v/>
      </c>
      <c r="P342" s="76" t="str">
        <f t="shared" si="52"/>
        <v/>
      </c>
      <c r="Q342" s="77" t="str">
        <f>IFERROR(IF(OR(O342=0,O342=""),VLOOKUP(B342,$T$6:$W$16,4,0)/60*N342,Tiempos!O342*VLOOKUP(Tiempos!B342,Tiempos!$T$6:$W$16,4,0)/60),"")</f>
        <v/>
      </c>
      <c r="R342" s="115"/>
      <c r="S342" s="112">
        <f t="shared" si="57"/>
        <v>0</v>
      </c>
    </row>
    <row r="343" spans="1:19" hidden="1">
      <c r="A343" s="67"/>
      <c r="B343" s="59"/>
      <c r="C343" s="79" t="str">
        <f>IFERROR(VLOOKUP(B343,Tiempos!$T$6:$U$16,2,FALSE),"")</f>
        <v/>
      </c>
      <c r="D343" s="59"/>
      <c r="E343" s="141" t="str">
        <f>IFERROR(+VLOOKUP(A343,Tabla!$A$5:B9340,2,0),"")</f>
        <v/>
      </c>
      <c r="F343" s="69"/>
      <c r="G343" s="68"/>
      <c r="H343" s="70"/>
      <c r="I343" s="68"/>
      <c r="J343" s="61"/>
      <c r="K343" s="72" t="str">
        <f t="shared" si="48"/>
        <v/>
      </c>
      <c r="L343" s="73" t="str">
        <f t="shared" si="49"/>
        <v/>
      </c>
      <c r="M343" s="74" t="str">
        <f t="shared" si="50"/>
        <v/>
      </c>
      <c r="N343" s="78" t="str">
        <f t="shared" si="51"/>
        <v/>
      </c>
      <c r="O343" s="75" t="str">
        <f>IFERROR(IF(OR(M343="",B343=""),"",VLOOKUP($A343,Tabla!$A$2:$M$112,$C343,FALSE)),"")</f>
        <v/>
      </c>
      <c r="P343" s="76" t="str">
        <f t="shared" si="52"/>
        <v/>
      </c>
      <c r="Q343" s="77" t="str">
        <f>IFERROR(IF(OR(O343=0,O343=""),VLOOKUP(B343,$T$6:$W$16,4,0)/60*N343,Tiempos!O343*VLOOKUP(Tiempos!B343,Tiempos!$T$6:$W$16,4,0)/60),"")</f>
        <v/>
      </c>
      <c r="R343" s="115"/>
      <c r="S343" s="112">
        <f t="shared" si="57"/>
        <v>0</v>
      </c>
    </row>
    <row r="344" spans="1:19" hidden="1">
      <c r="A344" s="67"/>
      <c r="B344" s="59"/>
      <c r="C344" s="79" t="str">
        <f>IFERROR(VLOOKUP(B344,Tiempos!$T$6:$U$16,2,FALSE),"")</f>
        <v/>
      </c>
      <c r="D344" s="59"/>
      <c r="E344" s="141" t="str">
        <f>IFERROR(+VLOOKUP(A344,Tabla!$A$5:B9341,2,0),"")</f>
        <v/>
      </c>
      <c r="F344" s="69"/>
      <c r="G344" s="68"/>
      <c r="H344" s="70"/>
      <c r="I344" s="68"/>
      <c r="J344" s="61"/>
      <c r="K344" s="72" t="str">
        <f t="shared" si="48"/>
        <v/>
      </c>
      <c r="L344" s="73" t="str">
        <f t="shared" si="49"/>
        <v/>
      </c>
      <c r="M344" s="74" t="str">
        <f t="shared" si="50"/>
        <v/>
      </c>
      <c r="N344" s="78" t="str">
        <f t="shared" si="51"/>
        <v/>
      </c>
      <c r="O344" s="75" t="str">
        <f>IFERROR(IF(OR(M344="",B344=""),"",VLOOKUP($A344,Tabla!$A$2:$M$112,$C344,FALSE)),"")</f>
        <v/>
      </c>
      <c r="P344" s="76" t="str">
        <f t="shared" si="52"/>
        <v/>
      </c>
      <c r="Q344" s="77" t="str">
        <f>IFERROR(IF(OR(O344=0,O344=""),VLOOKUP(B344,$T$6:$W$16,4,0)/60*N344,Tiempos!O344*VLOOKUP(Tiempos!B344,Tiempos!$T$6:$W$16,4,0)/60),"")</f>
        <v/>
      </c>
      <c r="R344" s="115"/>
      <c r="S344" s="112">
        <f t="shared" si="57"/>
        <v>0</v>
      </c>
    </row>
    <row r="345" spans="1:19" ht="13.5" hidden="1" customHeight="1">
      <c r="A345" s="67"/>
      <c r="B345" s="59"/>
      <c r="C345" s="79" t="str">
        <f>IFERROR(VLOOKUP(B345,Tiempos!$T$6:$U$16,2,FALSE),"")</f>
        <v/>
      </c>
      <c r="D345" s="59"/>
      <c r="E345" s="141" t="str">
        <f>IFERROR(+VLOOKUP(A345,Tabla!$A$5:B9342,2,0),"")</f>
        <v/>
      </c>
      <c r="F345" s="69"/>
      <c r="G345" s="68"/>
      <c r="H345" s="70"/>
      <c r="I345" s="68"/>
      <c r="J345" s="61"/>
      <c r="K345" s="72" t="str">
        <f t="shared" si="48"/>
        <v/>
      </c>
      <c r="L345" s="73" t="str">
        <f t="shared" si="49"/>
        <v/>
      </c>
      <c r="M345" s="74" t="str">
        <f t="shared" si="50"/>
        <v/>
      </c>
      <c r="N345" s="78" t="str">
        <f t="shared" si="51"/>
        <v/>
      </c>
      <c r="O345" s="75" t="str">
        <f>IFERROR(IF(OR(M345="",B345=""),"",VLOOKUP($A345,Tabla!$A$2:$M$112,$C345,FALSE)),"")</f>
        <v/>
      </c>
      <c r="P345" s="76" t="str">
        <f t="shared" si="52"/>
        <v/>
      </c>
      <c r="Q345" s="77" t="str">
        <f>IFERROR(IF(OR(O345=0,O345=""),VLOOKUP(B345,$T$6:$W$16,4,0)/60*N345,Tiempos!O345*VLOOKUP(Tiempos!B345,Tiempos!$T$6:$W$16,4,0)/60),"")</f>
        <v/>
      </c>
      <c r="R345" s="115"/>
      <c r="S345" s="112">
        <f t="shared" si="57"/>
        <v>0</v>
      </c>
    </row>
    <row r="346" spans="1:19" ht="13.5" hidden="1" customHeight="1">
      <c r="A346" s="67"/>
      <c r="B346" s="59"/>
      <c r="C346" s="79" t="str">
        <f>IFERROR(VLOOKUP(B346,Tiempos!$T$6:$U$16,2,FALSE),"")</f>
        <v/>
      </c>
      <c r="D346" s="59"/>
      <c r="E346" s="141" t="str">
        <f>IFERROR(+VLOOKUP(A346,Tabla!$A$5:B9343,2,0),"")</f>
        <v/>
      </c>
      <c r="F346" s="69"/>
      <c r="G346" s="68"/>
      <c r="H346" s="70"/>
      <c r="I346" s="68"/>
      <c r="J346" s="61"/>
      <c r="K346" s="72" t="str">
        <f t="shared" si="48"/>
        <v/>
      </c>
      <c r="L346" s="73" t="str">
        <f t="shared" si="49"/>
        <v/>
      </c>
      <c r="M346" s="74" t="str">
        <f t="shared" si="50"/>
        <v/>
      </c>
      <c r="N346" s="78" t="str">
        <f t="shared" si="51"/>
        <v/>
      </c>
      <c r="O346" s="75" t="str">
        <f>IFERROR(IF(OR(M346="",B346=""),"",VLOOKUP($A346,Tabla!$A$2:$M$112,$C346,FALSE)),"")</f>
        <v/>
      </c>
      <c r="P346" s="76" t="str">
        <f t="shared" si="52"/>
        <v/>
      </c>
      <c r="Q346" s="77" t="str">
        <f>IFERROR(IF(OR(O346=0,O346=""),VLOOKUP(B346,$T$6:$W$16,4,0)/60*N346,Tiempos!O346*VLOOKUP(Tiempos!B346,Tiempos!$T$6:$W$16,4,0)/60),"")</f>
        <v/>
      </c>
      <c r="R346" s="115"/>
      <c r="S346" s="112">
        <f t="shared" si="57"/>
        <v>0</v>
      </c>
    </row>
    <row r="347" spans="1:19" hidden="1">
      <c r="A347" s="67"/>
      <c r="B347" s="59"/>
      <c r="C347" s="79" t="str">
        <f>IFERROR(VLOOKUP(B347,Tiempos!$T$6:$U$16,2,FALSE),"")</f>
        <v/>
      </c>
      <c r="D347" s="59"/>
      <c r="E347" s="141" t="str">
        <f>IFERROR(+VLOOKUP(A347,Tabla!$A$5:B9344,2,0),"")</f>
        <v/>
      </c>
      <c r="F347" s="69"/>
      <c r="G347" s="68"/>
      <c r="H347" s="70"/>
      <c r="I347" s="68"/>
      <c r="J347" s="61"/>
      <c r="K347" s="72" t="str">
        <f t="shared" si="48"/>
        <v/>
      </c>
      <c r="L347" s="73" t="str">
        <f t="shared" si="49"/>
        <v/>
      </c>
      <c r="M347" s="74" t="str">
        <f t="shared" si="50"/>
        <v/>
      </c>
      <c r="N347" s="78" t="str">
        <f t="shared" si="51"/>
        <v/>
      </c>
      <c r="O347" s="75" t="str">
        <f>IFERROR(IF(OR(M347="",B347=""),"",VLOOKUP($A347,Tabla!$A$2:$M$112,$C347,FALSE)),"")</f>
        <v/>
      </c>
      <c r="P347" s="76" t="str">
        <f t="shared" si="52"/>
        <v/>
      </c>
      <c r="Q347" s="77" t="str">
        <f>IFERROR(IF(OR(O347=0,O347=""),VLOOKUP(B347,$T$6:$W$16,4,0)/60*N347,Tiempos!O347*VLOOKUP(Tiempos!B347,Tiempos!$T$6:$W$16,4,0)/60),"")</f>
        <v/>
      </c>
      <c r="R347" s="115"/>
      <c r="S347" s="112">
        <f t="shared" si="57"/>
        <v>0</v>
      </c>
    </row>
    <row r="348" spans="1:19" hidden="1">
      <c r="A348" s="67"/>
      <c r="B348" s="59"/>
      <c r="C348" s="79" t="str">
        <f>IFERROR(VLOOKUP(B348,Tiempos!$T$6:$U$16,2,FALSE),"")</f>
        <v/>
      </c>
      <c r="D348" s="59"/>
      <c r="E348" s="141" t="str">
        <f>IFERROR(+VLOOKUP(A348,Tabla!$A$5:B9345,2,0),"")</f>
        <v/>
      </c>
      <c r="F348" s="69"/>
      <c r="G348" s="68"/>
      <c r="H348" s="70"/>
      <c r="I348" s="68"/>
      <c r="J348" s="61"/>
      <c r="K348" s="72" t="str">
        <f t="shared" si="48"/>
        <v/>
      </c>
      <c r="L348" s="73" t="str">
        <f t="shared" si="49"/>
        <v/>
      </c>
      <c r="M348" s="74" t="str">
        <f t="shared" si="50"/>
        <v/>
      </c>
      <c r="N348" s="78" t="str">
        <f t="shared" si="51"/>
        <v/>
      </c>
      <c r="O348" s="75" t="str">
        <f>IFERROR(IF(OR(M348="",B348=""),"",VLOOKUP($A348,Tabla!$A$2:$M$112,$C348,FALSE)),"")</f>
        <v/>
      </c>
      <c r="P348" s="76" t="str">
        <f t="shared" si="52"/>
        <v/>
      </c>
      <c r="Q348" s="77" t="str">
        <f>IFERROR(IF(OR(O348=0,O348=""),VLOOKUP(B348,$T$6:$W$16,4,0)/60*N348,Tiempos!O348*VLOOKUP(Tiempos!B348,Tiempos!$T$6:$W$16,4,0)/60),"")</f>
        <v/>
      </c>
      <c r="R348" s="115"/>
      <c r="S348" s="112">
        <f t="shared" si="57"/>
        <v>0</v>
      </c>
    </row>
    <row r="349" spans="1:19" hidden="1">
      <c r="A349" s="67"/>
      <c r="B349" s="59"/>
      <c r="C349" s="79" t="str">
        <f>IFERROR(VLOOKUP(B349,Tiempos!$T$6:$U$16,2,FALSE),"")</f>
        <v/>
      </c>
      <c r="D349" s="59"/>
      <c r="E349" s="141" t="str">
        <f>IFERROR(+VLOOKUP(A349,Tabla!$A$5:B9346,2,0),"")</f>
        <v/>
      </c>
      <c r="F349" s="69"/>
      <c r="G349" s="68"/>
      <c r="H349" s="70"/>
      <c r="I349" s="68"/>
      <c r="J349" s="61"/>
      <c r="K349" s="72" t="str">
        <f t="shared" si="48"/>
        <v/>
      </c>
      <c r="L349" s="73" t="str">
        <f t="shared" si="49"/>
        <v/>
      </c>
      <c r="M349" s="74" t="str">
        <f t="shared" si="50"/>
        <v/>
      </c>
      <c r="N349" s="78" t="str">
        <f t="shared" si="51"/>
        <v/>
      </c>
      <c r="O349" s="75" t="str">
        <f>IFERROR(IF(OR(M349="",B349=""),"",VLOOKUP($A349,Tabla!$A$2:$M$112,$C349,FALSE)),"")</f>
        <v/>
      </c>
      <c r="P349" s="76" t="str">
        <f t="shared" si="52"/>
        <v/>
      </c>
      <c r="Q349" s="77" t="str">
        <f>IFERROR(IF(OR(O349=0,O349=""),VLOOKUP(B349,$T$6:$W$16,4,0)/60*N349,Tiempos!O349*VLOOKUP(Tiempos!B349,Tiempos!$T$6:$W$16,4,0)/60),"")</f>
        <v/>
      </c>
      <c r="R349" s="115"/>
      <c r="S349" s="112">
        <f t="shared" si="57"/>
        <v>0</v>
      </c>
    </row>
    <row r="350" spans="1:19" hidden="1">
      <c r="A350" s="67"/>
      <c r="B350" s="59"/>
      <c r="C350" s="79" t="str">
        <f>IFERROR(VLOOKUP(B350,Tiempos!$T$6:$U$16,2,FALSE),"")</f>
        <v/>
      </c>
      <c r="D350" s="59"/>
      <c r="E350" s="141" t="str">
        <f>IFERROR(+VLOOKUP(A350,Tabla!$A$5:B9347,2,0),"")</f>
        <v/>
      </c>
      <c r="F350" s="69"/>
      <c r="G350" s="68"/>
      <c r="H350" s="70"/>
      <c r="I350" s="68"/>
      <c r="J350" s="61"/>
      <c r="K350" s="72" t="str">
        <f t="shared" si="48"/>
        <v/>
      </c>
      <c r="L350" s="73" t="str">
        <f t="shared" si="49"/>
        <v/>
      </c>
      <c r="M350" s="74" t="str">
        <f t="shared" si="50"/>
        <v/>
      </c>
      <c r="N350" s="78" t="str">
        <f t="shared" si="51"/>
        <v/>
      </c>
      <c r="O350" s="75" t="str">
        <f>IFERROR(IF(OR(M350="",B350=""),"",VLOOKUP($A350,Tabla!$A$2:$M$112,$C350,FALSE)),"")</f>
        <v/>
      </c>
      <c r="P350" s="76" t="str">
        <f t="shared" si="52"/>
        <v/>
      </c>
      <c r="Q350" s="77" t="str">
        <f>IFERROR(IF(OR(O350=0,O350=""),VLOOKUP(B350,$T$6:$W$16,4,0)/60*N350,Tiempos!O350*VLOOKUP(Tiempos!B350,Tiempos!$T$6:$W$16,4,0)/60),"")</f>
        <v/>
      </c>
      <c r="R350" s="115"/>
      <c r="S350" s="112">
        <f t="shared" si="57"/>
        <v>0</v>
      </c>
    </row>
    <row r="351" spans="1:19" hidden="1">
      <c r="A351" s="67"/>
      <c r="B351" s="59"/>
      <c r="C351" s="79" t="str">
        <f>IFERROR(VLOOKUP(B351,Tiempos!$T$6:$U$16,2,FALSE),"")</f>
        <v/>
      </c>
      <c r="D351" s="59"/>
      <c r="E351" s="141" t="str">
        <f>IFERROR(+VLOOKUP(A351,Tabla!$A$5:B9348,2,0),"")</f>
        <v/>
      </c>
      <c r="F351" s="69"/>
      <c r="G351" s="68"/>
      <c r="H351" s="70"/>
      <c r="I351" s="68"/>
      <c r="J351" s="61"/>
      <c r="K351" s="72" t="str">
        <f t="shared" si="48"/>
        <v/>
      </c>
      <c r="L351" s="73" t="str">
        <f t="shared" si="49"/>
        <v/>
      </c>
      <c r="M351" s="74" t="str">
        <f t="shared" si="50"/>
        <v/>
      </c>
      <c r="N351" s="78" t="str">
        <f t="shared" si="51"/>
        <v/>
      </c>
      <c r="O351" s="75" t="str">
        <f>IFERROR(IF(OR(M351="",B351=""),"",VLOOKUP($A351,Tabla!$A$2:$M$112,$C351,FALSE)),"")</f>
        <v/>
      </c>
      <c r="P351" s="76" t="str">
        <f t="shared" si="52"/>
        <v/>
      </c>
      <c r="Q351" s="77" t="str">
        <f>IFERROR(IF(OR(O351=0,O351=""),VLOOKUP(B351,$T$6:$W$16,4,0)/60*N351,Tiempos!O351*VLOOKUP(Tiempos!B351,Tiempos!$T$6:$W$16,4,0)/60),"")</f>
        <v/>
      </c>
      <c r="R351" s="115"/>
      <c r="S351" s="112">
        <f t="shared" si="57"/>
        <v>0</v>
      </c>
    </row>
    <row r="352" spans="1:19" hidden="1">
      <c r="A352" s="67"/>
      <c r="B352" s="59"/>
      <c r="C352" s="79" t="str">
        <f>IFERROR(VLOOKUP(B352,Tiempos!$T$6:$U$16,2,FALSE),"")</f>
        <v/>
      </c>
      <c r="D352" s="59"/>
      <c r="E352" s="141" t="str">
        <f>IFERROR(+VLOOKUP(A352,Tabla!$A$5:B9349,2,0),"")</f>
        <v/>
      </c>
      <c r="F352" s="69"/>
      <c r="G352" s="68"/>
      <c r="H352" s="70"/>
      <c r="I352" s="68"/>
      <c r="J352" s="61"/>
      <c r="K352" s="72" t="str">
        <f t="shared" si="48"/>
        <v/>
      </c>
      <c r="L352" s="73" t="str">
        <f t="shared" si="49"/>
        <v/>
      </c>
      <c r="M352" s="74" t="str">
        <f t="shared" si="50"/>
        <v/>
      </c>
      <c r="N352" s="78" t="str">
        <f t="shared" si="51"/>
        <v/>
      </c>
      <c r="O352" s="75" t="str">
        <f>IFERROR(IF(OR(M352="",B352=""),"",VLOOKUP($A352,Tabla!$A$2:$M$112,$C352,FALSE)),"")</f>
        <v/>
      </c>
      <c r="P352" s="76" t="str">
        <f t="shared" si="52"/>
        <v/>
      </c>
      <c r="Q352" s="77" t="str">
        <f>IFERROR(IF(OR(O352=0,O352=""),VLOOKUP(B352,$T$6:$W$16,4,0)/60*N352,Tiempos!O352*VLOOKUP(Tiempos!B352,Tiempos!$T$6:$W$16,4,0)/60),"")</f>
        <v/>
      </c>
      <c r="R352" s="115"/>
      <c r="S352" s="112">
        <f t="shared" si="57"/>
        <v>0</v>
      </c>
    </row>
    <row r="353" spans="1:19" hidden="1">
      <c r="A353" s="67"/>
      <c r="B353" s="59"/>
      <c r="C353" s="79" t="str">
        <f>IFERROR(VLOOKUP(B353,Tiempos!$T$6:$U$16,2,FALSE),"")</f>
        <v/>
      </c>
      <c r="D353" s="59"/>
      <c r="E353" s="141" t="str">
        <f>IFERROR(+VLOOKUP(A353,Tabla!$A$5:B9350,2,0),"")</f>
        <v/>
      </c>
      <c r="F353" s="69"/>
      <c r="G353" s="68"/>
      <c r="H353" s="70"/>
      <c r="I353" s="68"/>
      <c r="J353" s="61"/>
      <c r="K353" s="72" t="str">
        <f t="shared" si="48"/>
        <v/>
      </c>
      <c r="L353" s="73" t="str">
        <f t="shared" si="49"/>
        <v/>
      </c>
      <c r="M353" s="74" t="str">
        <f t="shared" si="50"/>
        <v/>
      </c>
      <c r="N353" s="78" t="str">
        <f t="shared" si="51"/>
        <v/>
      </c>
      <c r="O353" s="75" t="str">
        <f>IFERROR(IF(OR(M353="",B353=""),"",VLOOKUP($A353,Tabla!$A$2:$M$112,$C353,FALSE)),"")</f>
        <v/>
      </c>
      <c r="P353" s="76" t="str">
        <f t="shared" si="52"/>
        <v/>
      </c>
      <c r="Q353" s="77" t="str">
        <f>IFERROR(IF(OR(O353=0,O353=""),VLOOKUP(B353,$T$6:$W$16,4,0)/60*N353,Tiempos!O353*VLOOKUP(Tiempos!B353,Tiempos!$T$6:$W$16,4,0)/60),"")</f>
        <v/>
      </c>
      <c r="R353" s="115"/>
      <c r="S353" s="112">
        <f t="shared" si="57"/>
        <v>0</v>
      </c>
    </row>
    <row r="354" spans="1:19" hidden="1">
      <c r="A354" s="67"/>
      <c r="B354" s="59"/>
      <c r="C354" s="79" t="str">
        <f>IFERROR(VLOOKUP(B354,Tiempos!$T$6:$U$16,2,FALSE),"")</f>
        <v/>
      </c>
      <c r="D354" s="59"/>
      <c r="E354" s="141" t="str">
        <f>IFERROR(+VLOOKUP(A354,Tabla!$A$5:B9351,2,0),"")</f>
        <v/>
      </c>
      <c r="F354" s="69"/>
      <c r="G354" s="68"/>
      <c r="H354" s="70"/>
      <c r="I354" s="68"/>
      <c r="J354" s="61"/>
      <c r="K354" s="72" t="str">
        <f t="shared" si="48"/>
        <v/>
      </c>
      <c r="L354" s="73" t="str">
        <f t="shared" si="49"/>
        <v/>
      </c>
      <c r="M354" s="74" t="str">
        <f t="shared" si="50"/>
        <v/>
      </c>
      <c r="N354" s="78" t="str">
        <f t="shared" si="51"/>
        <v/>
      </c>
      <c r="O354" s="75" t="str">
        <f>IFERROR(IF(OR(M354="",B354=""),"",VLOOKUP($A354,Tabla!$A$2:$M$112,$C354,FALSE)),"")</f>
        <v/>
      </c>
      <c r="P354" s="76" t="str">
        <f t="shared" si="52"/>
        <v/>
      </c>
      <c r="Q354" s="77" t="str">
        <f>IFERROR(IF(OR(O354=0,O354=""),VLOOKUP(B354,$T$6:$W$16,4,0)/60*N354,Tiempos!O354*VLOOKUP(Tiempos!B354,Tiempos!$T$6:$W$16,4,0)/60),"")</f>
        <v/>
      </c>
      <c r="R354" s="115"/>
      <c r="S354" s="112">
        <f t="shared" si="57"/>
        <v>0</v>
      </c>
    </row>
    <row r="355" spans="1:19" hidden="1">
      <c r="A355" s="67"/>
      <c r="B355" s="59"/>
      <c r="C355" s="79" t="str">
        <f>IFERROR(VLOOKUP(B355,Tiempos!$T$6:$U$16,2,FALSE),"")</f>
        <v/>
      </c>
      <c r="D355" s="59"/>
      <c r="E355" s="141" t="str">
        <f>IFERROR(+VLOOKUP(A355,Tabla!$A$5:B9352,2,0),"")</f>
        <v/>
      </c>
      <c r="F355" s="69"/>
      <c r="G355" s="68"/>
      <c r="H355" s="70"/>
      <c r="I355" s="68"/>
      <c r="J355" s="61"/>
      <c r="K355" s="72" t="str">
        <f t="shared" si="48"/>
        <v/>
      </c>
      <c r="L355" s="73" t="str">
        <f t="shared" si="49"/>
        <v/>
      </c>
      <c r="M355" s="74" t="str">
        <f t="shared" si="50"/>
        <v/>
      </c>
      <c r="N355" s="78" t="str">
        <f t="shared" si="51"/>
        <v/>
      </c>
      <c r="O355" s="75" t="str">
        <f>IFERROR(IF(OR(M355="",B355=""),"",VLOOKUP($A355,Tabla!$A$2:$M$112,$C355,FALSE)),"")</f>
        <v/>
      </c>
      <c r="P355" s="76" t="str">
        <f t="shared" si="52"/>
        <v/>
      </c>
      <c r="Q355" s="77" t="str">
        <f>IFERROR(IF(OR(O355=0,O355=""),VLOOKUP(B355,$T$6:$W$16,4,0)/60*N355,Tiempos!O355*VLOOKUP(Tiempos!B355,Tiempos!$T$6:$W$16,4,0)/60),"")</f>
        <v/>
      </c>
      <c r="R355" s="115"/>
      <c r="S355" s="112">
        <f t="shared" si="57"/>
        <v>0</v>
      </c>
    </row>
    <row r="356" spans="1:19" hidden="1">
      <c r="A356" s="67"/>
      <c r="B356" s="59"/>
      <c r="C356" s="79" t="str">
        <f>IFERROR(VLOOKUP(B356,Tiempos!$T$6:$U$16,2,FALSE),"")</f>
        <v/>
      </c>
      <c r="D356" s="59"/>
      <c r="E356" s="141" t="str">
        <f>IFERROR(+VLOOKUP(A356,Tabla!$A$5:B9353,2,0),"")</f>
        <v/>
      </c>
      <c r="F356" s="69"/>
      <c r="G356" s="68"/>
      <c r="H356" s="70"/>
      <c r="I356" s="68"/>
      <c r="J356" s="61"/>
      <c r="K356" s="72" t="str">
        <f t="shared" si="48"/>
        <v/>
      </c>
      <c r="L356" s="73" t="str">
        <f t="shared" si="49"/>
        <v/>
      </c>
      <c r="M356" s="74" t="str">
        <f t="shared" si="50"/>
        <v/>
      </c>
      <c r="N356" s="78" t="str">
        <f t="shared" si="51"/>
        <v/>
      </c>
      <c r="O356" s="75" t="str">
        <f>IFERROR(IF(OR(M356="",B356=""),"",VLOOKUP($A356,Tabla!$A$2:$M$112,$C356,FALSE)),"")</f>
        <v/>
      </c>
      <c r="P356" s="76" t="str">
        <f t="shared" si="52"/>
        <v/>
      </c>
      <c r="Q356" s="77" t="str">
        <f>IFERROR(IF(OR(O356=0,O356=""),VLOOKUP(B356,$T$6:$W$16,4,0)/60*N356,Tiempos!O356*VLOOKUP(Tiempos!B356,Tiempos!$T$6:$W$16,4,0)/60),"")</f>
        <v/>
      </c>
      <c r="R356" s="115"/>
      <c r="S356" s="112">
        <f t="shared" si="57"/>
        <v>0</v>
      </c>
    </row>
    <row r="357" spans="1:19" hidden="1">
      <c r="A357" s="67"/>
      <c r="B357" s="59"/>
      <c r="C357" s="79" t="str">
        <f>IFERROR(VLOOKUP(B357,Tiempos!$T$6:$U$16,2,FALSE),"")</f>
        <v/>
      </c>
      <c r="D357" s="59"/>
      <c r="E357" s="141" t="str">
        <f>IFERROR(+VLOOKUP(A357,Tabla!$A$5:B9354,2,0),"")</f>
        <v/>
      </c>
      <c r="F357" s="69"/>
      <c r="G357" s="68"/>
      <c r="H357" s="70"/>
      <c r="I357" s="68"/>
      <c r="J357" s="61"/>
      <c r="K357" s="72" t="str">
        <f t="shared" si="48"/>
        <v/>
      </c>
      <c r="L357" s="73" t="str">
        <f t="shared" si="49"/>
        <v/>
      </c>
      <c r="M357" s="74" t="str">
        <f t="shared" si="50"/>
        <v/>
      </c>
      <c r="N357" s="78" t="str">
        <f t="shared" si="51"/>
        <v/>
      </c>
      <c r="O357" s="75" t="str">
        <f>IFERROR(IF(OR(M357="",B357=""),"",VLOOKUP($A357,Tabla!$A$2:$M$112,$C357,FALSE)),"")</f>
        <v/>
      </c>
      <c r="P357" s="76" t="str">
        <f t="shared" si="52"/>
        <v/>
      </c>
      <c r="Q357" s="77" t="str">
        <f>IFERROR(IF(OR(O357=0,O357=""),VLOOKUP(B357,$T$6:$W$16,4,0)/60*N357,Tiempos!O357*VLOOKUP(Tiempos!B357,Tiempos!$T$6:$W$16,4,0)/60),"")</f>
        <v/>
      </c>
      <c r="R357" s="115"/>
      <c r="S357" s="112">
        <f t="shared" si="57"/>
        <v>0</v>
      </c>
    </row>
    <row r="358" spans="1:19" hidden="1">
      <c r="A358" s="67"/>
      <c r="B358" s="59"/>
      <c r="C358" s="79" t="str">
        <f>IFERROR(VLOOKUP(B358,Tiempos!$T$6:$U$16,2,FALSE),"")</f>
        <v/>
      </c>
      <c r="D358" s="59"/>
      <c r="E358" s="141" t="str">
        <f>IFERROR(+VLOOKUP(A358,Tabla!$A$5:B9355,2,0),"")</f>
        <v/>
      </c>
      <c r="F358" s="69"/>
      <c r="G358" s="68"/>
      <c r="H358" s="70"/>
      <c r="I358" s="68"/>
      <c r="J358" s="61"/>
      <c r="K358" s="72" t="str">
        <f t="shared" si="48"/>
        <v/>
      </c>
      <c r="L358" s="73" t="str">
        <f t="shared" si="49"/>
        <v/>
      </c>
      <c r="M358" s="74" t="str">
        <f t="shared" si="50"/>
        <v/>
      </c>
      <c r="N358" s="78" t="str">
        <f t="shared" si="51"/>
        <v/>
      </c>
      <c r="O358" s="75" t="str">
        <f>IFERROR(IF(OR(M358="",B358=""),"",VLOOKUP($A358,Tabla!$A$2:$M$112,$C358,FALSE)),"")</f>
        <v/>
      </c>
      <c r="P358" s="76" t="str">
        <f t="shared" si="52"/>
        <v/>
      </c>
      <c r="Q358" s="77" t="str">
        <f>IFERROR(IF(OR(O358=0,O358=""),VLOOKUP(B358,$T$6:$W$16,4,0)/60*N358,Tiempos!O358*VLOOKUP(Tiempos!B358,Tiempos!$T$6:$W$16,4,0)/60),"")</f>
        <v/>
      </c>
      <c r="R358" s="115"/>
      <c r="S358" s="112">
        <f t="shared" si="57"/>
        <v>0</v>
      </c>
    </row>
    <row r="359" spans="1:19" hidden="1">
      <c r="A359" s="67"/>
      <c r="B359" s="59"/>
      <c r="C359" s="79" t="str">
        <f>IFERROR(VLOOKUP(B359,Tiempos!$T$6:$U$16,2,FALSE),"")</f>
        <v/>
      </c>
      <c r="D359" s="59"/>
      <c r="E359" s="141" t="str">
        <f>IFERROR(+VLOOKUP(A359,Tabla!$A$5:B9356,2,0),"")</f>
        <v/>
      </c>
      <c r="F359" s="69"/>
      <c r="G359" s="68"/>
      <c r="H359" s="70"/>
      <c r="I359" s="68"/>
      <c r="J359" s="61"/>
      <c r="K359" s="72" t="str">
        <f t="shared" si="48"/>
        <v/>
      </c>
      <c r="L359" s="73" t="str">
        <f t="shared" si="49"/>
        <v/>
      </c>
      <c r="M359" s="74" t="str">
        <f t="shared" si="50"/>
        <v/>
      </c>
      <c r="N359" s="78" t="str">
        <f t="shared" si="51"/>
        <v/>
      </c>
      <c r="O359" s="75" t="str">
        <f>IFERROR(IF(OR(M359="",B359=""),"",VLOOKUP($A359,Tabla!$A$2:$M$112,$C359,FALSE)),"")</f>
        <v/>
      </c>
      <c r="P359" s="76" t="str">
        <f t="shared" si="52"/>
        <v/>
      </c>
      <c r="Q359" s="77" t="str">
        <f>IFERROR(IF(OR(O359=0,O359=""),VLOOKUP(B359,$T$6:$W$16,4,0)/60*N359,Tiempos!O359*VLOOKUP(Tiempos!B359,Tiempos!$T$6:$W$16,4,0)/60),"")</f>
        <v/>
      </c>
      <c r="R359" s="115"/>
      <c r="S359" s="112">
        <f t="shared" si="57"/>
        <v>0</v>
      </c>
    </row>
    <row r="360" spans="1:19" hidden="1">
      <c r="A360" s="67"/>
      <c r="B360" s="59"/>
      <c r="C360" s="79" t="str">
        <f>IFERROR(VLOOKUP(B360,Tiempos!$T$6:$U$16,2,FALSE),"")</f>
        <v/>
      </c>
      <c r="D360" s="59"/>
      <c r="E360" s="141" t="str">
        <f>IFERROR(+VLOOKUP(A360,Tabla!$A$5:B9357,2,0),"")</f>
        <v/>
      </c>
      <c r="F360" s="69"/>
      <c r="G360" s="68"/>
      <c r="H360" s="70"/>
      <c r="I360" s="68"/>
      <c r="J360" s="61"/>
      <c r="K360" s="72" t="str">
        <f t="shared" si="48"/>
        <v/>
      </c>
      <c r="L360" s="73" t="str">
        <f t="shared" si="49"/>
        <v/>
      </c>
      <c r="M360" s="74" t="str">
        <f t="shared" si="50"/>
        <v/>
      </c>
      <c r="N360" s="78" t="str">
        <f t="shared" si="51"/>
        <v/>
      </c>
      <c r="O360" s="75" t="str">
        <f>IFERROR(IF(OR(M360="",B360=""),"",VLOOKUP($A360,Tabla!$A$2:$M$112,$C360,FALSE)),"")</f>
        <v/>
      </c>
      <c r="P360" s="76" t="str">
        <f t="shared" si="52"/>
        <v/>
      </c>
      <c r="Q360" s="77" t="str">
        <f>IFERROR(IF(OR(O360=0,O360=""),VLOOKUP(B360,$T$6:$W$16,4,0)/60*N360,Tiempos!O360*VLOOKUP(Tiempos!B360,Tiempos!$T$6:$W$16,4,0)/60),"")</f>
        <v/>
      </c>
      <c r="R360" s="115"/>
      <c r="S360" s="112">
        <f t="shared" si="57"/>
        <v>0</v>
      </c>
    </row>
    <row r="361" spans="1:19" hidden="1">
      <c r="A361" s="67"/>
      <c r="B361" s="59"/>
      <c r="C361" s="79" t="str">
        <f>IFERROR(VLOOKUP(B361,Tiempos!$T$6:$U$16,2,FALSE),"")</f>
        <v/>
      </c>
      <c r="D361" s="59"/>
      <c r="E361" s="141" t="str">
        <f>IFERROR(+VLOOKUP(A361,Tabla!$A$5:B9358,2,0),"")</f>
        <v/>
      </c>
      <c r="F361" s="69"/>
      <c r="G361" s="68"/>
      <c r="H361" s="70"/>
      <c r="I361" s="68"/>
      <c r="J361" s="61"/>
      <c r="K361" s="72" t="str">
        <f t="shared" si="48"/>
        <v/>
      </c>
      <c r="L361" s="73" t="str">
        <f t="shared" si="49"/>
        <v/>
      </c>
      <c r="M361" s="74" t="str">
        <f t="shared" si="50"/>
        <v/>
      </c>
      <c r="N361" s="78" t="str">
        <f t="shared" si="51"/>
        <v/>
      </c>
      <c r="O361" s="75" t="str">
        <f>IFERROR(IF(OR(M361="",B361=""),"",VLOOKUP($A361,Tabla!$A$2:$M$112,$C361,FALSE)),"")</f>
        <v/>
      </c>
      <c r="P361" s="76" t="str">
        <f t="shared" si="52"/>
        <v/>
      </c>
      <c r="Q361" s="77" t="str">
        <f>IFERROR(IF(OR(O361=0,O361=""),VLOOKUP(B361,$T$6:$W$16,4,0)/60*N361,Tiempos!O361*VLOOKUP(Tiempos!B361,Tiempos!$T$6:$W$16,4,0)/60),"")</f>
        <v/>
      </c>
      <c r="R361" s="115"/>
      <c r="S361" s="112">
        <f t="shared" si="57"/>
        <v>0</v>
      </c>
    </row>
    <row r="362" spans="1:19" hidden="1">
      <c r="A362" s="67"/>
      <c r="B362" s="59"/>
      <c r="C362" s="79" t="str">
        <f>IFERROR(VLOOKUP(B362,Tiempos!$T$6:$U$16,2,FALSE),"")</f>
        <v/>
      </c>
      <c r="D362" s="59"/>
      <c r="E362" s="141" t="str">
        <f>IFERROR(+VLOOKUP(A362,Tabla!$A$5:B9359,2,0),"")</f>
        <v/>
      </c>
      <c r="F362" s="69"/>
      <c r="G362" s="68"/>
      <c r="H362" s="70"/>
      <c r="I362" s="68"/>
      <c r="J362" s="61"/>
      <c r="K362" s="72" t="str">
        <f t="shared" si="48"/>
        <v/>
      </c>
      <c r="L362" s="73" t="str">
        <f t="shared" si="49"/>
        <v/>
      </c>
      <c r="M362" s="74" t="str">
        <f t="shared" si="50"/>
        <v/>
      </c>
      <c r="N362" s="78" t="str">
        <f t="shared" si="51"/>
        <v/>
      </c>
      <c r="O362" s="75" t="str">
        <f>IFERROR(IF(OR(M362="",B362=""),"",VLOOKUP($A362,Tabla!$A$2:$M$112,$C362,FALSE)),"")</f>
        <v/>
      </c>
      <c r="P362" s="76" t="str">
        <f t="shared" si="52"/>
        <v/>
      </c>
      <c r="Q362" s="77" t="str">
        <f>IFERROR(IF(OR(O362=0,O362=""),VLOOKUP(B362,$T$6:$W$16,4,0)/60*N362,Tiempos!O362*VLOOKUP(Tiempos!B362,Tiempos!$T$6:$W$16,4,0)/60),"")</f>
        <v/>
      </c>
      <c r="R362" s="115"/>
      <c r="S362" s="112">
        <f t="shared" si="57"/>
        <v>0</v>
      </c>
    </row>
    <row r="363" spans="1:19" hidden="1">
      <c r="A363" s="67"/>
      <c r="B363" s="59"/>
      <c r="C363" s="79" t="str">
        <f>IFERROR(VLOOKUP(B363,Tiempos!$T$6:$U$16,2,FALSE),"")</f>
        <v/>
      </c>
      <c r="D363" s="59"/>
      <c r="E363" s="141" t="str">
        <f>IFERROR(+VLOOKUP(A363,Tabla!$A$5:B9360,2,0),"")</f>
        <v/>
      </c>
      <c r="F363" s="69"/>
      <c r="G363" s="68"/>
      <c r="H363" s="70"/>
      <c r="I363" s="68"/>
      <c r="J363" s="61"/>
      <c r="K363" s="72" t="str">
        <f t="shared" si="48"/>
        <v/>
      </c>
      <c r="L363" s="73" t="str">
        <f t="shared" si="49"/>
        <v/>
      </c>
      <c r="M363" s="74" t="str">
        <f t="shared" si="50"/>
        <v/>
      </c>
      <c r="N363" s="78" t="str">
        <f t="shared" si="51"/>
        <v/>
      </c>
      <c r="O363" s="75" t="str">
        <f>IFERROR(IF(OR(M363="",B363=""),"",VLOOKUP($A363,Tabla!$A$2:$M$112,$C363,FALSE)),"")</f>
        <v/>
      </c>
      <c r="P363" s="76" t="str">
        <f t="shared" si="52"/>
        <v/>
      </c>
      <c r="Q363" s="77" t="str">
        <f>IFERROR(IF(OR(O363=0,O363=""),VLOOKUP(B363,$T$6:$W$16,4,0)/60*N363,Tiempos!O363*VLOOKUP(Tiempos!B363,Tiempos!$T$6:$W$16,4,0)/60),"")</f>
        <v/>
      </c>
      <c r="R363" s="115"/>
      <c r="S363" s="112">
        <f t="shared" si="57"/>
        <v>0</v>
      </c>
    </row>
    <row r="364" spans="1:19" hidden="1">
      <c r="A364" s="67"/>
      <c r="B364" s="59"/>
      <c r="C364" s="79" t="str">
        <f>IFERROR(VLOOKUP(B364,Tiempos!$T$6:$U$16,2,FALSE),"")</f>
        <v/>
      </c>
      <c r="D364" s="59"/>
      <c r="E364" s="141" t="str">
        <f>IFERROR(+VLOOKUP(A364,Tabla!$A$5:B9361,2,0),"")</f>
        <v/>
      </c>
      <c r="F364" s="69"/>
      <c r="G364" s="68"/>
      <c r="H364" s="70"/>
      <c r="I364" s="68"/>
      <c r="J364" s="61"/>
      <c r="K364" s="72" t="str">
        <f t="shared" si="48"/>
        <v/>
      </c>
      <c r="L364" s="73" t="str">
        <f t="shared" si="49"/>
        <v/>
      </c>
      <c r="M364" s="74" t="str">
        <f t="shared" si="50"/>
        <v/>
      </c>
      <c r="N364" s="78" t="str">
        <f t="shared" si="51"/>
        <v/>
      </c>
      <c r="O364" s="75" t="str">
        <f>IFERROR(IF(OR(M364="",B364=""),"",VLOOKUP($A364,Tabla!$A$2:$M$112,$C364,FALSE)),"")</f>
        <v/>
      </c>
      <c r="P364" s="76" t="str">
        <f t="shared" si="52"/>
        <v/>
      </c>
      <c r="Q364" s="77" t="str">
        <f>IFERROR(IF(OR(O364=0,O364=""),VLOOKUP(B364,$T$6:$W$16,4,0)/60*N364,Tiempos!O364*VLOOKUP(Tiempos!B364,Tiempos!$T$6:$W$16,4,0)/60),"")</f>
        <v/>
      </c>
      <c r="R364" s="115"/>
      <c r="S364" s="112">
        <f t="shared" si="57"/>
        <v>0</v>
      </c>
    </row>
    <row r="365" spans="1:19" hidden="1">
      <c r="A365" s="67"/>
      <c r="B365" s="59"/>
      <c r="C365" s="79" t="str">
        <f>IFERROR(VLOOKUP(B365,Tiempos!$T$6:$U$16,2,FALSE),"")</f>
        <v/>
      </c>
      <c r="D365" s="59"/>
      <c r="E365" s="141" t="str">
        <f>IFERROR(+VLOOKUP(A365,Tabla!$A$5:B9362,2,0),"")</f>
        <v/>
      </c>
      <c r="F365" s="69"/>
      <c r="G365" s="68"/>
      <c r="H365" s="70"/>
      <c r="I365" s="68"/>
      <c r="J365" s="61"/>
      <c r="K365" s="72" t="str">
        <f t="shared" si="48"/>
        <v/>
      </c>
      <c r="L365" s="73" t="str">
        <f t="shared" si="49"/>
        <v/>
      </c>
      <c r="M365" s="74" t="str">
        <f t="shared" si="50"/>
        <v/>
      </c>
      <c r="N365" s="78" t="str">
        <f t="shared" si="51"/>
        <v/>
      </c>
      <c r="O365" s="75" t="str">
        <f>IFERROR(IF(OR(M365="",B365=""),"",VLOOKUP($A365,Tabla!$A$2:$M$112,$C365,FALSE)),"")</f>
        <v/>
      </c>
      <c r="P365" s="76" t="str">
        <f t="shared" si="52"/>
        <v/>
      </c>
      <c r="Q365" s="77" t="str">
        <f>IFERROR(IF(OR(O365=0,O365=""),VLOOKUP(B365,$T$6:$W$16,4,0)/60*N365,Tiempos!O365*VLOOKUP(Tiempos!B365,Tiempos!$T$6:$W$16,4,0)/60),"")</f>
        <v/>
      </c>
      <c r="R365" s="115"/>
      <c r="S365" s="112">
        <f t="shared" si="57"/>
        <v>0</v>
      </c>
    </row>
    <row r="366" spans="1:19" hidden="1">
      <c r="A366" s="67"/>
      <c r="B366" s="59"/>
      <c r="C366" s="79" t="str">
        <f>IFERROR(VLOOKUP(B366,Tiempos!$T$6:$U$16,2,FALSE),"")</f>
        <v/>
      </c>
      <c r="D366" s="59"/>
      <c r="E366" s="141" t="str">
        <f>IFERROR(+VLOOKUP(A366,Tabla!$A$5:B9363,2,0),"")</f>
        <v/>
      </c>
      <c r="F366" s="69"/>
      <c r="G366" s="68"/>
      <c r="H366" s="70"/>
      <c r="I366" s="68"/>
      <c r="J366" s="61"/>
      <c r="K366" s="72" t="str">
        <f t="shared" si="48"/>
        <v/>
      </c>
      <c r="L366" s="73" t="str">
        <f t="shared" si="49"/>
        <v/>
      </c>
      <c r="M366" s="74" t="str">
        <f t="shared" si="50"/>
        <v/>
      </c>
      <c r="N366" s="78" t="str">
        <f t="shared" si="51"/>
        <v/>
      </c>
      <c r="O366" s="75" t="str">
        <f>IFERROR(IF(OR(M366="",B366=""),"",VLOOKUP($A366,Tabla!$A$2:$M$112,$C366,FALSE)),"")</f>
        <v/>
      </c>
      <c r="P366" s="76" t="str">
        <f t="shared" si="52"/>
        <v/>
      </c>
      <c r="Q366" s="77" t="str">
        <f>IFERROR(IF(OR(O366=0,O366=""),VLOOKUP(B366,$T$6:$W$16,4,0)/60*N366,Tiempos!O366*VLOOKUP(Tiempos!B366,Tiempos!$T$6:$W$16,4,0)/60),"")</f>
        <v/>
      </c>
      <c r="R366" s="115"/>
      <c r="S366" s="112">
        <f t="shared" si="57"/>
        <v>0</v>
      </c>
    </row>
    <row r="367" spans="1:19" hidden="1">
      <c r="A367" s="67"/>
      <c r="B367" s="59"/>
      <c r="C367" s="79" t="str">
        <f>IFERROR(VLOOKUP(B367,Tiempos!$T$6:$U$16,2,FALSE),"")</f>
        <v/>
      </c>
      <c r="D367" s="59"/>
      <c r="E367" s="141" t="str">
        <f>IFERROR(+VLOOKUP(A367,Tabla!$A$5:B9364,2,0),"")</f>
        <v/>
      </c>
      <c r="F367" s="69"/>
      <c r="G367" s="68"/>
      <c r="H367" s="70"/>
      <c r="I367" s="68"/>
      <c r="J367" s="61"/>
      <c r="K367" s="72" t="str">
        <f t="shared" si="48"/>
        <v/>
      </c>
      <c r="L367" s="73" t="str">
        <f t="shared" si="49"/>
        <v/>
      </c>
      <c r="M367" s="74" t="str">
        <f t="shared" si="50"/>
        <v/>
      </c>
      <c r="N367" s="78" t="str">
        <f t="shared" si="51"/>
        <v/>
      </c>
      <c r="O367" s="75" t="str">
        <f>IFERROR(IF(OR(M367="",B367=""),"",VLOOKUP($A367,Tabla!$A$2:$M$112,$C367,FALSE)),"")</f>
        <v/>
      </c>
      <c r="P367" s="76" t="str">
        <f t="shared" si="52"/>
        <v/>
      </c>
      <c r="Q367" s="77" t="str">
        <f>IFERROR(IF(OR(O367=0,O367=""),VLOOKUP(B367,$T$6:$W$16,4,0)/60*N367,Tiempos!O367*VLOOKUP(Tiempos!B367,Tiempos!$T$6:$W$16,4,0)/60),"")</f>
        <v/>
      </c>
      <c r="R367" s="115"/>
      <c r="S367" s="112">
        <f t="shared" si="57"/>
        <v>0</v>
      </c>
    </row>
    <row r="368" spans="1:19" ht="13.5" hidden="1" customHeight="1">
      <c r="A368" s="67"/>
      <c r="B368" s="59"/>
      <c r="C368" s="79" t="str">
        <f>IFERROR(VLOOKUP(B368,Tiempos!$T$6:$U$16,2,FALSE),"")</f>
        <v/>
      </c>
      <c r="D368" s="59"/>
      <c r="E368" s="141" t="str">
        <f>IFERROR(+VLOOKUP(A368,Tabla!$A$5:B9365,2,0),"")</f>
        <v/>
      </c>
      <c r="F368" s="69"/>
      <c r="G368" s="68"/>
      <c r="H368" s="70"/>
      <c r="I368" s="68"/>
      <c r="J368" s="61"/>
      <c r="K368" s="72" t="str">
        <f t="shared" si="48"/>
        <v/>
      </c>
      <c r="L368" s="73" t="str">
        <f t="shared" si="49"/>
        <v/>
      </c>
      <c r="M368" s="74" t="str">
        <f t="shared" si="50"/>
        <v/>
      </c>
      <c r="N368" s="78" t="str">
        <f t="shared" si="51"/>
        <v/>
      </c>
      <c r="O368" s="75" t="str">
        <f>IFERROR(IF(OR(M368="",B368=""),"",VLOOKUP($A368,Tabla!$A$2:$M$112,$C368,FALSE)),"")</f>
        <v/>
      </c>
      <c r="P368" s="76" t="str">
        <f t="shared" si="52"/>
        <v/>
      </c>
      <c r="Q368" s="77" t="str">
        <f>IFERROR(IF(OR(O368=0,O368=""),VLOOKUP(B368,$T$6:$W$16,4,0)/60*N368,Tiempos!O368*VLOOKUP(Tiempos!B368,Tiempos!$T$6:$W$16,4,0)/60),"")</f>
        <v/>
      </c>
      <c r="R368" s="115"/>
      <c r="S368" s="112">
        <f t="shared" si="57"/>
        <v>0</v>
      </c>
    </row>
    <row r="369" spans="1:19" hidden="1">
      <c r="A369" s="67"/>
      <c r="B369" s="59"/>
      <c r="C369" s="79" t="str">
        <f>IFERROR(VLOOKUP(B369,Tiempos!$T$6:$U$16,2,FALSE),"")</f>
        <v/>
      </c>
      <c r="D369" s="59"/>
      <c r="E369" s="141" t="str">
        <f>IFERROR(+VLOOKUP(A369,Tabla!$A$5:B9366,2,0),"")</f>
        <v/>
      </c>
      <c r="F369" s="69"/>
      <c r="G369" s="68"/>
      <c r="H369" s="70"/>
      <c r="I369" s="68"/>
      <c r="J369" s="61"/>
      <c r="K369" s="72" t="str">
        <f t="shared" si="48"/>
        <v/>
      </c>
      <c r="L369" s="73" t="str">
        <f t="shared" si="49"/>
        <v/>
      </c>
      <c r="M369" s="74" t="str">
        <f t="shared" si="50"/>
        <v/>
      </c>
      <c r="N369" s="78" t="str">
        <f t="shared" si="51"/>
        <v/>
      </c>
      <c r="O369" s="75" t="str">
        <f>IFERROR(IF(OR(M369="",B369=""),"",VLOOKUP($A369,Tabla!$A$2:$M$112,$C369,FALSE)),"")</f>
        <v/>
      </c>
      <c r="P369" s="76" t="str">
        <f t="shared" si="52"/>
        <v/>
      </c>
      <c r="Q369" s="77" t="str">
        <f>IFERROR(IF(OR(O369=0,O369=""),VLOOKUP(B369,$T$6:$W$16,4,0)/60*N369,Tiempos!O369*VLOOKUP(Tiempos!B369,Tiempos!$T$6:$W$16,4,0)/60),"")</f>
        <v/>
      </c>
      <c r="R369" s="115"/>
      <c r="S369" s="112">
        <f t="shared" si="57"/>
        <v>0</v>
      </c>
    </row>
    <row r="370" spans="1:19" hidden="1">
      <c r="A370" s="67"/>
      <c r="B370" s="59"/>
      <c r="C370" s="79" t="str">
        <f>IFERROR(VLOOKUP(B370,Tiempos!$T$6:$U$16,2,FALSE),"")</f>
        <v/>
      </c>
      <c r="D370" s="59"/>
      <c r="E370" s="141" t="str">
        <f>IFERROR(+VLOOKUP(A370,Tabla!$A$5:B9367,2,0),"")</f>
        <v/>
      </c>
      <c r="F370" s="69"/>
      <c r="G370" s="68"/>
      <c r="H370" s="70"/>
      <c r="I370" s="68"/>
      <c r="J370" s="61"/>
      <c r="K370" s="72" t="str">
        <f t="shared" ref="K370:K433" si="58">IFERROR(IF(J370="","",IF(G370=I370,(J370-H370-S370),IF(I370-G370=1,((VLOOKUP(G370,CALENDARIO,6,FALSE)-H370)+(J370-VLOOKUP(I370,CALENDARIO,5,FALSE)))-S370,IF(I370-G370=2,((VLOOKUP(G370,CALENDARIO,6,FALSE)-H370)+(J370-VLOOKUP(I370,CALENDARIO,5,FALSE)))-S370+VLOOKUP(G370+1,CALENDARIO,7,FALSE)/24,IF(I370-G370=3,((VLOOKUP(G370,CALENDARIO,6,FALSE)-H370)+(J370-VLOOKUP(I370,CALENDARIO,5,FALSE)))-S370+VLOOKUP(G370+1,CALENDARIO,7,FALSE)/24+VLOOKUP(G370+2,CALENDARIO,7,FALSE)/24,((VLOOKUP(G370,CALENDARIO,6,FALSE)-H370)+(J370-VLOOKUP(I370,CALENDARIO,5,FALSE)))-S370+VLOOKUP(G370+1,CALENDARIO,7,FALSE)/24+VLOOKUP(G370+2,CALENDARIO,7,FALSE)/24+VLOOKUP(G370+3,CALENDARIO,7,FALSE)/24))))),"")</f>
        <v/>
      </c>
      <c r="L370" s="73" t="str">
        <f t="shared" ref="L370:L433" si="59">IFERROR((+HOUR(K370)*60+MINUTE(K370)),"")</f>
        <v/>
      </c>
      <c r="M370" s="74" t="str">
        <f t="shared" ref="M370:M433" si="60">IFERROR(IF(K370="","",K370/F370),"")</f>
        <v/>
      </c>
      <c r="N370" s="78" t="str">
        <f t="shared" ref="N370:N433" si="61">IFERROR(+HOUR(M370)*60+MINUTE(M370),"")</f>
        <v/>
      </c>
      <c r="O370" s="75" t="str">
        <f>IFERROR(IF(OR(M370="",B370=""),"",VLOOKUP($A370,Tabla!$A$2:$M$112,$C370,FALSE)),"")</f>
        <v/>
      </c>
      <c r="P370" s="76" t="str">
        <f t="shared" si="52"/>
        <v/>
      </c>
      <c r="Q370" s="77" t="str">
        <f>IFERROR(IF(OR(O370=0,O370=""),VLOOKUP(B370,$T$6:$W$16,4,0)/60*N370,Tiempos!O370*VLOOKUP(Tiempos!B370,Tiempos!$T$6:$W$16,4,0)/60),"")</f>
        <v/>
      </c>
      <c r="R370" s="115"/>
      <c r="S370" s="112">
        <f t="shared" si="57"/>
        <v>0</v>
      </c>
    </row>
    <row r="371" spans="1:19" hidden="1">
      <c r="A371" s="67"/>
      <c r="B371" s="59"/>
      <c r="C371" s="79" t="str">
        <f>IFERROR(VLOOKUP(B371,Tiempos!$T$6:$U$16,2,FALSE),"")</f>
        <v/>
      </c>
      <c r="D371" s="59"/>
      <c r="E371" s="141" t="str">
        <f>IFERROR(+VLOOKUP(A371,Tabla!$A$5:B9368,2,0),"")</f>
        <v/>
      </c>
      <c r="F371" s="69"/>
      <c r="G371" s="68"/>
      <c r="H371" s="70"/>
      <c r="I371" s="68"/>
      <c r="J371" s="61"/>
      <c r="K371" s="72" t="str">
        <f t="shared" si="58"/>
        <v/>
      </c>
      <c r="L371" s="73" t="str">
        <f t="shared" si="59"/>
        <v/>
      </c>
      <c r="M371" s="74" t="str">
        <f t="shared" si="60"/>
        <v/>
      </c>
      <c r="N371" s="78" t="str">
        <f t="shared" si="61"/>
        <v/>
      </c>
      <c r="O371" s="75" t="str">
        <f>IFERROR(IF(OR(M371="",B371=""),"",VLOOKUP($A371,Tabla!$A$2:$M$112,$C371,FALSE)),"")</f>
        <v/>
      </c>
      <c r="P371" s="76" t="str">
        <f t="shared" si="52"/>
        <v/>
      </c>
      <c r="Q371" s="77" t="str">
        <f>IFERROR(IF(OR(O371=0,O371=""),VLOOKUP(B371,$T$6:$W$16,4,0)/60*N371,Tiempos!O371*VLOOKUP(Tiempos!B371,Tiempos!$T$6:$W$16,4,0)/60),"")</f>
        <v/>
      </c>
      <c r="R371" s="115"/>
      <c r="S371" s="112">
        <f t="shared" si="57"/>
        <v>0</v>
      </c>
    </row>
    <row r="372" spans="1:19" hidden="1">
      <c r="A372" s="67"/>
      <c r="B372" s="59"/>
      <c r="C372" s="79" t="str">
        <f>IFERROR(VLOOKUP(B372,Tiempos!$T$6:$U$16,2,FALSE),"")</f>
        <v/>
      </c>
      <c r="D372" s="59"/>
      <c r="E372" s="141" t="str">
        <f>IFERROR(+VLOOKUP(A372,Tabla!$A$5:B9369,2,0),"")</f>
        <v/>
      </c>
      <c r="F372" s="69"/>
      <c r="G372" s="68"/>
      <c r="H372" s="70"/>
      <c r="I372" s="68"/>
      <c r="J372" s="61"/>
      <c r="K372" s="72" t="str">
        <f t="shared" si="58"/>
        <v/>
      </c>
      <c r="L372" s="73" t="str">
        <f t="shared" si="59"/>
        <v/>
      </c>
      <c r="M372" s="74" t="str">
        <f t="shared" si="60"/>
        <v/>
      </c>
      <c r="N372" s="78" t="str">
        <f t="shared" si="61"/>
        <v/>
      </c>
      <c r="O372" s="75" t="str">
        <f>IFERROR(IF(OR(M372="",B372=""),"",VLOOKUP($A372,Tabla!$A$2:$M$112,$C372,FALSE)),"")</f>
        <v/>
      </c>
      <c r="P372" s="76" t="str">
        <f t="shared" si="52"/>
        <v/>
      </c>
      <c r="Q372" s="77" t="str">
        <f>IFERROR(IF(OR(O372=0,O372=""),VLOOKUP(B372,$T$6:$W$16,4,0)/60*N372,Tiempos!O372*VLOOKUP(Tiempos!B372,Tiempos!$T$6:$W$16,4,0)/60),"")</f>
        <v/>
      </c>
      <c r="R372" s="115"/>
      <c r="S372" s="112">
        <f t="shared" si="57"/>
        <v>0</v>
      </c>
    </row>
    <row r="373" spans="1:19" hidden="1">
      <c r="A373" s="67"/>
      <c r="B373" s="59"/>
      <c r="C373" s="79" t="str">
        <f>IFERROR(VLOOKUP(B373,Tiempos!$T$6:$U$16,2,FALSE),"")</f>
        <v/>
      </c>
      <c r="D373" s="59"/>
      <c r="E373" s="141" t="str">
        <f>IFERROR(+VLOOKUP(A373,Tabla!$A$5:B9370,2,0),"")</f>
        <v/>
      </c>
      <c r="F373" s="69"/>
      <c r="G373" s="68"/>
      <c r="H373" s="70"/>
      <c r="I373" s="68"/>
      <c r="J373" s="61"/>
      <c r="K373" s="72" t="str">
        <f t="shared" si="58"/>
        <v/>
      </c>
      <c r="L373" s="73" t="str">
        <f t="shared" si="59"/>
        <v/>
      </c>
      <c r="M373" s="74" t="str">
        <f t="shared" si="60"/>
        <v/>
      </c>
      <c r="N373" s="78" t="str">
        <f t="shared" si="61"/>
        <v/>
      </c>
      <c r="O373" s="75" t="str">
        <f>IFERROR(IF(OR(M373="",B373=""),"",VLOOKUP($A373,Tabla!$A$2:$M$112,$C373,FALSE)),"")</f>
        <v/>
      </c>
      <c r="P373" s="76" t="str">
        <f t="shared" si="52"/>
        <v/>
      </c>
      <c r="Q373" s="77" t="str">
        <f>IFERROR(IF(OR(O373=0,O373=""),VLOOKUP(B373,$T$6:$W$16,4,0)/60*N373,Tiempos!O373*VLOOKUP(Tiempos!B373,Tiempos!$T$6:$W$16,4,0)/60),"")</f>
        <v/>
      </c>
      <c r="R373" s="115"/>
      <c r="S373" s="112">
        <f t="shared" si="57"/>
        <v>0</v>
      </c>
    </row>
    <row r="374" spans="1:19" hidden="1">
      <c r="A374" s="67"/>
      <c r="B374" s="59"/>
      <c r="C374" s="79" t="str">
        <f>IFERROR(VLOOKUP(B374,Tiempos!$T$6:$U$16,2,FALSE),"")</f>
        <v/>
      </c>
      <c r="D374" s="59"/>
      <c r="E374" s="141" t="str">
        <f>IFERROR(+VLOOKUP(A374,Tabla!$A$5:B9371,2,0),"")</f>
        <v/>
      </c>
      <c r="F374" s="69"/>
      <c r="G374" s="68"/>
      <c r="H374" s="70"/>
      <c r="I374" s="68"/>
      <c r="J374" s="61"/>
      <c r="K374" s="72" t="str">
        <f t="shared" si="58"/>
        <v/>
      </c>
      <c r="L374" s="73" t="str">
        <f t="shared" si="59"/>
        <v/>
      </c>
      <c r="M374" s="74" t="str">
        <f t="shared" si="60"/>
        <v/>
      </c>
      <c r="N374" s="78" t="str">
        <f t="shared" si="61"/>
        <v/>
      </c>
      <c r="O374" s="75" t="str">
        <f>IFERROR(IF(OR(M374="",B374=""),"",VLOOKUP($A374,Tabla!$A$2:$M$112,$C374,FALSE)),"")</f>
        <v/>
      </c>
      <c r="P374" s="76" t="str">
        <f t="shared" ref="P374:P437" si="62">IF(O374="","",(O374/N374))</f>
        <v/>
      </c>
      <c r="Q374" s="77" t="str">
        <f>IFERROR(IF(OR(O374=0,O374=""),VLOOKUP(B374,$T$6:$W$16,4,0)/60*N374,Tiempos!O374*VLOOKUP(Tiempos!B374,Tiempos!$T$6:$W$16,4,0)/60),"")</f>
        <v/>
      </c>
      <c r="R374" s="116"/>
      <c r="S374" s="112">
        <f t="shared" si="57"/>
        <v>0</v>
      </c>
    </row>
    <row r="375" spans="1:19" hidden="1">
      <c r="A375" s="67"/>
      <c r="B375" s="59"/>
      <c r="C375" s="79" t="str">
        <f>IFERROR(VLOOKUP(B375,Tiempos!$T$6:$U$16,2,FALSE),"")</f>
        <v/>
      </c>
      <c r="D375" s="59"/>
      <c r="E375" s="141" t="str">
        <f>IFERROR(+VLOOKUP(A375,Tabla!$A$5:B9372,2,0),"")</f>
        <v/>
      </c>
      <c r="F375" s="69"/>
      <c r="G375" s="68"/>
      <c r="H375" s="70"/>
      <c r="I375" s="68"/>
      <c r="J375" s="61"/>
      <c r="K375" s="72" t="str">
        <f t="shared" si="58"/>
        <v/>
      </c>
      <c r="L375" s="73" t="str">
        <f t="shared" si="59"/>
        <v/>
      </c>
      <c r="M375" s="74" t="str">
        <f t="shared" si="60"/>
        <v/>
      </c>
      <c r="N375" s="78" t="str">
        <f t="shared" si="61"/>
        <v/>
      </c>
      <c r="O375" s="75" t="str">
        <f>IFERROR(IF(OR(M375="",B375=""),"",VLOOKUP($A375,Tabla!$A$2:$M$112,$C375,FALSE)),"")</f>
        <v/>
      </c>
      <c r="P375" s="76" t="str">
        <f t="shared" si="62"/>
        <v/>
      </c>
      <c r="Q375" s="77" t="str">
        <f>IFERROR(IF(OR(O375=0,O375=""),VLOOKUP(B375,$T$6:$W$16,4,0)/60*N375,Tiempos!O375*VLOOKUP(Tiempos!B375,Tiempos!$T$6:$W$16,4,0)/60),"")</f>
        <v/>
      </c>
      <c r="R375" s="116"/>
      <c r="S375" s="112">
        <f t="shared" si="57"/>
        <v>0</v>
      </c>
    </row>
    <row r="376" spans="1:19" hidden="1">
      <c r="A376" s="67"/>
      <c r="B376" s="59"/>
      <c r="C376" s="79" t="str">
        <f>IFERROR(VLOOKUP(B376,Tiempos!$T$6:$U$16,2,FALSE),"")</f>
        <v/>
      </c>
      <c r="D376" s="59"/>
      <c r="E376" s="141" t="str">
        <f>IFERROR(+VLOOKUP(A376,Tabla!$A$5:B9373,2,0),"")</f>
        <v/>
      </c>
      <c r="F376" s="69"/>
      <c r="G376" s="68"/>
      <c r="H376" s="70"/>
      <c r="I376" s="68"/>
      <c r="J376" s="61"/>
      <c r="K376" s="72" t="str">
        <f t="shared" si="58"/>
        <v/>
      </c>
      <c r="L376" s="73" t="str">
        <f t="shared" si="59"/>
        <v/>
      </c>
      <c r="M376" s="74" t="str">
        <f t="shared" si="60"/>
        <v/>
      </c>
      <c r="N376" s="78" t="str">
        <f t="shared" si="61"/>
        <v/>
      </c>
      <c r="O376" s="75" t="str">
        <f>IFERROR(IF(OR(M376="",B376=""),"",VLOOKUP($A376,Tabla!$A$2:$M$112,$C376,FALSE)),"")</f>
        <v/>
      </c>
      <c r="P376" s="76" t="str">
        <f t="shared" si="62"/>
        <v/>
      </c>
      <c r="Q376" s="77" t="str">
        <f>IFERROR(IF(OR(O376=0,O376=""),VLOOKUP(B376,$T$6:$W$16,4,0)/60*N376,Tiempos!O376*VLOOKUP(Tiempos!B376,Tiempos!$T$6:$W$16,4,0)/60),"")</f>
        <v/>
      </c>
      <c r="R376" s="116"/>
      <c r="S376" s="112">
        <f t="shared" si="57"/>
        <v>0</v>
      </c>
    </row>
    <row r="377" spans="1:19" hidden="1">
      <c r="A377" s="67"/>
      <c r="B377" s="59"/>
      <c r="C377" s="79" t="str">
        <f>IFERROR(VLOOKUP(B377,Tiempos!$T$6:$U$16,2,FALSE),"")</f>
        <v/>
      </c>
      <c r="D377" s="59"/>
      <c r="E377" s="141" t="str">
        <f>IFERROR(+VLOOKUP(A377,Tabla!$A$5:B9374,2,0),"")</f>
        <v/>
      </c>
      <c r="F377" s="69"/>
      <c r="G377" s="68"/>
      <c r="H377" s="70"/>
      <c r="I377" s="68"/>
      <c r="J377" s="61"/>
      <c r="K377" s="72" t="str">
        <f t="shared" si="58"/>
        <v/>
      </c>
      <c r="L377" s="73" t="str">
        <f t="shared" si="59"/>
        <v/>
      </c>
      <c r="M377" s="74" t="str">
        <f t="shared" si="60"/>
        <v/>
      </c>
      <c r="N377" s="78" t="str">
        <f t="shared" si="61"/>
        <v/>
      </c>
      <c r="O377" s="75" t="str">
        <f>IFERROR(IF(OR(M377="",B377=""),"",VLOOKUP($A377,Tabla!$A$2:$M$112,$C377,FALSE)),"")</f>
        <v/>
      </c>
      <c r="P377" s="76" t="str">
        <f t="shared" si="62"/>
        <v/>
      </c>
      <c r="Q377" s="77" t="str">
        <f>IFERROR(IF(OR(O377=0,O377=""),VLOOKUP(B377,$T$6:$W$16,4,0)/60*N377,Tiempos!O377*VLOOKUP(Tiempos!B377,Tiempos!$T$6:$W$16,4,0)/60),"")</f>
        <v/>
      </c>
      <c r="R377" s="117"/>
      <c r="S377" s="112">
        <f t="shared" si="57"/>
        <v>0</v>
      </c>
    </row>
    <row r="378" spans="1:19" hidden="1">
      <c r="A378" s="67"/>
      <c r="B378" s="59"/>
      <c r="C378" s="79" t="str">
        <f>IFERROR(VLOOKUP(B378,Tiempos!$T$6:$U$16,2,FALSE),"")</f>
        <v/>
      </c>
      <c r="D378" s="59"/>
      <c r="E378" s="141" t="str">
        <f>IFERROR(+VLOOKUP(A378,Tabla!$A$5:B9375,2,0),"")</f>
        <v/>
      </c>
      <c r="F378" s="69"/>
      <c r="G378" s="68"/>
      <c r="H378" s="70"/>
      <c r="I378" s="68"/>
      <c r="J378" s="61"/>
      <c r="K378" s="72" t="str">
        <f t="shared" si="58"/>
        <v/>
      </c>
      <c r="L378" s="73" t="str">
        <f t="shared" si="59"/>
        <v/>
      </c>
      <c r="M378" s="74" t="str">
        <f t="shared" si="60"/>
        <v/>
      </c>
      <c r="N378" s="78" t="str">
        <f t="shared" si="61"/>
        <v/>
      </c>
      <c r="O378" s="75" t="str">
        <f>IFERROR(IF(OR(M378="",B378=""),"",VLOOKUP($A378,Tabla!$A$2:$M$112,$C378,FALSE)),"")</f>
        <v/>
      </c>
      <c r="P378" s="76" t="str">
        <f t="shared" si="62"/>
        <v/>
      </c>
      <c r="Q378" s="77" t="str">
        <f>IFERROR(IF(OR(O378=0,O378=""),VLOOKUP(B378,$T$6:$W$16,4,0)/60*N378,Tiempos!O378*VLOOKUP(Tiempos!B378,Tiempos!$T$6:$W$16,4,0)/60),"")</f>
        <v/>
      </c>
      <c r="R378" s="117"/>
      <c r="S378" s="112">
        <f t="shared" si="57"/>
        <v>0</v>
      </c>
    </row>
    <row r="379" spans="1:19" hidden="1">
      <c r="A379" s="67"/>
      <c r="B379" s="59"/>
      <c r="C379" s="79" t="str">
        <f>IFERROR(VLOOKUP(B379,Tiempos!$T$6:$U$16,2,FALSE),"")</f>
        <v/>
      </c>
      <c r="D379" s="59"/>
      <c r="E379" s="141" t="str">
        <f>IFERROR(+VLOOKUP(A379,Tabla!$A$5:B9376,2,0),"")</f>
        <v/>
      </c>
      <c r="F379" s="69"/>
      <c r="G379" s="68"/>
      <c r="H379" s="70"/>
      <c r="I379" s="68"/>
      <c r="J379" s="61"/>
      <c r="K379" s="72" t="str">
        <f t="shared" si="58"/>
        <v/>
      </c>
      <c r="L379" s="73" t="str">
        <f t="shared" si="59"/>
        <v/>
      </c>
      <c r="M379" s="74" t="str">
        <f t="shared" si="60"/>
        <v/>
      </c>
      <c r="N379" s="78" t="str">
        <f t="shared" si="61"/>
        <v/>
      </c>
      <c r="O379" s="75" t="str">
        <f>IFERROR(IF(OR(M379="",B379=""),"",VLOOKUP($A379,Tabla!$A$2:$M$112,$C379,FALSE)),"")</f>
        <v/>
      </c>
      <c r="P379" s="76" t="str">
        <f t="shared" si="62"/>
        <v/>
      </c>
      <c r="Q379" s="77" t="str">
        <f>IFERROR(IF(OR(O379=0,O379=""),VLOOKUP(B379,$T$6:$W$16,4,0)/60*N379,Tiempos!O379*VLOOKUP(Tiempos!B379,Tiempos!$T$6:$W$16,4,0)/60),"")</f>
        <v/>
      </c>
      <c r="R379" s="117"/>
      <c r="S379" s="112">
        <f t="shared" si="57"/>
        <v>0</v>
      </c>
    </row>
    <row r="380" spans="1:19" hidden="1">
      <c r="A380" s="67"/>
      <c r="B380" s="59"/>
      <c r="C380" s="79" t="str">
        <f>IFERROR(VLOOKUP(B380,Tiempos!$T$6:$U$16,2,FALSE),"")</f>
        <v/>
      </c>
      <c r="D380" s="59"/>
      <c r="E380" s="141" t="str">
        <f>IFERROR(+VLOOKUP(A380,Tabla!$A$5:B9377,2,0),"")</f>
        <v/>
      </c>
      <c r="F380" s="69"/>
      <c r="G380" s="68"/>
      <c r="H380" s="70"/>
      <c r="I380" s="68"/>
      <c r="J380" s="61"/>
      <c r="K380" s="72" t="str">
        <f t="shared" si="58"/>
        <v/>
      </c>
      <c r="L380" s="73" t="str">
        <f t="shared" si="59"/>
        <v/>
      </c>
      <c r="M380" s="74" t="str">
        <f t="shared" si="60"/>
        <v/>
      </c>
      <c r="N380" s="78" t="str">
        <f t="shared" si="61"/>
        <v/>
      </c>
      <c r="O380" s="75" t="str">
        <f>IFERROR(IF(OR(M380="",B380=""),"",VLOOKUP($A380,Tabla!$A$2:$M$112,$C380,FALSE)),"")</f>
        <v/>
      </c>
      <c r="P380" s="76" t="str">
        <f t="shared" si="62"/>
        <v/>
      </c>
      <c r="Q380" s="77" t="str">
        <f>IFERROR(IF(OR(O380=0,O380=""),VLOOKUP(B380,$T$6:$W$16,4,0)/60*N380,Tiempos!O380*VLOOKUP(Tiempos!B380,Tiempos!$T$6:$W$16,4,0)/60),"")</f>
        <v/>
      </c>
      <c r="R380" s="117"/>
      <c r="S380" s="112">
        <f t="shared" si="57"/>
        <v>0</v>
      </c>
    </row>
    <row r="381" spans="1:19" hidden="1">
      <c r="A381" s="67"/>
      <c r="B381" s="59"/>
      <c r="C381" s="79" t="str">
        <f>IFERROR(VLOOKUP(B381,Tiempos!$T$6:$U$16,2,FALSE),"")</f>
        <v/>
      </c>
      <c r="D381" s="59"/>
      <c r="E381" s="141" t="str">
        <f>IFERROR(+VLOOKUP(A381,Tabla!$A$5:B9378,2,0),"")</f>
        <v/>
      </c>
      <c r="F381" s="69"/>
      <c r="G381" s="68"/>
      <c r="H381" s="70"/>
      <c r="I381" s="68"/>
      <c r="J381" s="61"/>
      <c r="K381" s="72" t="str">
        <f t="shared" si="58"/>
        <v/>
      </c>
      <c r="L381" s="73" t="str">
        <f t="shared" si="59"/>
        <v/>
      </c>
      <c r="M381" s="74" t="str">
        <f t="shared" si="60"/>
        <v/>
      </c>
      <c r="N381" s="78" t="str">
        <f t="shared" si="61"/>
        <v/>
      </c>
      <c r="O381" s="75" t="str">
        <f>IFERROR(IF(OR(M381="",B381=""),"",VLOOKUP($A381,Tabla!$A$2:$M$112,$C381,FALSE)),"")</f>
        <v/>
      </c>
      <c r="P381" s="76" t="str">
        <f t="shared" si="62"/>
        <v/>
      </c>
      <c r="Q381" s="77" t="str">
        <f>IFERROR(IF(OR(O381=0,O381=""),VLOOKUP(B381,$T$6:$W$16,4,0)/60*N381,Tiempos!O381*VLOOKUP(Tiempos!B381,Tiempos!$T$6:$W$16,4,0)/60),"")</f>
        <v/>
      </c>
      <c r="R381" s="117"/>
      <c r="S381" s="112">
        <f t="shared" si="57"/>
        <v>0</v>
      </c>
    </row>
    <row r="382" spans="1:19" hidden="1">
      <c r="A382" s="67"/>
      <c r="B382" s="59"/>
      <c r="C382" s="79" t="str">
        <f>IFERROR(VLOOKUP(B382,Tiempos!$T$6:$U$16,2,FALSE),"")</f>
        <v/>
      </c>
      <c r="D382" s="59"/>
      <c r="E382" s="141" t="str">
        <f>IFERROR(+VLOOKUP(A382,Tabla!$A$5:B9379,2,0),"")</f>
        <v/>
      </c>
      <c r="F382" s="69"/>
      <c r="G382" s="68"/>
      <c r="H382" s="70"/>
      <c r="I382" s="68"/>
      <c r="J382" s="61"/>
      <c r="K382" s="72" t="str">
        <f t="shared" si="58"/>
        <v/>
      </c>
      <c r="L382" s="73" t="str">
        <f t="shared" si="59"/>
        <v/>
      </c>
      <c r="M382" s="74" t="str">
        <f t="shared" si="60"/>
        <v/>
      </c>
      <c r="N382" s="78" t="str">
        <f t="shared" si="61"/>
        <v/>
      </c>
      <c r="O382" s="75" t="str">
        <f>IFERROR(IF(OR(M382="",B382=""),"",VLOOKUP($A382,Tabla!$A$2:$M$112,$C382,FALSE)),"")</f>
        <v/>
      </c>
      <c r="P382" s="76" t="str">
        <f t="shared" si="62"/>
        <v/>
      </c>
      <c r="Q382" s="77" t="str">
        <f>IFERROR(IF(OR(O382=0,O382=""),VLOOKUP(B382,$T$6:$W$16,4,0)/60*N382,Tiempos!O382*VLOOKUP(Tiempos!B382,Tiempos!$T$6:$W$16,4,0)/60),"")</f>
        <v/>
      </c>
      <c r="R382" s="117"/>
      <c r="S382" s="112">
        <f t="shared" si="57"/>
        <v>0</v>
      </c>
    </row>
    <row r="383" spans="1:19" hidden="1">
      <c r="A383" s="67"/>
      <c r="B383" s="59"/>
      <c r="C383" s="79" t="str">
        <f>IFERROR(VLOOKUP(B383,Tiempos!$T$6:$U$16,2,FALSE),"")</f>
        <v/>
      </c>
      <c r="D383" s="59"/>
      <c r="E383" s="141" t="str">
        <f>IFERROR(+VLOOKUP(A383,Tabla!$A$5:B9380,2,0),"")</f>
        <v/>
      </c>
      <c r="F383" s="69"/>
      <c r="G383" s="68"/>
      <c r="H383" s="70"/>
      <c r="I383" s="68"/>
      <c r="J383" s="61"/>
      <c r="K383" s="72" t="str">
        <f t="shared" si="58"/>
        <v/>
      </c>
      <c r="L383" s="73" t="str">
        <f t="shared" si="59"/>
        <v/>
      </c>
      <c r="M383" s="74" t="str">
        <f t="shared" si="60"/>
        <v/>
      </c>
      <c r="N383" s="78" t="str">
        <f t="shared" si="61"/>
        <v/>
      </c>
      <c r="O383" s="75" t="str">
        <f>IFERROR(IF(OR(M383="",B383=""),"",VLOOKUP($A383,Tabla!$A$2:$M$112,$C383,FALSE)),"")</f>
        <v/>
      </c>
      <c r="P383" s="76" t="str">
        <f t="shared" si="62"/>
        <v/>
      </c>
      <c r="Q383" s="77" t="str">
        <f>IFERROR(IF(OR(O383=0,O383=""),VLOOKUP(B383,$T$6:$W$16,4,0)/60*N383,Tiempos!O383*VLOOKUP(Tiempos!B383,Tiempos!$T$6:$W$16,4,0)/60),"")</f>
        <v/>
      </c>
      <c r="R383" s="117"/>
      <c r="S383" s="112">
        <f t="shared" si="57"/>
        <v>0</v>
      </c>
    </row>
    <row r="384" spans="1:19" hidden="1">
      <c r="A384" s="67"/>
      <c r="B384" s="59"/>
      <c r="C384" s="79" t="str">
        <f>IFERROR(VLOOKUP(B384,Tiempos!$T$6:$U$16,2,FALSE),"")</f>
        <v/>
      </c>
      <c r="D384" s="59"/>
      <c r="E384" s="141" t="str">
        <f>IFERROR(+VLOOKUP(A384,Tabla!$A$5:B9381,2,0),"")</f>
        <v/>
      </c>
      <c r="F384" s="69"/>
      <c r="G384" s="68"/>
      <c r="H384" s="70"/>
      <c r="I384" s="68"/>
      <c r="J384" s="61"/>
      <c r="K384" s="72" t="str">
        <f t="shared" si="58"/>
        <v/>
      </c>
      <c r="L384" s="73" t="str">
        <f t="shared" si="59"/>
        <v/>
      </c>
      <c r="M384" s="74" t="str">
        <f t="shared" si="60"/>
        <v/>
      </c>
      <c r="N384" s="78" t="str">
        <f t="shared" si="61"/>
        <v/>
      </c>
      <c r="O384" s="75" t="str">
        <f>IFERROR(IF(OR(M384="",B384=""),"",VLOOKUP($A384,Tabla!$A$2:$M$112,$C384,FALSE)),"")</f>
        <v/>
      </c>
      <c r="P384" s="76" t="str">
        <f t="shared" si="62"/>
        <v/>
      </c>
      <c r="Q384" s="77" t="str">
        <f>IFERROR(IF(OR(O384=0,O384=""),VLOOKUP(B384,$T$6:$W$16,4,0)/60*N384,Tiempos!O384*VLOOKUP(Tiempos!B384,Tiempos!$T$6:$W$16,4,0)/60),"")</f>
        <v/>
      </c>
      <c r="R384" s="118"/>
      <c r="S384" s="112">
        <f t="shared" si="57"/>
        <v>0</v>
      </c>
    </row>
    <row r="385" spans="1:19" hidden="1">
      <c r="A385" s="67"/>
      <c r="B385" s="59"/>
      <c r="C385" s="79" t="str">
        <f>IFERROR(VLOOKUP(B385,Tiempos!$T$6:$U$16,2,FALSE),"")</f>
        <v/>
      </c>
      <c r="D385" s="59"/>
      <c r="E385" s="141" t="str">
        <f>IFERROR(+VLOOKUP(A385,Tabla!$A$5:B9382,2,0),"")</f>
        <v/>
      </c>
      <c r="F385" s="69"/>
      <c r="G385" s="68"/>
      <c r="H385" s="70"/>
      <c r="I385" s="68"/>
      <c r="J385" s="61"/>
      <c r="K385" s="72" t="str">
        <f t="shared" si="58"/>
        <v/>
      </c>
      <c r="L385" s="73" t="str">
        <f t="shared" si="59"/>
        <v/>
      </c>
      <c r="M385" s="74" t="str">
        <f t="shared" si="60"/>
        <v/>
      </c>
      <c r="N385" s="78" t="str">
        <f t="shared" si="61"/>
        <v/>
      </c>
      <c r="O385" s="75" t="str">
        <f>IFERROR(IF(OR(M385="",B385=""),"",VLOOKUP($A385,Tabla!$A$2:$M$112,$C385,FALSE)),"")</f>
        <v/>
      </c>
      <c r="P385" s="76" t="str">
        <f t="shared" si="62"/>
        <v/>
      </c>
      <c r="Q385" s="77" t="str">
        <f>IFERROR(IF(OR(O385=0,O385=""),VLOOKUP(B385,$T$6:$W$16,4,0)/60*N385,Tiempos!O385*VLOOKUP(Tiempos!B385,Tiempos!$T$6:$W$16,4,0)/60),"")</f>
        <v/>
      </c>
      <c r="R385" s="116"/>
      <c r="S385" s="112">
        <f t="shared" si="57"/>
        <v>0</v>
      </c>
    </row>
    <row r="386" spans="1:19" hidden="1">
      <c r="A386" s="67"/>
      <c r="B386" s="59"/>
      <c r="C386" s="79" t="str">
        <f>IFERROR(VLOOKUP(B386,Tiempos!$T$6:$U$16,2,FALSE),"")</f>
        <v/>
      </c>
      <c r="D386" s="59"/>
      <c r="E386" s="141" t="str">
        <f>IFERROR(+VLOOKUP(A386,Tabla!$A$5:B9383,2,0),"")</f>
        <v/>
      </c>
      <c r="F386" s="69"/>
      <c r="G386" s="68"/>
      <c r="H386" s="70"/>
      <c r="I386" s="68"/>
      <c r="J386" s="61"/>
      <c r="K386" s="72" t="str">
        <f t="shared" si="58"/>
        <v/>
      </c>
      <c r="L386" s="73" t="str">
        <f t="shared" si="59"/>
        <v/>
      </c>
      <c r="M386" s="74" t="str">
        <f t="shared" si="60"/>
        <v/>
      </c>
      <c r="N386" s="78" t="str">
        <f t="shared" si="61"/>
        <v/>
      </c>
      <c r="O386" s="75" t="str">
        <f>IFERROR(IF(OR(M386="",B386=""),"",VLOOKUP($A386,Tabla!$A$2:$M$112,$C386,FALSE)),"")</f>
        <v/>
      </c>
      <c r="P386" s="76" t="str">
        <f t="shared" si="62"/>
        <v/>
      </c>
      <c r="Q386" s="77" t="str">
        <f>IFERROR(IF(OR(O386=0,O386=""),VLOOKUP(B386,$T$6:$W$16,4,0)/60*N386,Tiempos!O386*VLOOKUP(Tiempos!B386,Tiempos!$T$6:$W$16,4,0)/60),"")</f>
        <v/>
      </c>
      <c r="R386" s="115"/>
      <c r="S386" s="112">
        <f t="shared" si="57"/>
        <v>0</v>
      </c>
    </row>
    <row r="387" spans="1:19" hidden="1">
      <c r="A387" s="67"/>
      <c r="B387" s="59"/>
      <c r="C387" s="79" t="str">
        <f>IFERROR(VLOOKUP(B387,Tiempos!$T$6:$U$16,2,FALSE),"")</f>
        <v/>
      </c>
      <c r="D387" s="59"/>
      <c r="E387" s="141" t="str">
        <f>IFERROR(+VLOOKUP(A387,Tabla!$A$5:B9384,2,0),"")</f>
        <v/>
      </c>
      <c r="F387" s="69"/>
      <c r="G387" s="68"/>
      <c r="H387" s="70"/>
      <c r="I387" s="68"/>
      <c r="J387" s="61"/>
      <c r="K387" s="72" t="str">
        <f t="shared" si="58"/>
        <v/>
      </c>
      <c r="L387" s="73" t="str">
        <f t="shared" si="59"/>
        <v/>
      </c>
      <c r="M387" s="74" t="str">
        <f t="shared" si="60"/>
        <v/>
      </c>
      <c r="N387" s="78" t="str">
        <f t="shared" si="61"/>
        <v/>
      </c>
      <c r="O387" s="75" t="str">
        <f>IFERROR(IF(OR(M387="",B387=""),"",VLOOKUP($A387,Tabla!$A$2:$M$112,$C387,FALSE)),"")</f>
        <v/>
      </c>
      <c r="P387" s="76" t="str">
        <f t="shared" si="62"/>
        <v/>
      </c>
      <c r="Q387" s="77" t="str">
        <f>IFERROR(IF(OR(O387=0,O387=""),VLOOKUP(B387,$T$6:$W$16,4,0)/60*N387,Tiempos!O387*VLOOKUP(Tiempos!B387,Tiempos!$T$6:$W$16,4,0)/60),"")</f>
        <v/>
      </c>
      <c r="R387" s="115"/>
      <c r="S387" s="112">
        <f t="shared" si="57"/>
        <v>0</v>
      </c>
    </row>
    <row r="388" spans="1:19" hidden="1">
      <c r="A388" s="67"/>
      <c r="B388" s="59"/>
      <c r="C388" s="79" t="str">
        <f>IFERROR(VLOOKUP(B388,Tiempos!$T$6:$U$16,2,FALSE),"")</f>
        <v/>
      </c>
      <c r="D388" s="59"/>
      <c r="E388" s="141" t="str">
        <f>IFERROR(+VLOOKUP(A388,Tabla!$A$5:B9385,2,0),"")</f>
        <v/>
      </c>
      <c r="F388" s="69"/>
      <c r="G388" s="68"/>
      <c r="H388" s="70"/>
      <c r="I388" s="68"/>
      <c r="J388" s="61"/>
      <c r="K388" s="72" t="str">
        <f t="shared" si="58"/>
        <v/>
      </c>
      <c r="L388" s="73" t="str">
        <f t="shared" si="59"/>
        <v/>
      </c>
      <c r="M388" s="74" t="str">
        <f t="shared" si="60"/>
        <v/>
      </c>
      <c r="N388" s="78" t="str">
        <f t="shared" si="61"/>
        <v/>
      </c>
      <c r="O388" s="75" t="str">
        <f>IFERROR(IF(OR(M388="",B388=""),"",VLOOKUP($A388,Tabla!$A$2:$M$112,$C388,FALSE)),"")</f>
        <v/>
      </c>
      <c r="P388" s="76" t="str">
        <f t="shared" si="62"/>
        <v/>
      </c>
      <c r="Q388" s="77" t="str">
        <f>IFERROR(IF(OR(O388=0,O388=""),VLOOKUP(B388,$T$6:$W$16,4,0)/60*N388,Tiempos!O388*VLOOKUP(Tiempos!B388,Tiempos!$T$6:$W$16,4,0)/60),"")</f>
        <v/>
      </c>
      <c r="R388" s="115"/>
      <c r="S388" s="112">
        <f t="shared" ref="S388:S451" si="63">IF(I388=G388,IF(H388&lt;$S$1,IF(J388&gt;$S$2,$S$3,0),0),IF(WEEKDAY(G388)=7,IF(J388&gt;$S$2,$S$3,0),IF(H388&lt;$S$1,$S$3,0)+IF(J388&gt;$S$2,$S$3,0)))</f>
        <v>0</v>
      </c>
    </row>
    <row r="389" spans="1:19" hidden="1">
      <c r="A389" s="67"/>
      <c r="B389" s="59"/>
      <c r="C389" s="79" t="str">
        <f>IFERROR(VLOOKUP(B389,Tiempos!$T$6:$U$16,2,FALSE),"")</f>
        <v/>
      </c>
      <c r="D389" s="59"/>
      <c r="E389" s="141" t="str">
        <f>IFERROR(+VLOOKUP(A389,Tabla!$A$5:B9386,2,0),"")</f>
        <v/>
      </c>
      <c r="F389" s="69"/>
      <c r="G389" s="68"/>
      <c r="H389" s="70"/>
      <c r="I389" s="68"/>
      <c r="J389" s="61"/>
      <c r="K389" s="72" t="str">
        <f t="shared" si="58"/>
        <v/>
      </c>
      <c r="L389" s="73" t="str">
        <f t="shared" si="59"/>
        <v/>
      </c>
      <c r="M389" s="74" t="str">
        <f t="shared" si="60"/>
        <v/>
      </c>
      <c r="N389" s="78" t="str">
        <f t="shared" si="61"/>
        <v/>
      </c>
      <c r="O389" s="75" t="str">
        <f>IFERROR(IF(OR(M389="",B389=""),"",VLOOKUP($A389,Tabla!$A$2:$M$112,$C389,FALSE)),"")</f>
        <v/>
      </c>
      <c r="P389" s="76" t="str">
        <f t="shared" si="62"/>
        <v/>
      </c>
      <c r="Q389" s="77" t="str">
        <f>IFERROR(IF(OR(O389=0,O389=""),VLOOKUP(B389,$T$6:$W$16,4,0)/60*N389,Tiempos!O389*VLOOKUP(Tiempos!B389,Tiempos!$T$6:$W$16,4,0)/60),"")</f>
        <v/>
      </c>
      <c r="R389" s="115"/>
      <c r="S389" s="112">
        <f t="shared" si="63"/>
        <v>0</v>
      </c>
    </row>
    <row r="390" spans="1:19" hidden="1">
      <c r="A390" s="67"/>
      <c r="B390" s="59"/>
      <c r="C390" s="79" t="str">
        <f>IFERROR(VLOOKUP(B390,Tiempos!$T$6:$U$16,2,FALSE),"")</f>
        <v/>
      </c>
      <c r="D390" s="59"/>
      <c r="E390" s="141" t="str">
        <f>IFERROR(+VLOOKUP(A390,Tabla!$A$5:B9387,2,0),"")</f>
        <v/>
      </c>
      <c r="F390" s="69"/>
      <c r="G390" s="68"/>
      <c r="H390" s="70"/>
      <c r="I390" s="68"/>
      <c r="J390" s="61"/>
      <c r="K390" s="72" t="str">
        <f t="shared" si="58"/>
        <v/>
      </c>
      <c r="L390" s="73" t="str">
        <f t="shared" si="59"/>
        <v/>
      </c>
      <c r="M390" s="74" t="str">
        <f t="shared" si="60"/>
        <v/>
      </c>
      <c r="N390" s="78" t="str">
        <f t="shared" si="61"/>
        <v/>
      </c>
      <c r="O390" s="75" t="str">
        <f>IFERROR(IF(OR(M390="",B390=""),"",VLOOKUP($A390,Tabla!$A$2:$M$112,$C390,FALSE)),"")</f>
        <v/>
      </c>
      <c r="P390" s="76" t="str">
        <f t="shared" si="62"/>
        <v/>
      </c>
      <c r="Q390" s="77" t="str">
        <f>IFERROR(IF(OR(O390=0,O390=""),VLOOKUP(B390,$T$6:$W$16,4,0)/60*N390,Tiempos!O390*VLOOKUP(Tiempos!B390,Tiempos!$T$6:$W$16,4,0)/60),"")</f>
        <v/>
      </c>
      <c r="R390" s="115"/>
      <c r="S390" s="112">
        <f t="shared" si="63"/>
        <v>0</v>
      </c>
    </row>
    <row r="391" spans="1:19" hidden="1">
      <c r="A391" s="67"/>
      <c r="B391" s="59"/>
      <c r="C391" s="79" t="str">
        <f>IFERROR(VLOOKUP(B391,Tiempos!$T$6:$U$16,2,FALSE),"")</f>
        <v/>
      </c>
      <c r="D391" s="59"/>
      <c r="E391" s="141" t="str">
        <f>IFERROR(+VLOOKUP(A391,Tabla!$A$5:B9388,2,0),"")</f>
        <v/>
      </c>
      <c r="F391" s="69"/>
      <c r="G391" s="68"/>
      <c r="H391" s="70"/>
      <c r="I391" s="68"/>
      <c r="J391" s="61"/>
      <c r="K391" s="72" t="str">
        <f t="shared" si="58"/>
        <v/>
      </c>
      <c r="L391" s="73" t="str">
        <f t="shared" si="59"/>
        <v/>
      </c>
      <c r="M391" s="74" t="str">
        <f t="shared" si="60"/>
        <v/>
      </c>
      <c r="N391" s="78" t="str">
        <f t="shared" si="61"/>
        <v/>
      </c>
      <c r="O391" s="75" t="str">
        <f>IFERROR(IF(OR(M391="",B391=""),"",VLOOKUP($A391,Tabla!$A$2:$M$112,$C391,FALSE)),"")</f>
        <v/>
      </c>
      <c r="P391" s="76" t="str">
        <f t="shared" si="62"/>
        <v/>
      </c>
      <c r="Q391" s="77" t="str">
        <f>IFERROR(IF(OR(O391=0,O391=""),VLOOKUP(B391,$T$6:$W$16,4,0)/60*N391,Tiempos!O391*VLOOKUP(Tiempos!B391,Tiempos!$T$6:$W$16,4,0)/60),"")</f>
        <v/>
      </c>
      <c r="R391" s="115"/>
      <c r="S391" s="112">
        <f t="shared" si="63"/>
        <v>0</v>
      </c>
    </row>
    <row r="392" spans="1:19" hidden="1">
      <c r="A392" s="67"/>
      <c r="B392" s="59"/>
      <c r="C392" s="79" t="str">
        <f>IFERROR(VLOOKUP(B392,Tiempos!$T$6:$U$16,2,FALSE),"")</f>
        <v/>
      </c>
      <c r="D392" s="59"/>
      <c r="E392" s="141" t="str">
        <f>IFERROR(+VLOOKUP(A392,Tabla!$A$5:B9389,2,0),"")</f>
        <v/>
      </c>
      <c r="F392" s="69"/>
      <c r="G392" s="68"/>
      <c r="H392" s="70"/>
      <c r="I392" s="68"/>
      <c r="J392" s="61"/>
      <c r="K392" s="72" t="str">
        <f t="shared" si="58"/>
        <v/>
      </c>
      <c r="L392" s="73" t="str">
        <f t="shared" si="59"/>
        <v/>
      </c>
      <c r="M392" s="74" t="str">
        <f t="shared" si="60"/>
        <v/>
      </c>
      <c r="N392" s="78" t="str">
        <f t="shared" si="61"/>
        <v/>
      </c>
      <c r="O392" s="75" t="str">
        <f>IFERROR(IF(OR(M392="",B392=""),"",VLOOKUP($A392,Tabla!$A$2:$M$112,$C392,FALSE)),"")</f>
        <v/>
      </c>
      <c r="P392" s="76" t="str">
        <f t="shared" si="62"/>
        <v/>
      </c>
      <c r="Q392" s="77" t="str">
        <f>IFERROR(IF(OR(O392=0,O392=""),VLOOKUP(B392,$T$6:$W$16,4,0)/60*N392,Tiempos!O392*VLOOKUP(Tiempos!B392,Tiempos!$T$6:$W$16,4,0)/60),"")</f>
        <v/>
      </c>
      <c r="R392" s="115"/>
      <c r="S392" s="112">
        <f t="shared" si="63"/>
        <v>0</v>
      </c>
    </row>
    <row r="393" spans="1:19" ht="13.5" hidden="1" customHeight="1">
      <c r="A393" s="67"/>
      <c r="B393" s="59"/>
      <c r="C393" s="79" t="str">
        <f>IFERROR(VLOOKUP(B393,Tiempos!$T$6:$U$16,2,FALSE),"")</f>
        <v/>
      </c>
      <c r="D393" s="59"/>
      <c r="E393" s="141" t="str">
        <f>IFERROR(+VLOOKUP(A393,Tabla!$A$5:B9390,2,0),"")</f>
        <v/>
      </c>
      <c r="F393" s="69"/>
      <c r="G393" s="68"/>
      <c r="H393" s="70"/>
      <c r="I393" s="68"/>
      <c r="J393" s="61"/>
      <c r="K393" s="72" t="str">
        <f t="shared" si="58"/>
        <v/>
      </c>
      <c r="L393" s="73" t="str">
        <f t="shared" si="59"/>
        <v/>
      </c>
      <c r="M393" s="74" t="str">
        <f t="shared" si="60"/>
        <v/>
      </c>
      <c r="N393" s="78" t="str">
        <f t="shared" si="61"/>
        <v/>
      </c>
      <c r="O393" s="75" t="str">
        <f>IFERROR(IF(OR(M393="",B393=""),"",VLOOKUP($A393,Tabla!$A$2:$M$112,$C393,FALSE)),"")</f>
        <v/>
      </c>
      <c r="P393" s="76" t="str">
        <f t="shared" si="62"/>
        <v/>
      </c>
      <c r="Q393" s="77" t="str">
        <f>IFERROR(IF(OR(O393=0,O393=""),VLOOKUP(B393,$T$6:$W$16,4,0)/60*N393,Tiempos!O393*VLOOKUP(Tiempos!B393,Tiempos!$T$6:$W$16,4,0)/60),"")</f>
        <v/>
      </c>
      <c r="R393" s="115"/>
      <c r="S393" s="112">
        <f t="shared" si="63"/>
        <v>0</v>
      </c>
    </row>
    <row r="394" spans="1:19" ht="13.5" hidden="1" customHeight="1">
      <c r="A394" s="67"/>
      <c r="B394" s="59"/>
      <c r="C394" s="79" t="str">
        <f>IFERROR(VLOOKUP(B394,Tiempos!$T$6:$U$16,2,FALSE),"")</f>
        <v/>
      </c>
      <c r="D394" s="59"/>
      <c r="E394" s="141" t="str">
        <f>IFERROR(+VLOOKUP(A394,Tabla!$A$5:B9391,2,0),"")</f>
        <v/>
      </c>
      <c r="F394" s="69"/>
      <c r="G394" s="68"/>
      <c r="H394" s="70"/>
      <c r="I394" s="68"/>
      <c r="J394" s="61"/>
      <c r="K394" s="72" t="str">
        <f t="shared" si="58"/>
        <v/>
      </c>
      <c r="L394" s="73" t="str">
        <f t="shared" si="59"/>
        <v/>
      </c>
      <c r="M394" s="74" t="str">
        <f t="shared" si="60"/>
        <v/>
      </c>
      <c r="N394" s="78" t="str">
        <f t="shared" si="61"/>
        <v/>
      </c>
      <c r="O394" s="75" t="str">
        <f>IFERROR(IF(OR(M394="",B394=""),"",VLOOKUP($A394,Tabla!$A$2:$M$112,$C394,FALSE)),"")</f>
        <v/>
      </c>
      <c r="P394" s="76" t="str">
        <f t="shared" si="62"/>
        <v/>
      </c>
      <c r="Q394" s="77" t="str">
        <f>IFERROR(IF(OR(O394=0,O394=""),VLOOKUP(B394,$T$6:$W$16,4,0)/60*N394,Tiempos!O394*VLOOKUP(Tiempos!B394,Tiempos!$T$6:$W$16,4,0)/60),"")</f>
        <v/>
      </c>
      <c r="R394" s="115"/>
      <c r="S394" s="112">
        <f t="shared" si="63"/>
        <v>0</v>
      </c>
    </row>
    <row r="395" spans="1:19" hidden="1">
      <c r="A395" s="67"/>
      <c r="B395" s="59"/>
      <c r="C395" s="79" t="str">
        <f>IFERROR(VLOOKUP(B395,Tiempos!$T$6:$U$16,2,FALSE),"")</f>
        <v/>
      </c>
      <c r="D395" s="59"/>
      <c r="E395" s="141" t="str">
        <f>IFERROR(+VLOOKUP(A395,Tabla!$A$5:B9392,2,0),"")</f>
        <v/>
      </c>
      <c r="F395" s="69"/>
      <c r="G395" s="68"/>
      <c r="H395" s="70"/>
      <c r="I395" s="68"/>
      <c r="J395" s="61"/>
      <c r="K395" s="72" t="str">
        <f t="shared" si="58"/>
        <v/>
      </c>
      <c r="L395" s="73" t="str">
        <f t="shared" si="59"/>
        <v/>
      </c>
      <c r="M395" s="74" t="str">
        <f t="shared" si="60"/>
        <v/>
      </c>
      <c r="N395" s="78" t="str">
        <f t="shared" si="61"/>
        <v/>
      </c>
      <c r="O395" s="75" t="str">
        <f>IFERROR(IF(OR(M395="",B395=""),"",VLOOKUP($A395,Tabla!$A$2:$M$112,$C395,FALSE)),"")</f>
        <v/>
      </c>
      <c r="P395" s="76" t="str">
        <f t="shared" si="62"/>
        <v/>
      </c>
      <c r="Q395" s="77" t="str">
        <f>IFERROR(IF(OR(O395=0,O395=""),VLOOKUP(B395,$T$6:$W$16,4,0)/60*N395,Tiempos!O395*VLOOKUP(Tiempos!B395,Tiempos!$T$6:$W$16,4,0)/60),"")</f>
        <v/>
      </c>
      <c r="R395" s="115"/>
      <c r="S395" s="112">
        <f t="shared" si="63"/>
        <v>0</v>
      </c>
    </row>
    <row r="396" spans="1:19" hidden="1">
      <c r="A396" s="67"/>
      <c r="B396" s="59"/>
      <c r="C396" s="79" t="str">
        <f>IFERROR(VLOOKUP(B396,Tiempos!$T$6:$U$16,2,FALSE),"")</f>
        <v/>
      </c>
      <c r="D396" s="59"/>
      <c r="E396" s="141" t="str">
        <f>IFERROR(+VLOOKUP(A396,Tabla!$A$5:B9393,2,0),"")</f>
        <v/>
      </c>
      <c r="F396" s="69"/>
      <c r="G396" s="68"/>
      <c r="H396" s="70"/>
      <c r="I396" s="68"/>
      <c r="J396" s="61"/>
      <c r="K396" s="72" t="str">
        <f t="shared" si="58"/>
        <v/>
      </c>
      <c r="L396" s="73" t="str">
        <f t="shared" si="59"/>
        <v/>
      </c>
      <c r="M396" s="74" t="str">
        <f t="shared" si="60"/>
        <v/>
      </c>
      <c r="N396" s="78" t="str">
        <f t="shared" si="61"/>
        <v/>
      </c>
      <c r="O396" s="75" t="str">
        <f>IFERROR(IF(OR(M396="",B396=""),"",VLOOKUP($A396,Tabla!$A$2:$M$112,$C396,FALSE)),"")</f>
        <v/>
      </c>
      <c r="P396" s="76" t="str">
        <f t="shared" si="62"/>
        <v/>
      </c>
      <c r="Q396" s="77" t="str">
        <f>IFERROR(IF(OR(O396=0,O396=""),VLOOKUP(B396,$T$6:$W$16,4,0)/60*N396,Tiempos!O396*VLOOKUP(Tiempos!B396,Tiempos!$T$6:$W$16,4,0)/60),"")</f>
        <v/>
      </c>
      <c r="R396" s="115"/>
      <c r="S396" s="112">
        <f t="shared" si="63"/>
        <v>0</v>
      </c>
    </row>
    <row r="397" spans="1:19" hidden="1">
      <c r="A397" s="67"/>
      <c r="B397" s="59"/>
      <c r="C397" s="79" t="str">
        <f>IFERROR(VLOOKUP(B397,Tiempos!$T$6:$U$16,2,FALSE),"")</f>
        <v/>
      </c>
      <c r="D397" s="59"/>
      <c r="E397" s="141" t="str">
        <f>IFERROR(+VLOOKUP(A397,Tabla!$A$5:B9394,2,0),"")</f>
        <v/>
      </c>
      <c r="F397" s="69"/>
      <c r="G397" s="68"/>
      <c r="H397" s="70"/>
      <c r="I397" s="68"/>
      <c r="J397" s="61"/>
      <c r="K397" s="72" t="str">
        <f t="shared" si="58"/>
        <v/>
      </c>
      <c r="L397" s="73" t="str">
        <f t="shared" si="59"/>
        <v/>
      </c>
      <c r="M397" s="74" t="str">
        <f t="shared" si="60"/>
        <v/>
      </c>
      <c r="N397" s="78" t="str">
        <f t="shared" si="61"/>
        <v/>
      </c>
      <c r="O397" s="75" t="str">
        <f>IFERROR(IF(OR(M397="",B397=""),"",VLOOKUP($A397,Tabla!$A$2:$M$112,$C397,FALSE)),"")</f>
        <v/>
      </c>
      <c r="P397" s="76" t="str">
        <f t="shared" si="62"/>
        <v/>
      </c>
      <c r="Q397" s="77" t="str">
        <f>IFERROR(IF(OR(O397=0,O397=""),VLOOKUP(B397,$T$6:$W$16,4,0)/60*N397,Tiempos!O397*VLOOKUP(Tiempos!B397,Tiempos!$T$6:$W$16,4,0)/60),"")</f>
        <v/>
      </c>
      <c r="R397" s="115"/>
      <c r="S397" s="112">
        <f t="shared" si="63"/>
        <v>0</v>
      </c>
    </row>
    <row r="398" spans="1:19" hidden="1">
      <c r="A398" s="67"/>
      <c r="B398" s="59"/>
      <c r="C398" s="79" t="str">
        <f>IFERROR(VLOOKUP(B398,Tiempos!$T$6:$U$16,2,FALSE),"")</f>
        <v/>
      </c>
      <c r="D398" s="59"/>
      <c r="E398" s="141" t="str">
        <f>IFERROR(+VLOOKUP(A398,Tabla!$A$5:B9395,2,0),"")</f>
        <v/>
      </c>
      <c r="F398" s="69"/>
      <c r="G398" s="68"/>
      <c r="H398" s="70"/>
      <c r="I398" s="68"/>
      <c r="J398" s="61"/>
      <c r="K398" s="72" t="str">
        <f t="shared" si="58"/>
        <v/>
      </c>
      <c r="L398" s="73" t="str">
        <f t="shared" si="59"/>
        <v/>
      </c>
      <c r="M398" s="74" t="str">
        <f t="shared" si="60"/>
        <v/>
      </c>
      <c r="N398" s="78" t="str">
        <f t="shared" si="61"/>
        <v/>
      </c>
      <c r="O398" s="75" t="str">
        <f>IFERROR(IF(OR(M398="",B398=""),"",VLOOKUP($A398,Tabla!$A$2:$M$112,$C398,FALSE)),"")</f>
        <v/>
      </c>
      <c r="P398" s="76" t="str">
        <f t="shared" si="62"/>
        <v/>
      </c>
      <c r="Q398" s="77" t="str">
        <f>IFERROR(IF(OR(O398=0,O398=""),VLOOKUP(B398,$T$6:$W$16,4,0)/60*N398,Tiempos!O398*VLOOKUP(Tiempos!B398,Tiempos!$T$6:$W$16,4,0)/60),"")</f>
        <v/>
      </c>
      <c r="R398" s="115"/>
      <c r="S398" s="112">
        <f t="shared" si="63"/>
        <v>0</v>
      </c>
    </row>
    <row r="399" spans="1:19" hidden="1">
      <c r="A399" s="67"/>
      <c r="B399" s="59"/>
      <c r="C399" s="79" t="str">
        <f>IFERROR(VLOOKUP(B399,Tiempos!$T$6:$U$16,2,FALSE),"")</f>
        <v/>
      </c>
      <c r="D399" s="59"/>
      <c r="E399" s="141" t="str">
        <f>IFERROR(+VLOOKUP(A399,Tabla!$A$5:B9396,2,0),"")</f>
        <v/>
      </c>
      <c r="F399" s="69"/>
      <c r="G399" s="68"/>
      <c r="H399" s="70"/>
      <c r="I399" s="68"/>
      <c r="J399" s="61"/>
      <c r="K399" s="72" t="str">
        <f t="shared" si="58"/>
        <v/>
      </c>
      <c r="L399" s="73" t="str">
        <f t="shared" si="59"/>
        <v/>
      </c>
      <c r="M399" s="74" t="str">
        <f t="shared" si="60"/>
        <v/>
      </c>
      <c r="N399" s="78" t="str">
        <f t="shared" si="61"/>
        <v/>
      </c>
      <c r="O399" s="75" t="str">
        <f>IFERROR(IF(OR(M399="",B399=""),"",VLOOKUP($A399,Tabla!$A$2:$M$112,$C399,FALSE)),"")</f>
        <v/>
      </c>
      <c r="P399" s="76" t="str">
        <f t="shared" si="62"/>
        <v/>
      </c>
      <c r="Q399" s="77" t="str">
        <f>IFERROR(IF(OR(O399=0,O399=""),VLOOKUP(B399,$T$6:$W$16,4,0)/60*N399,Tiempos!O399*VLOOKUP(Tiempos!B399,Tiempos!$T$6:$W$16,4,0)/60),"")</f>
        <v/>
      </c>
      <c r="R399" s="115"/>
      <c r="S399" s="112">
        <f t="shared" si="63"/>
        <v>0</v>
      </c>
    </row>
    <row r="400" spans="1:19" hidden="1">
      <c r="A400" s="67"/>
      <c r="B400" s="59"/>
      <c r="C400" s="79" t="str">
        <f>IFERROR(VLOOKUP(B400,Tiempos!$T$6:$U$16,2,FALSE),"")</f>
        <v/>
      </c>
      <c r="D400" s="59"/>
      <c r="E400" s="141" t="str">
        <f>IFERROR(+VLOOKUP(A400,Tabla!$A$5:B9397,2,0),"")</f>
        <v/>
      </c>
      <c r="F400" s="69"/>
      <c r="G400" s="68"/>
      <c r="H400" s="70"/>
      <c r="I400" s="68"/>
      <c r="J400" s="61"/>
      <c r="K400" s="72" t="str">
        <f t="shared" si="58"/>
        <v/>
      </c>
      <c r="L400" s="73" t="str">
        <f t="shared" si="59"/>
        <v/>
      </c>
      <c r="M400" s="74" t="str">
        <f t="shared" si="60"/>
        <v/>
      </c>
      <c r="N400" s="78" t="str">
        <f t="shared" si="61"/>
        <v/>
      </c>
      <c r="O400" s="75" t="str">
        <f>IFERROR(IF(OR(M400="",B400=""),"",VLOOKUP($A400,Tabla!$A$2:$M$112,$C400,FALSE)),"")</f>
        <v/>
      </c>
      <c r="P400" s="76" t="str">
        <f t="shared" si="62"/>
        <v/>
      </c>
      <c r="Q400" s="77" t="str">
        <f>IFERROR(IF(OR(O400=0,O400=""),VLOOKUP(B400,$T$6:$W$16,4,0)/60*N400,Tiempos!O400*VLOOKUP(Tiempos!B400,Tiempos!$T$6:$W$16,4,0)/60),"")</f>
        <v/>
      </c>
      <c r="R400" s="115"/>
      <c r="S400" s="112">
        <f t="shared" si="63"/>
        <v>0</v>
      </c>
    </row>
    <row r="401" spans="1:19" hidden="1">
      <c r="A401" s="67"/>
      <c r="B401" s="59"/>
      <c r="C401" s="79" t="str">
        <f>IFERROR(VLOOKUP(B401,Tiempos!$T$6:$U$16,2,FALSE),"")</f>
        <v/>
      </c>
      <c r="D401" s="59"/>
      <c r="E401" s="141" t="str">
        <f>IFERROR(+VLOOKUP(A401,Tabla!$A$5:B9398,2,0),"")</f>
        <v/>
      </c>
      <c r="F401" s="69"/>
      <c r="G401" s="68"/>
      <c r="H401" s="70"/>
      <c r="I401" s="68"/>
      <c r="J401" s="61"/>
      <c r="K401" s="72" t="str">
        <f t="shared" si="58"/>
        <v/>
      </c>
      <c r="L401" s="73" t="str">
        <f t="shared" si="59"/>
        <v/>
      </c>
      <c r="M401" s="74" t="str">
        <f t="shared" si="60"/>
        <v/>
      </c>
      <c r="N401" s="78" t="str">
        <f t="shared" si="61"/>
        <v/>
      </c>
      <c r="O401" s="75" t="str">
        <f>IFERROR(IF(OR(M401="",B401=""),"",VLOOKUP($A401,Tabla!$A$2:$M$112,$C401,FALSE)),"")</f>
        <v/>
      </c>
      <c r="P401" s="76" t="str">
        <f t="shared" si="62"/>
        <v/>
      </c>
      <c r="Q401" s="77" t="str">
        <f>IFERROR(IF(OR(O401=0,O401=""),VLOOKUP(B401,$T$6:$W$16,4,0)/60*N401,Tiempos!O401*VLOOKUP(Tiempos!B401,Tiempos!$T$6:$W$16,4,0)/60),"")</f>
        <v/>
      </c>
      <c r="R401" s="115"/>
      <c r="S401" s="112">
        <f t="shared" si="63"/>
        <v>0</v>
      </c>
    </row>
    <row r="402" spans="1:19" hidden="1">
      <c r="A402" s="67"/>
      <c r="B402" s="59"/>
      <c r="C402" s="79" t="str">
        <f>IFERROR(VLOOKUP(B402,Tiempos!$T$6:$U$16,2,FALSE),"")</f>
        <v/>
      </c>
      <c r="D402" s="59"/>
      <c r="E402" s="141" t="str">
        <f>IFERROR(+VLOOKUP(A402,Tabla!$A$5:B9399,2,0),"")</f>
        <v/>
      </c>
      <c r="F402" s="69"/>
      <c r="G402" s="68"/>
      <c r="H402" s="70"/>
      <c r="I402" s="68"/>
      <c r="J402" s="61"/>
      <c r="K402" s="72" t="str">
        <f t="shared" si="58"/>
        <v/>
      </c>
      <c r="L402" s="73" t="str">
        <f t="shared" si="59"/>
        <v/>
      </c>
      <c r="M402" s="74" t="str">
        <f t="shared" si="60"/>
        <v/>
      </c>
      <c r="N402" s="78" t="str">
        <f t="shared" si="61"/>
        <v/>
      </c>
      <c r="O402" s="75" t="str">
        <f>IFERROR(IF(OR(M402="",B402=""),"",VLOOKUP($A402,Tabla!$A$2:$M$112,$C402,FALSE)),"")</f>
        <v/>
      </c>
      <c r="P402" s="76" t="str">
        <f t="shared" si="62"/>
        <v/>
      </c>
      <c r="Q402" s="77" t="str">
        <f>IFERROR(IF(OR(O402=0,O402=""),VLOOKUP(B402,$T$6:$W$16,4,0)/60*N402,Tiempos!O402*VLOOKUP(Tiempos!B402,Tiempos!$T$6:$W$16,4,0)/60),"")</f>
        <v/>
      </c>
      <c r="R402" s="115"/>
      <c r="S402" s="112">
        <f t="shared" si="63"/>
        <v>0</v>
      </c>
    </row>
    <row r="403" spans="1:19" hidden="1">
      <c r="A403" s="67"/>
      <c r="B403" s="59"/>
      <c r="C403" s="79" t="str">
        <f>IFERROR(VLOOKUP(B403,Tiempos!$T$6:$U$16,2,FALSE),"")</f>
        <v/>
      </c>
      <c r="D403" s="59"/>
      <c r="E403" s="141" t="str">
        <f>IFERROR(+VLOOKUP(A403,Tabla!$A$5:B9400,2,0),"")</f>
        <v/>
      </c>
      <c r="F403" s="69"/>
      <c r="G403" s="68"/>
      <c r="H403" s="70"/>
      <c r="I403" s="68"/>
      <c r="J403" s="61"/>
      <c r="K403" s="72" t="str">
        <f t="shared" si="58"/>
        <v/>
      </c>
      <c r="L403" s="73" t="str">
        <f t="shared" si="59"/>
        <v/>
      </c>
      <c r="M403" s="74" t="str">
        <f t="shared" si="60"/>
        <v/>
      </c>
      <c r="N403" s="78" t="str">
        <f t="shared" si="61"/>
        <v/>
      </c>
      <c r="O403" s="75" t="str">
        <f>IFERROR(IF(OR(M403="",B403=""),"",VLOOKUP($A403,Tabla!$A$2:$M$112,$C403,FALSE)),"")</f>
        <v/>
      </c>
      <c r="P403" s="76" t="str">
        <f t="shared" si="62"/>
        <v/>
      </c>
      <c r="Q403" s="77" t="str">
        <f>IFERROR(IF(OR(O403=0,O403=""),VLOOKUP(B403,$T$6:$W$16,4,0)/60*N403,Tiempos!O403*VLOOKUP(Tiempos!B403,Tiempos!$T$6:$W$16,4,0)/60),"")</f>
        <v/>
      </c>
      <c r="R403" s="115"/>
      <c r="S403" s="112">
        <f t="shared" si="63"/>
        <v>0</v>
      </c>
    </row>
    <row r="404" spans="1:19" hidden="1">
      <c r="A404" s="67"/>
      <c r="B404" s="59"/>
      <c r="C404" s="79" t="str">
        <f>IFERROR(VLOOKUP(B404,Tiempos!$T$6:$U$16,2,FALSE),"")</f>
        <v/>
      </c>
      <c r="D404" s="59"/>
      <c r="E404" s="141" t="str">
        <f>IFERROR(+VLOOKUP(A404,Tabla!$A$5:B9401,2,0),"")</f>
        <v/>
      </c>
      <c r="F404" s="69"/>
      <c r="G404" s="68"/>
      <c r="H404" s="70"/>
      <c r="I404" s="68"/>
      <c r="J404" s="61"/>
      <c r="K404" s="72" t="str">
        <f t="shared" si="58"/>
        <v/>
      </c>
      <c r="L404" s="73" t="str">
        <f t="shared" si="59"/>
        <v/>
      </c>
      <c r="M404" s="74" t="str">
        <f t="shared" si="60"/>
        <v/>
      </c>
      <c r="N404" s="78" t="str">
        <f t="shared" si="61"/>
        <v/>
      </c>
      <c r="O404" s="75" t="str">
        <f>IFERROR(IF(OR(M404="",B404=""),"",VLOOKUP($A404,Tabla!$A$2:$M$112,$C404,FALSE)),"")</f>
        <v/>
      </c>
      <c r="P404" s="76" t="str">
        <f t="shared" si="62"/>
        <v/>
      </c>
      <c r="Q404" s="77" t="str">
        <f>IFERROR(IF(OR(O404=0,O404=""),VLOOKUP(B404,$T$6:$W$16,4,0)/60*N404,Tiempos!O404*VLOOKUP(Tiempos!B404,Tiempos!$T$6:$W$16,4,0)/60),"")</f>
        <v/>
      </c>
      <c r="R404" s="115"/>
      <c r="S404" s="112">
        <f t="shared" si="63"/>
        <v>0</v>
      </c>
    </row>
    <row r="405" spans="1:19" hidden="1">
      <c r="A405" s="67"/>
      <c r="B405" s="59"/>
      <c r="C405" s="79" t="str">
        <f>IFERROR(VLOOKUP(B405,Tiempos!$T$6:$U$16,2,FALSE),"")</f>
        <v/>
      </c>
      <c r="D405" s="59"/>
      <c r="E405" s="141" t="str">
        <f>IFERROR(+VLOOKUP(A405,Tabla!$A$5:B9402,2,0),"")</f>
        <v/>
      </c>
      <c r="F405" s="69"/>
      <c r="G405" s="68"/>
      <c r="H405" s="70"/>
      <c r="I405" s="68"/>
      <c r="J405" s="61"/>
      <c r="K405" s="72" t="str">
        <f t="shared" si="58"/>
        <v/>
      </c>
      <c r="L405" s="73" t="str">
        <f t="shared" si="59"/>
        <v/>
      </c>
      <c r="M405" s="74" t="str">
        <f t="shared" si="60"/>
        <v/>
      </c>
      <c r="N405" s="78" t="str">
        <f t="shared" si="61"/>
        <v/>
      </c>
      <c r="O405" s="75" t="str">
        <f>IFERROR(IF(OR(M405="",B405=""),"",VLOOKUP($A405,Tabla!$A$2:$M$112,$C405,FALSE)),"")</f>
        <v/>
      </c>
      <c r="P405" s="76" t="str">
        <f t="shared" si="62"/>
        <v/>
      </c>
      <c r="Q405" s="77" t="str">
        <f>IFERROR(IF(OR(O405=0,O405=""),VLOOKUP(B405,$T$6:$W$16,4,0)/60*N405,Tiempos!O405*VLOOKUP(Tiempos!B405,Tiempos!$T$6:$W$16,4,0)/60),"")</f>
        <v/>
      </c>
      <c r="R405" s="115"/>
      <c r="S405" s="112">
        <f t="shared" si="63"/>
        <v>0</v>
      </c>
    </row>
    <row r="406" spans="1:19" hidden="1">
      <c r="A406" s="67"/>
      <c r="B406" s="59"/>
      <c r="C406" s="79" t="str">
        <f>IFERROR(VLOOKUP(B406,Tiempos!$T$6:$U$16,2,FALSE),"")</f>
        <v/>
      </c>
      <c r="D406" s="59"/>
      <c r="E406" s="141" t="str">
        <f>IFERROR(+VLOOKUP(A406,Tabla!$A$5:B9403,2,0),"")</f>
        <v/>
      </c>
      <c r="F406" s="69"/>
      <c r="G406" s="68"/>
      <c r="H406" s="70"/>
      <c r="I406" s="68"/>
      <c r="J406" s="61"/>
      <c r="K406" s="72" t="str">
        <f t="shared" si="58"/>
        <v/>
      </c>
      <c r="L406" s="73" t="str">
        <f t="shared" si="59"/>
        <v/>
      </c>
      <c r="M406" s="74" t="str">
        <f t="shared" si="60"/>
        <v/>
      </c>
      <c r="N406" s="78" t="str">
        <f t="shared" si="61"/>
        <v/>
      </c>
      <c r="O406" s="75" t="str">
        <f>IFERROR(IF(OR(M406="",B406=""),"",VLOOKUP($A406,Tabla!$A$2:$M$112,$C406,FALSE)),"")</f>
        <v/>
      </c>
      <c r="P406" s="76" t="str">
        <f t="shared" si="62"/>
        <v/>
      </c>
      <c r="Q406" s="77" t="str">
        <f>IFERROR(IF(OR(O406=0,O406=""),VLOOKUP(B406,$T$6:$W$16,4,0)/60*N406,Tiempos!O406*VLOOKUP(Tiempos!B406,Tiempos!$T$6:$W$16,4,0)/60),"")</f>
        <v/>
      </c>
      <c r="R406" s="115"/>
      <c r="S406" s="112">
        <f t="shared" si="63"/>
        <v>0</v>
      </c>
    </row>
    <row r="407" spans="1:19" hidden="1">
      <c r="A407" s="67"/>
      <c r="B407" s="59"/>
      <c r="C407" s="79" t="str">
        <f>IFERROR(VLOOKUP(B407,Tiempos!$T$6:$U$16,2,FALSE),"")</f>
        <v/>
      </c>
      <c r="D407" s="59"/>
      <c r="E407" s="141" t="str">
        <f>IFERROR(+VLOOKUP(A407,Tabla!$A$5:B9404,2,0),"")</f>
        <v/>
      </c>
      <c r="F407" s="69"/>
      <c r="G407" s="68"/>
      <c r="H407" s="70"/>
      <c r="I407" s="68"/>
      <c r="J407" s="61"/>
      <c r="K407" s="72" t="str">
        <f t="shared" si="58"/>
        <v/>
      </c>
      <c r="L407" s="73" t="str">
        <f t="shared" si="59"/>
        <v/>
      </c>
      <c r="M407" s="74" t="str">
        <f t="shared" si="60"/>
        <v/>
      </c>
      <c r="N407" s="78" t="str">
        <f t="shared" si="61"/>
        <v/>
      </c>
      <c r="O407" s="75" t="str">
        <f>IFERROR(IF(OR(M407="",B407=""),"",VLOOKUP($A407,Tabla!$A$2:$M$112,$C407,FALSE)),"")</f>
        <v/>
      </c>
      <c r="P407" s="76" t="str">
        <f t="shared" si="62"/>
        <v/>
      </c>
      <c r="Q407" s="77" t="str">
        <f>IFERROR(IF(OR(O407=0,O407=""),VLOOKUP(B407,$T$6:$W$16,4,0)/60*N407,Tiempos!O407*VLOOKUP(Tiempos!B407,Tiempos!$T$6:$W$16,4,0)/60),"")</f>
        <v/>
      </c>
      <c r="R407" s="115"/>
      <c r="S407" s="112">
        <f t="shared" si="63"/>
        <v>0</v>
      </c>
    </row>
    <row r="408" spans="1:19" hidden="1">
      <c r="A408" s="67"/>
      <c r="B408" s="59"/>
      <c r="C408" s="79" t="str">
        <f>IFERROR(VLOOKUP(B408,Tiempos!$T$6:$U$16,2,FALSE),"")</f>
        <v/>
      </c>
      <c r="D408" s="59"/>
      <c r="E408" s="141" t="str">
        <f>IFERROR(+VLOOKUP(A408,Tabla!$A$5:B9405,2,0),"")</f>
        <v/>
      </c>
      <c r="F408" s="69"/>
      <c r="G408" s="68"/>
      <c r="H408" s="70"/>
      <c r="I408" s="68"/>
      <c r="J408" s="61"/>
      <c r="K408" s="72" t="str">
        <f t="shared" si="58"/>
        <v/>
      </c>
      <c r="L408" s="73" t="str">
        <f t="shared" si="59"/>
        <v/>
      </c>
      <c r="M408" s="74" t="str">
        <f t="shared" si="60"/>
        <v/>
      </c>
      <c r="N408" s="78" t="str">
        <f t="shared" si="61"/>
        <v/>
      </c>
      <c r="O408" s="75" t="str">
        <f>IFERROR(IF(OR(M408="",B408=""),"",VLOOKUP($A408,Tabla!$A$2:$M$112,$C408,FALSE)),"")</f>
        <v/>
      </c>
      <c r="P408" s="76" t="str">
        <f t="shared" si="62"/>
        <v/>
      </c>
      <c r="Q408" s="77" t="str">
        <f>IFERROR(IF(OR(O408=0,O408=""),VLOOKUP(B408,$T$6:$W$16,4,0)/60*N408,Tiempos!O408*VLOOKUP(Tiempos!B408,Tiempos!$T$6:$W$16,4,0)/60),"")</f>
        <v/>
      </c>
      <c r="R408" s="115"/>
      <c r="S408" s="112">
        <f t="shared" si="63"/>
        <v>0</v>
      </c>
    </row>
    <row r="409" spans="1:19" hidden="1">
      <c r="A409" s="67"/>
      <c r="B409" s="59"/>
      <c r="C409" s="79" t="str">
        <f>IFERROR(VLOOKUP(B409,Tiempos!$T$6:$U$16,2,FALSE),"")</f>
        <v/>
      </c>
      <c r="D409" s="59"/>
      <c r="E409" s="141" t="str">
        <f>IFERROR(+VLOOKUP(A409,Tabla!$A$5:B9406,2,0),"")</f>
        <v/>
      </c>
      <c r="F409" s="69"/>
      <c r="G409" s="68"/>
      <c r="H409" s="70"/>
      <c r="I409" s="68"/>
      <c r="J409" s="61"/>
      <c r="K409" s="72" t="str">
        <f t="shared" si="58"/>
        <v/>
      </c>
      <c r="L409" s="73" t="str">
        <f t="shared" si="59"/>
        <v/>
      </c>
      <c r="M409" s="74" t="str">
        <f t="shared" si="60"/>
        <v/>
      </c>
      <c r="N409" s="78" t="str">
        <f t="shared" si="61"/>
        <v/>
      </c>
      <c r="O409" s="75" t="str">
        <f>IFERROR(IF(OR(M409="",B409=""),"",VLOOKUP($A409,Tabla!$A$2:$M$112,$C409,FALSE)),"")</f>
        <v/>
      </c>
      <c r="P409" s="76" t="str">
        <f t="shared" si="62"/>
        <v/>
      </c>
      <c r="Q409" s="77" t="str">
        <f>IFERROR(IF(OR(O409=0,O409=""),VLOOKUP(B409,$T$6:$W$16,4,0)/60*N409,Tiempos!O409*VLOOKUP(Tiempos!B409,Tiempos!$T$6:$W$16,4,0)/60),"")</f>
        <v/>
      </c>
      <c r="R409" s="115"/>
      <c r="S409" s="112">
        <f t="shared" si="63"/>
        <v>0</v>
      </c>
    </row>
    <row r="410" spans="1:19" hidden="1">
      <c r="A410" s="67"/>
      <c r="B410" s="59"/>
      <c r="C410" s="79" t="str">
        <f>IFERROR(VLOOKUP(B410,Tiempos!$T$6:$U$16,2,FALSE),"")</f>
        <v/>
      </c>
      <c r="D410" s="59"/>
      <c r="E410" s="141" t="str">
        <f>IFERROR(+VLOOKUP(A410,Tabla!$A$5:B9407,2,0),"")</f>
        <v/>
      </c>
      <c r="F410" s="69"/>
      <c r="G410" s="68"/>
      <c r="H410" s="70"/>
      <c r="I410" s="68"/>
      <c r="J410" s="61"/>
      <c r="K410" s="72" t="str">
        <f t="shared" si="58"/>
        <v/>
      </c>
      <c r="L410" s="73" t="str">
        <f t="shared" si="59"/>
        <v/>
      </c>
      <c r="M410" s="74" t="str">
        <f t="shared" si="60"/>
        <v/>
      </c>
      <c r="N410" s="78" t="str">
        <f t="shared" si="61"/>
        <v/>
      </c>
      <c r="O410" s="75" t="str">
        <f>IFERROR(IF(OR(M410="",B410=""),"",VLOOKUP($A410,Tabla!$A$2:$M$112,$C410,FALSE)),"")</f>
        <v/>
      </c>
      <c r="P410" s="76" t="str">
        <f t="shared" si="62"/>
        <v/>
      </c>
      <c r="Q410" s="77" t="str">
        <f>IFERROR(IF(OR(O410=0,O410=""),VLOOKUP(B410,$T$6:$W$16,4,0)/60*N410,Tiempos!O410*VLOOKUP(Tiempos!B410,Tiempos!$T$6:$W$16,4,0)/60),"")</f>
        <v/>
      </c>
      <c r="R410" s="115"/>
      <c r="S410" s="112">
        <f t="shared" si="63"/>
        <v>0</v>
      </c>
    </row>
    <row r="411" spans="1:19" hidden="1">
      <c r="A411" s="67"/>
      <c r="B411" s="59"/>
      <c r="C411" s="79" t="str">
        <f>IFERROR(VLOOKUP(B411,Tiempos!$T$6:$U$16,2,FALSE),"")</f>
        <v/>
      </c>
      <c r="D411" s="59"/>
      <c r="E411" s="141" t="str">
        <f>IFERROR(+VLOOKUP(A411,Tabla!$A$5:B9408,2,0),"")</f>
        <v/>
      </c>
      <c r="F411" s="69"/>
      <c r="G411" s="68"/>
      <c r="H411" s="70"/>
      <c r="I411" s="68"/>
      <c r="J411" s="61"/>
      <c r="K411" s="72" t="str">
        <f t="shared" si="58"/>
        <v/>
      </c>
      <c r="L411" s="73" t="str">
        <f t="shared" si="59"/>
        <v/>
      </c>
      <c r="M411" s="74" t="str">
        <f t="shared" si="60"/>
        <v/>
      </c>
      <c r="N411" s="78" t="str">
        <f t="shared" si="61"/>
        <v/>
      </c>
      <c r="O411" s="75" t="str">
        <f>IFERROR(IF(OR(M411="",B411=""),"",VLOOKUP($A411,Tabla!$A$2:$M$112,$C411,FALSE)),"")</f>
        <v/>
      </c>
      <c r="P411" s="76" t="str">
        <f t="shared" si="62"/>
        <v/>
      </c>
      <c r="Q411" s="77" t="str">
        <f>IFERROR(IF(OR(O411=0,O411=""),VLOOKUP(B411,$T$6:$W$16,4,0)/60*N411,Tiempos!O411*VLOOKUP(Tiempos!B411,Tiempos!$T$6:$W$16,4,0)/60),"")</f>
        <v/>
      </c>
      <c r="R411" s="115"/>
      <c r="S411" s="112">
        <f t="shared" si="63"/>
        <v>0</v>
      </c>
    </row>
    <row r="412" spans="1:19" hidden="1">
      <c r="A412" s="67"/>
      <c r="B412" s="59"/>
      <c r="C412" s="79" t="str">
        <f>IFERROR(VLOOKUP(B412,Tiempos!$T$6:$U$16,2,FALSE),"")</f>
        <v/>
      </c>
      <c r="D412" s="59"/>
      <c r="E412" s="141" t="str">
        <f>IFERROR(+VLOOKUP(A412,Tabla!$A$5:B9409,2,0),"")</f>
        <v/>
      </c>
      <c r="F412" s="69"/>
      <c r="G412" s="68"/>
      <c r="H412" s="70"/>
      <c r="I412" s="68"/>
      <c r="J412" s="61"/>
      <c r="K412" s="72" t="str">
        <f t="shared" si="58"/>
        <v/>
      </c>
      <c r="L412" s="73" t="str">
        <f t="shared" si="59"/>
        <v/>
      </c>
      <c r="M412" s="74" t="str">
        <f t="shared" si="60"/>
        <v/>
      </c>
      <c r="N412" s="78" t="str">
        <f t="shared" si="61"/>
        <v/>
      </c>
      <c r="O412" s="75" t="str">
        <f>IFERROR(IF(OR(M412="",B412=""),"",VLOOKUP($A412,Tabla!$A$2:$M$112,$C412,FALSE)),"")</f>
        <v/>
      </c>
      <c r="P412" s="76" t="str">
        <f t="shared" si="62"/>
        <v/>
      </c>
      <c r="Q412" s="77" t="str">
        <f>IFERROR(IF(OR(O412=0,O412=""),VLOOKUP(B412,$T$6:$W$16,4,0)/60*N412,Tiempos!O412*VLOOKUP(Tiempos!B412,Tiempos!$T$6:$W$16,4,0)/60),"")</f>
        <v/>
      </c>
      <c r="R412" s="115"/>
      <c r="S412" s="112">
        <f t="shared" si="63"/>
        <v>0</v>
      </c>
    </row>
    <row r="413" spans="1:19" hidden="1">
      <c r="A413" s="67"/>
      <c r="B413" s="59"/>
      <c r="C413" s="79" t="str">
        <f>IFERROR(VLOOKUP(B413,Tiempos!$T$6:$U$16,2,FALSE),"")</f>
        <v/>
      </c>
      <c r="D413" s="59"/>
      <c r="E413" s="141" t="str">
        <f>IFERROR(+VLOOKUP(A413,Tabla!$A$5:B9410,2,0),"")</f>
        <v/>
      </c>
      <c r="F413" s="69"/>
      <c r="G413" s="68"/>
      <c r="H413" s="70"/>
      <c r="I413" s="68"/>
      <c r="J413" s="61"/>
      <c r="K413" s="72" t="str">
        <f t="shared" si="58"/>
        <v/>
      </c>
      <c r="L413" s="73" t="str">
        <f t="shared" si="59"/>
        <v/>
      </c>
      <c r="M413" s="74" t="str">
        <f t="shared" si="60"/>
        <v/>
      </c>
      <c r="N413" s="78" t="str">
        <f t="shared" si="61"/>
        <v/>
      </c>
      <c r="O413" s="75" t="str">
        <f>IFERROR(IF(OR(M413="",B413=""),"",VLOOKUP($A413,Tabla!$A$2:$M$112,$C413,FALSE)),"")</f>
        <v/>
      </c>
      <c r="P413" s="76" t="str">
        <f t="shared" si="62"/>
        <v/>
      </c>
      <c r="Q413" s="77" t="str">
        <f>IFERROR(IF(OR(O413=0,O413=""),VLOOKUP(B413,$T$6:$W$16,4,0)/60*N413,Tiempos!O413*VLOOKUP(Tiempos!B413,Tiempos!$T$6:$W$16,4,0)/60),"")</f>
        <v/>
      </c>
      <c r="R413" s="115"/>
      <c r="S413" s="112">
        <f t="shared" si="63"/>
        <v>0</v>
      </c>
    </row>
    <row r="414" spans="1:19" hidden="1">
      <c r="A414" s="67"/>
      <c r="B414" s="59"/>
      <c r="C414" s="79" t="str">
        <f>IFERROR(VLOOKUP(B414,Tiempos!$T$6:$U$16,2,FALSE),"")</f>
        <v/>
      </c>
      <c r="D414" s="59"/>
      <c r="E414" s="141" t="str">
        <f>IFERROR(+VLOOKUP(A414,Tabla!$A$5:B9411,2,0),"")</f>
        <v/>
      </c>
      <c r="F414" s="69"/>
      <c r="G414" s="68"/>
      <c r="H414" s="70"/>
      <c r="I414" s="68"/>
      <c r="J414" s="61"/>
      <c r="K414" s="72" t="str">
        <f t="shared" si="58"/>
        <v/>
      </c>
      <c r="L414" s="73" t="str">
        <f t="shared" si="59"/>
        <v/>
      </c>
      <c r="M414" s="74" t="str">
        <f t="shared" si="60"/>
        <v/>
      </c>
      <c r="N414" s="78" t="str">
        <f t="shared" si="61"/>
        <v/>
      </c>
      <c r="O414" s="75" t="str">
        <f>IFERROR(IF(OR(M414="",B414=""),"",VLOOKUP($A414,Tabla!$A$2:$M$112,$C414,FALSE)),"")</f>
        <v/>
      </c>
      <c r="P414" s="76" t="str">
        <f t="shared" si="62"/>
        <v/>
      </c>
      <c r="Q414" s="77" t="str">
        <f>IFERROR(IF(OR(O414=0,O414=""),VLOOKUP(B414,$T$6:$W$16,4,0)/60*N414,Tiempos!O414*VLOOKUP(Tiempos!B414,Tiempos!$T$6:$W$16,4,0)/60),"")</f>
        <v/>
      </c>
      <c r="R414" s="115"/>
      <c r="S414" s="112">
        <f t="shared" si="63"/>
        <v>0</v>
      </c>
    </row>
    <row r="415" spans="1:19" hidden="1">
      <c r="A415" s="67"/>
      <c r="B415" s="59"/>
      <c r="C415" s="79" t="str">
        <f>IFERROR(VLOOKUP(B415,Tiempos!$T$6:$U$16,2,FALSE),"")</f>
        <v/>
      </c>
      <c r="D415" s="59"/>
      <c r="E415" s="141" t="str">
        <f>IFERROR(+VLOOKUP(A415,Tabla!$A$5:B9412,2,0),"")</f>
        <v/>
      </c>
      <c r="F415" s="69"/>
      <c r="G415" s="68"/>
      <c r="H415" s="70"/>
      <c r="I415" s="68"/>
      <c r="J415" s="61"/>
      <c r="K415" s="72" t="str">
        <f t="shared" si="58"/>
        <v/>
      </c>
      <c r="L415" s="73" t="str">
        <f t="shared" si="59"/>
        <v/>
      </c>
      <c r="M415" s="74" t="str">
        <f t="shared" si="60"/>
        <v/>
      </c>
      <c r="N415" s="78" t="str">
        <f t="shared" si="61"/>
        <v/>
      </c>
      <c r="O415" s="75" t="str">
        <f>IFERROR(IF(OR(M415="",B415=""),"",VLOOKUP($A415,Tabla!$A$2:$M$112,$C415,FALSE)),"")</f>
        <v/>
      </c>
      <c r="P415" s="76" t="str">
        <f t="shared" si="62"/>
        <v/>
      </c>
      <c r="Q415" s="77" t="str">
        <f>IFERROR(IF(OR(O415=0,O415=""),VLOOKUP(B415,$T$6:$W$16,4,0)/60*N415,Tiempos!O415*VLOOKUP(Tiempos!B415,Tiempos!$T$6:$W$16,4,0)/60),"")</f>
        <v/>
      </c>
      <c r="R415" s="115"/>
      <c r="S415" s="112">
        <f t="shared" si="63"/>
        <v>0</v>
      </c>
    </row>
    <row r="416" spans="1:19" ht="13.5" hidden="1" customHeight="1">
      <c r="A416" s="67"/>
      <c r="B416" s="59"/>
      <c r="C416" s="79" t="str">
        <f>IFERROR(VLOOKUP(B416,Tiempos!$T$6:$U$16,2,FALSE),"")</f>
        <v/>
      </c>
      <c r="D416" s="59"/>
      <c r="E416" s="141" t="str">
        <f>IFERROR(+VLOOKUP(A416,Tabla!$A$5:B9413,2,0),"")</f>
        <v/>
      </c>
      <c r="F416" s="69"/>
      <c r="G416" s="68"/>
      <c r="H416" s="70"/>
      <c r="I416" s="68"/>
      <c r="J416" s="61"/>
      <c r="K416" s="72" t="str">
        <f t="shared" si="58"/>
        <v/>
      </c>
      <c r="L416" s="73" t="str">
        <f t="shared" si="59"/>
        <v/>
      </c>
      <c r="M416" s="74" t="str">
        <f t="shared" si="60"/>
        <v/>
      </c>
      <c r="N416" s="78" t="str">
        <f t="shared" si="61"/>
        <v/>
      </c>
      <c r="O416" s="75" t="str">
        <f>IFERROR(IF(OR(M416="",B416=""),"",VLOOKUP($A416,Tabla!$A$2:$M$112,$C416,FALSE)),"")</f>
        <v/>
      </c>
      <c r="P416" s="76" t="str">
        <f t="shared" si="62"/>
        <v/>
      </c>
      <c r="Q416" s="77" t="str">
        <f>IFERROR(IF(OR(O416=0,O416=""),VLOOKUP(B416,$T$6:$W$16,4,0)/60*N416,Tiempos!O416*VLOOKUP(Tiempos!B416,Tiempos!$T$6:$W$16,4,0)/60),"")</f>
        <v/>
      </c>
      <c r="R416" s="115"/>
      <c r="S416" s="112">
        <f t="shared" si="63"/>
        <v>0</v>
      </c>
    </row>
    <row r="417" spans="1:19" hidden="1">
      <c r="A417" s="67"/>
      <c r="B417" s="59"/>
      <c r="C417" s="79" t="str">
        <f>IFERROR(VLOOKUP(B417,Tiempos!$T$6:$U$16,2,FALSE),"")</f>
        <v/>
      </c>
      <c r="D417" s="59"/>
      <c r="E417" s="141" t="str">
        <f>IFERROR(+VLOOKUP(A417,Tabla!$A$5:B9414,2,0),"")</f>
        <v/>
      </c>
      <c r="F417" s="69"/>
      <c r="G417" s="68"/>
      <c r="H417" s="70"/>
      <c r="I417" s="68"/>
      <c r="J417" s="61"/>
      <c r="K417" s="72" t="str">
        <f t="shared" si="58"/>
        <v/>
      </c>
      <c r="L417" s="73" t="str">
        <f t="shared" si="59"/>
        <v/>
      </c>
      <c r="M417" s="74" t="str">
        <f t="shared" si="60"/>
        <v/>
      </c>
      <c r="N417" s="78" t="str">
        <f t="shared" si="61"/>
        <v/>
      </c>
      <c r="O417" s="75" t="str">
        <f>IFERROR(IF(OR(M417="",B417=""),"",VLOOKUP($A417,Tabla!$A$2:$M$112,$C417,FALSE)),"")</f>
        <v/>
      </c>
      <c r="P417" s="76" t="str">
        <f t="shared" si="62"/>
        <v/>
      </c>
      <c r="Q417" s="77" t="str">
        <f>IFERROR(IF(OR(O417=0,O417=""),VLOOKUP(B417,$T$6:$W$16,4,0)/60*N417,Tiempos!O417*VLOOKUP(Tiempos!B417,Tiempos!$T$6:$W$16,4,0)/60),"")</f>
        <v/>
      </c>
      <c r="R417" s="115"/>
      <c r="S417" s="112">
        <f t="shared" si="63"/>
        <v>0</v>
      </c>
    </row>
    <row r="418" spans="1:19" hidden="1">
      <c r="A418" s="67"/>
      <c r="B418" s="59"/>
      <c r="C418" s="79" t="str">
        <f>IFERROR(VLOOKUP(B418,Tiempos!$T$6:$U$16,2,FALSE),"")</f>
        <v/>
      </c>
      <c r="D418" s="59"/>
      <c r="E418" s="141" t="str">
        <f>IFERROR(+VLOOKUP(A418,Tabla!$A$5:B9415,2,0),"")</f>
        <v/>
      </c>
      <c r="F418" s="69"/>
      <c r="G418" s="68"/>
      <c r="H418" s="70"/>
      <c r="I418" s="68"/>
      <c r="J418" s="61"/>
      <c r="K418" s="72" t="str">
        <f t="shared" si="58"/>
        <v/>
      </c>
      <c r="L418" s="73" t="str">
        <f t="shared" si="59"/>
        <v/>
      </c>
      <c r="M418" s="74" t="str">
        <f t="shared" si="60"/>
        <v/>
      </c>
      <c r="N418" s="78" t="str">
        <f t="shared" si="61"/>
        <v/>
      </c>
      <c r="O418" s="75" t="str">
        <f>IFERROR(IF(OR(M418="",B418=""),"",VLOOKUP($A418,Tabla!$A$2:$M$112,$C418,FALSE)),"")</f>
        <v/>
      </c>
      <c r="P418" s="76" t="str">
        <f t="shared" si="62"/>
        <v/>
      </c>
      <c r="Q418" s="77" t="str">
        <f>IFERROR(IF(OR(O418=0,O418=""),VLOOKUP(B418,$T$6:$W$16,4,0)/60*N418,Tiempos!O418*VLOOKUP(Tiempos!B418,Tiempos!$T$6:$W$16,4,0)/60),"")</f>
        <v/>
      </c>
      <c r="R418" s="115"/>
      <c r="S418" s="112">
        <f t="shared" si="63"/>
        <v>0</v>
      </c>
    </row>
    <row r="419" spans="1:19" hidden="1">
      <c r="A419" s="67"/>
      <c r="B419" s="59"/>
      <c r="C419" s="79" t="str">
        <f>IFERROR(VLOOKUP(B419,Tiempos!$T$6:$U$16,2,FALSE),"")</f>
        <v/>
      </c>
      <c r="D419" s="59"/>
      <c r="E419" s="141" t="str">
        <f>IFERROR(+VLOOKUP(A419,Tabla!$A$5:B9416,2,0),"")</f>
        <v/>
      </c>
      <c r="F419" s="69"/>
      <c r="G419" s="68"/>
      <c r="H419" s="70"/>
      <c r="I419" s="68"/>
      <c r="J419" s="61"/>
      <c r="K419" s="72" t="str">
        <f t="shared" si="58"/>
        <v/>
      </c>
      <c r="L419" s="73" t="str">
        <f t="shared" si="59"/>
        <v/>
      </c>
      <c r="M419" s="74" t="str">
        <f t="shared" si="60"/>
        <v/>
      </c>
      <c r="N419" s="78" t="str">
        <f t="shared" si="61"/>
        <v/>
      </c>
      <c r="O419" s="75" t="str">
        <f>IFERROR(IF(OR(M419="",B419=""),"",VLOOKUP($A419,Tabla!$A$2:$M$112,$C419,FALSE)),"")</f>
        <v/>
      </c>
      <c r="P419" s="76" t="str">
        <f t="shared" si="62"/>
        <v/>
      </c>
      <c r="Q419" s="77" t="str">
        <f>IFERROR(IF(OR(O419=0,O419=""),VLOOKUP(B419,$T$6:$W$16,4,0)/60*N419,Tiempos!O419*VLOOKUP(Tiempos!B419,Tiempos!$T$6:$W$16,4,0)/60),"")</f>
        <v/>
      </c>
      <c r="R419" s="115"/>
      <c r="S419" s="112">
        <f t="shared" si="63"/>
        <v>0</v>
      </c>
    </row>
    <row r="420" spans="1:19" hidden="1">
      <c r="A420" s="67"/>
      <c r="B420" s="59"/>
      <c r="C420" s="79" t="str">
        <f>IFERROR(VLOOKUP(B420,Tiempos!$T$6:$U$16,2,FALSE),"")</f>
        <v/>
      </c>
      <c r="D420" s="59"/>
      <c r="E420" s="141" t="str">
        <f>IFERROR(+VLOOKUP(A420,Tabla!$A$5:B9417,2,0),"")</f>
        <v/>
      </c>
      <c r="F420" s="69"/>
      <c r="G420" s="68"/>
      <c r="H420" s="70"/>
      <c r="I420" s="68"/>
      <c r="J420" s="61"/>
      <c r="K420" s="72" t="str">
        <f t="shared" si="58"/>
        <v/>
      </c>
      <c r="L420" s="73" t="str">
        <f t="shared" si="59"/>
        <v/>
      </c>
      <c r="M420" s="74" t="str">
        <f t="shared" si="60"/>
        <v/>
      </c>
      <c r="N420" s="78" t="str">
        <f t="shared" si="61"/>
        <v/>
      </c>
      <c r="O420" s="75" t="str">
        <f>IFERROR(IF(OR(M420="",B420=""),"",VLOOKUP($A420,Tabla!$A$2:$M$112,$C420,FALSE)),"")</f>
        <v/>
      </c>
      <c r="P420" s="76" t="str">
        <f t="shared" si="62"/>
        <v/>
      </c>
      <c r="Q420" s="77" t="str">
        <f>IFERROR(IF(OR(O420=0,O420=""),VLOOKUP(B420,$T$6:$W$16,4,0)/60*N420,Tiempos!O420*VLOOKUP(Tiempos!B420,Tiempos!$T$6:$W$16,4,0)/60),"")</f>
        <v/>
      </c>
      <c r="R420" s="115"/>
      <c r="S420" s="112">
        <f t="shared" si="63"/>
        <v>0</v>
      </c>
    </row>
    <row r="421" spans="1:19" hidden="1">
      <c r="A421" s="67"/>
      <c r="B421" s="59"/>
      <c r="C421" s="79" t="str">
        <f>IFERROR(VLOOKUP(B421,Tiempos!$T$6:$U$16,2,FALSE),"")</f>
        <v/>
      </c>
      <c r="D421" s="59"/>
      <c r="E421" s="141" t="str">
        <f>IFERROR(+VLOOKUP(A421,Tabla!$A$5:B9418,2,0),"")</f>
        <v/>
      </c>
      <c r="F421" s="69"/>
      <c r="G421" s="68"/>
      <c r="H421" s="70"/>
      <c r="I421" s="68"/>
      <c r="J421" s="61"/>
      <c r="K421" s="72" t="str">
        <f t="shared" si="58"/>
        <v/>
      </c>
      <c r="L421" s="73" t="str">
        <f t="shared" si="59"/>
        <v/>
      </c>
      <c r="M421" s="74" t="str">
        <f t="shared" si="60"/>
        <v/>
      </c>
      <c r="N421" s="78" t="str">
        <f t="shared" si="61"/>
        <v/>
      </c>
      <c r="O421" s="75" t="str">
        <f>IFERROR(IF(OR(M421="",B421=""),"",VLOOKUP($A421,Tabla!$A$2:$M$112,$C421,FALSE)),"")</f>
        <v/>
      </c>
      <c r="P421" s="76" t="str">
        <f t="shared" si="62"/>
        <v/>
      </c>
      <c r="Q421" s="77" t="str">
        <f>IFERROR(IF(OR(O421=0,O421=""),VLOOKUP(B421,$T$6:$W$16,4,0)/60*N421,Tiempos!O421*VLOOKUP(Tiempos!B421,Tiempos!$T$6:$W$16,4,0)/60),"")</f>
        <v/>
      </c>
      <c r="R421" s="115"/>
      <c r="S421" s="112">
        <f t="shared" si="63"/>
        <v>0</v>
      </c>
    </row>
    <row r="422" spans="1:19" hidden="1">
      <c r="A422" s="67"/>
      <c r="B422" s="59"/>
      <c r="C422" s="79" t="str">
        <f>IFERROR(VLOOKUP(B422,Tiempos!$T$6:$U$16,2,FALSE),"")</f>
        <v/>
      </c>
      <c r="D422" s="59"/>
      <c r="E422" s="141" t="str">
        <f>IFERROR(+VLOOKUP(A422,Tabla!$A$5:B9419,2,0),"")</f>
        <v/>
      </c>
      <c r="F422" s="69"/>
      <c r="G422" s="68"/>
      <c r="H422" s="70"/>
      <c r="I422" s="68"/>
      <c r="J422" s="61"/>
      <c r="K422" s="72" t="str">
        <f t="shared" si="58"/>
        <v/>
      </c>
      <c r="L422" s="73" t="str">
        <f t="shared" si="59"/>
        <v/>
      </c>
      <c r="M422" s="74" t="str">
        <f t="shared" si="60"/>
        <v/>
      </c>
      <c r="N422" s="78" t="str">
        <f t="shared" si="61"/>
        <v/>
      </c>
      <c r="O422" s="75" t="str">
        <f>IFERROR(IF(OR(M422="",B422=""),"",VLOOKUP($A422,Tabla!$A$2:$M$112,$C422,FALSE)),"")</f>
        <v/>
      </c>
      <c r="P422" s="76" t="str">
        <f t="shared" si="62"/>
        <v/>
      </c>
      <c r="Q422" s="77" t="str">
        <f>IFERROR(IF(OR(O422=0,O422=""),VLOOKUP(B422,$T$6:$W$16,4,0)/60*N422,Tiempos!O422*VLOOKUP(Tiempos!B422,Tiempos!$T$6:$W$16,4,0)/60),"")</f>
        <v/>
      </c>
      <c r="R422" s="116"/>
      <c r="S422" s="112">
        <f t="shared" si="63"/>
        <v>0</v>
      </c>
    </row>
    <row r="423" spans="1:19" hidden="1">
      <c r="A423" s="67"/>
      <c r="B423" s="59"/>
      <c r="C423" s="79" t="str">
        <f>IFERROR(VLOOKUP(B423,Tiempos!$T$6:$U$16,2,FALSE),"")</f>
        <v/>
      </c>
      <c r="D423" s="59"/>
      <c r="E423" s="141" t="str">
        <f>IFERROR(+VLOOKUP(A423,Tabla!$A$5:B9420,2,0),"")</f>
        <v/>
      </c>
      <c r="F423" s="69"/>
      <c r="G423" s="68"/>
      <c r="H423" s="70"/>
      <c r="I423" s="68"/>
      <c r="J423" s="61"/>
      <c r="K423" s="72" t="str">
        <f t="shared" si="58"/>
        <v/>
      </c>
      <c r="L423" s="73" t="str">
        <f t="shared" si="59"/>
        <v/>
      </c>
      <c r="M423" s="74" t="str">
        <f t="shared" si="60"/>
        <v/>
      </c>
      <c r="N423" s="78" t="str">
        <f t="shared" si="61"/>
        <v/>
      </c>
      <c r="O423" s="75" t="str">
        <f>IFERROR(IF(OR(M423="",B423=""),"",VLOOKUP($A423,Tabla!$A$2:$M$112,$C423,FALSE)),"")</f>
        <v/>
      </c>
      <c r="P423" s="76" t="str">
        <f t="shared" si="62"/>
        <v/>
      </c>
      <c r="Q423" s="77" t="str">
        <f>IFERROR(IF(OR(O423=0,O423=""),VLOOKUP(B423,$T$6:$W$16,4,0)/60*N423,Tiempos!O423*VLOOKUP(Tiempos!B423,Tiempos!$T$6:$W$16,4,0)/60),"")</f>
        <v/>
      </c>
      <c r="R423" s="116"/>
      <c r="S423" s="112">
        <f t="shared" si="63"/>
        <v>0</v>
      </c>
    </row>
    <row r="424" spans="1:19" hidden="1">
      <c r="A424" s="67"/>
      <c r="B424" s="59"/>
      <c r="C424" s="79" t="str">
        <f>IFERROR(VLOOKUP(B424,Tiempos!$T$6:$U$16,2,FALSE),"")</f>
        <v/>
      </c>
      <c r="D424" s="59"/>
      <c r="E424" s="141" t="str">
        <f>IFERROR(+VLOOKUP(A424,Tabla!$A$5:B9421,2,0),"")</f>
        <v/>
      </c>
      <c r="F424" s="69"/>
      <c r="G424" s="68"/>
      <c r="H424" s="70"/>
      <c r="I424" s="68"/>
      <c r="J424" s="61"/>
      <c r="K424" s="72" t="str">
        <f t="shared" si="58"/>
        <v/>
      </c>
      <c r="L424" s="73" t="str">
        <f t="shared" si="59"/>
        <v/>
      </c>
      <c r="M424" s="74" t="str">
        <f t="shared" si="60"/>
        <v/>
      </c>
      <c r="N424" s="78" t="str">
        <f t="shared" si="61"/>
        <v/>
      </c>
      <c r="O424" s="75" t="str">
        <f>IFERROR(IF(OR(M424="",B424=""),"",VLOOKUP($A424,Tabla!$A$2:$M$112,$C424,FALSE)),"")</f>
        <v/>
      </c>
      <c r="P424" s="76" t="str">
        <f t="shared" si="62"/>
        <v/>
      </c>
      <c r="Q424" s="77" t="str">
        <f>IFERROR(IF(OR(O424=0,O424=""),VLOOKUP(B424,$T$6:$W$16,4,0)/60*N424,Tiempos!O424*VLOOKUP(Tiempos!B424,Tiempos!$T$6:$W$16,4,0)/60),"")</f>
        <v/>
      </c>
      <c r="R424" s="116"/>
      <c r="S424" s="112">
        <f t="shared" si="63"/>
        <v>0</v>
      </c>
    </row>
    <row r="425" spans="1:19" hidden="1">
      <c r="A425" s="67"/>
      <c r="B425" s="59"/>
      <c r="C425" s="79" t="str">
        <f>IFERROR(VLOOKUP(B425,Tiempos!$T$6:$U$16,2,FALSE),"")</f>
        <v/>
      </c>
      <c r="D425" s="59"/>
      <c r="E425" s="141" t="str">
        <f>IFERROR(+VLOOKUP(A425,Tabla!$A$5:B9422,2,0),"")</f>
        <v/>
      </c>
      <c r="F425" s="69"/>
      <c r="G425" s="68"/>
      <c r="H425" s="70"/>
      <c r="I425" s="68"/>
      <c r="J425" s="61"/>
      <c r="K425" s="72" t="str">
        <f t="shared" si="58"/>
        <v/>
      </c>
      <c r="L425" s="73" t="str">
        <f t="shared" si="59"/>
        <v/>
      </c>
      <c r="M425" s="74" t="str">
        <f t="shared" si="60"/>
        <v/>
      </c>
      <c r="N425" s="78" t="str">
        <f t="shared" si="61"/>
        <v/>
      </c>
      <c r="O425" s="75" t="str">
        <f>IFERROR(IF(OR(M425="",B425=""),"",VLOOKUP($A425,Tabla!$A$2:$M$112,$C425,FALSE)),"")</f>
        <v/>
      </c>
      <c r="P425" s="76" t="str">
        <f t="shared" si="62"/>
        <v/>
      </c>
      <c r="Q425" s="77" t="str">
        <f>IFERROR(IF(OR(O425=0,O425=""),VLOOKUP(B425,$T$6:$W$16,4,0)/60*N425,Tiempos!O425*VLOOKUP(Tiempos!B425,Tiempos!$T$6:$W$16,4,0)/60),"")</f>
        <v/>
      </c>
      <c r="R425" s="117"/>
      <c r="S425" s="112">
        <f t="shared" si="63"/>
        <v>0</v>
      </c>
    </row>
    <row r="426" spans="1:19" hidden="1">
      <c r="A426" s="67"/>
      <c r="B426" s="59"/>
      <c r="C426" s="79" t="str">
        <f>IFERROR(VLOOKUP(B426,Tiempos!$T$6:$U$16,2,FALSE),"")</f>
        <v/>
      </c>
      <c r="D426" s="59"/>
      <c r="E426" s="141" t="str">
        <f>IFERROR(+VLOOKUP(A426,Tabla!$A$5:B9423,2,0),"")</f>
        <v/>
      </c>
      <c r="F426" s="69"/>
      <c r="G426" s="68"/>
      <c r="H426" s="70"/>
      <c r="I426" s="68"/>
      <c r="J426" s="61"/>
      <c r="K426" s="72" t="str">
        <f t="shared" si="58"/>
        <v/>
      </c>
      <c r="L426" s="73" t="str">
        <f t="shared" si="59"/>
        <v/>
      </c>
      <c r="M426" s="74" t="str">
        <f t="shared" si="60"/>
        <v/>
      </c>
      <c r="N426" s="78" t="str">
        <f t="shared" si="61"/>
        <v/>
      </c>
      <c r="O426" s="75" t="str">
        <f>IFERROR(IF(OR(M426="",B426=""),"",VLOOKUP($A426,Tabla!$A$2:$M$112,$C426,FALSE)),"")</f>
        <v/>
      </c>
      <c r="P426" s="76" t="str">
        <f t="shared" si="62"/>
        <v/>
      </c>
      <c r="Q426" s="77" t="str">
        <f>IFERROR(IF(OR(O426=0,O426=""),VLOOKUP(B426,$T$6:$W$16,4,0)/60*N426,Tiempos!O426*VLOOKUP(Tiempos!B426,Tiempos!$T$6:$W$16,4,0)/60),"")</f>
        <v/>
      </c>
      <c r="R426" s="117"/>
      <c r="S426" s="112">
        <f t="shared" si="63"/>
        <v>0</v>
      </c>
    </row>
    <row r="427" spans="1:19" hidden="1">
      <c r="A427" s="67"/>
      <c r="B427" s="59"/>
      <c r="C427" s="79" t="str">
        <f>IFERROR(VLOOKUP(B427,Tiempos!$T$6:$U$16,2,FALSE),"")</f>
        <v/>
      </c>
      <c r="D427" s="59"/>
      <c r="E427" s="141" t="str">
        <f>IFERROR(+VLOOKUP(A427,Tabla!$A$5:B9424,2,0),"")</f>
        <v/>
      </c>
      <c r="F427" s="69"/>
      <c r="G427" s="68"/>
      <c r="H427" s="70"/>
      <c r="I427" s="68"/>
      <c r="J427" s="61"/>
      <c r="K427" s="72" t="str">
        <f t="shared" si="58"/>
        <v/>
      </c>
      <c r="L427" s="73" t="str">
        <f t="shared" si="59"/>
        <v/>
      </c>
      <c r="M427" s="74" t="str">
        <f t="shared" si="60"/>
        <v/>
      </c>
      <c r="N427" s="78" t="str">
        <f t="shared" si="61"/>
        <v/>
      </c>
      <c r="O427" s="75" t="str">
        <f>IFERROR(IF(OR(M427="",B427=""),"",VLOOKUP($A427,Tabla!$A$2:$M$112,$C427,FALSE)),"")</f>
        <v/>
      </c>
      <c r="P427" s="76" t="str">
        <f t="shared" si="62"/>
        <v/>
      </c>
      <c r="Q427" s="77" t="str">
        <f>IFERROR(IF(OR(O427=0,O427=""),VLOOKUP(B427,$T$6:$W$16,4,0)/60*N427,Tiempos!O427*VLOOKUP(Tiempos!B427,Tiempos!$T$6:$W$16,4,0)/60),"")</f>
        <v/>
      </c>
      <c r="R427" s="117"/>
      <c r="S427" s="112">
        <f t="shared" si="63"/>
        <v>0</v>
      </c>
    </row>
    <row r="428" spans="1:19" hidden="1">
      <c r="A428" s="67"/>
      <c r="B428" s="59"/>
      <c r="C428" s="79" t="str">
        <f>IFERROR(VLOOKUP(B428,Tiempos!$T$6:$U$16,2,FALSE),"")</f>
        <v/>
      </c>
      <c r="D428" s="59"/>
      <c r="E428" s="141" t="str">
        <f>IFERROR(+VLOOKUP(A428,Tabla!$A$5:B9425,2,0),"")</f>
        <v/>
      </c>
      <c r="F428" s="69"/>
      <c r="G428" s="68"/>
      <c r="H428" s="70"/>
      <c r="I428" s="68"/>
      <c r="J428" s="61"/>
      <c r="K428" s="72" t="str">
        <f t="shared" si="58"/>
        <v/>
      </c>
      <c r="L428" s="73" t="str">
        <f t="shared" si="59"/>
        <v/>
      </c>
      <c r="M428" s="74" t="str">
        <f t="shared" si="60"/>
        <v/>
      </c>
      <c r="N428" s="78" t="str">
        <f t="shared" si="61"/>
        <v/>
      </c>
      <c r="O428" s="75" t="str">
        <f>IFERROR(IF(OR(M428="",B428=""),"",VLOOKUP($A428,Tabla!$A$2:$M$112,$C428,FALSE)),"")</f>
        <v/>
      </c>
      <c r="P428" s="76" t="str">
        <f t="shared" si="62"/>
        <v/>
      </c>
      <c r="Q428" s="77" t="str">
        <f>IFERROR(IF(OR(O428=0,O428=""),VLOOKUP(B428,$T$6:$W$16,4,0)/60*N428,Tiempos!O428*VLOOKUP(Tiempos!B428,Tiempos!$T$6:$W$16,4,0)/60),"")</f>
        <v/>
      </c>
      <c r="R428" s="117"/>
      <c r="S428" s="112">
        <f t="shared" si="63"/>
        <v>0</v>
      </c>
    </row>
    <row r="429" spans="1:19" hidden="1">
      <c r="A429" s="67"/>
      <c r="B429" s="59"/>
      <c r="C429" s="79" t="str">
        <f>IFERROR(VLOOKUP(B429,Tiempos!$T$6:$U$16,2,FALSE),"")</f>
        <v/>
      </c>
      <c r="D429" s="59"/>
      <c r="E429" s="141" t="str">
        <f>IFERROR(+VLOOKUP(A429,Tabla!$A$5:B9426,2,0),"")</f>
        <v/>
      </c>
      <c r="F429" s="69"/>
      <c r="G429" s="68"/>
      <c r="H429" s="70"/>
      <c r="I429" s="68"/>
      <c r="J429" s="61"/>
      <c r="K429" s="72" t="str">
        <f t="shared" si="58"/>
        <v/>
      </c>
      <c r="L429" s="73" t="str">
        <f t="shared" si="59"/>
        <v/>
      </c>
      <c r="M429" s="74" t="str">
        <f t="shared" si="60"/>
        <v/>
      </c>
      <c r="N429" s="78" t="str">
        <f t="shared" si="61"/>
        <v/>
      </c>
      <c r="O429" s="75" t="str">
        <f>IFERROR(IF(OR(M429="",B429=""),"",VLOOKUP($A429,Tabla!$A$2:$M$112,$C429,FALSE)),"")</f>
        <v/>
      </c>
      <c r="P429" s="76" t="str">
        <f t="shared" si="62"/>
        <v/>
      </c>
      <c r="Q429" s="77" t="str">
        <f>IFERROR(IF(OR(O429=0,O429=""),VLOOKUP(B429,$T$6:$W$16,4,0)/60*N429,Tiempos!O429*VLOOKUP(Tiempos!B429,Tiempos!$T$6:$W$16,4,0)/60),"")</f>
        <v/>
      </c>
      <c r="R429" s="117"/>
      <c r="S429" s="112">
        <f t="shared" si="63"/>
        <v>0</v>
      </c>
    </row>
    <row r="430" spans="1:19" hidden="1">
      <c r="A430" s="67"/>
      <c r="B430" s="59"/>
      <c r="C430" s="79" t="str">
        <f>IFERROR(VLOOKUP(B430,Tiempos!$T$6:$U$16,2,FALSE),"")</f>
        <v/>
      </c>
      <c r="D430" s="59"/>
      <c r="E430" s="141" t="str">
        <f>IFERROR(+VLOOKUP(A430,Tabla!$A$5:B9427,2,0),"")</f>
        <v/>
      </c>
      <c r="F430" s="69"/>
      <c r="G430" s="68"/>
      <c r="H430" s="70"/>
      <c r="I430" s="68"/>
      <c r="J430" s="61"/>
      <c r="K430" s="72" t="str">
        <f t="shared" si="58"/>
        <v/>
      </c>
      <c r="L430" s="73" t="str">
        <f t="shared" si="59"/>
        <v/>
      </c>
      <c r="M430" s="74" t="str">
        <f t="shared" si="60"/>
        <v/>
      </c>
      <c r="N430" s="78" t="str">
        <f t="shared" si="61"/>
        <v/>
      </c>
      <c r="O430" s="75" t="str">
        <f>IFERROR(IF(OR(M430="",B430=""),"",VLOOKUP($A430,Tabla!$A$2:$M$112,$C430,FALSE)),"")</f>
        <v/>
      </c>
      <c r="P430" s="76" t="str">
        <f t="shared" si="62"/>
        <v/>
      </c>
      <c r="Q430" s="77" t="str">
        <f>IFERROR(IF(OR(O430=0,O430=""),VLOOKUP(B430,$T$6:$W$16,4,0)/60*N430,Tiempos!O430*VLOOKUP(Tiempos!B430,Tiempos!$T$6:$W$16,4,0)/60),"")</f>
        <v/>
      </c>
      <c r="R430" s="117"/>
      <c r="S430" s="112">
        <f t="shared" si="63"/>
        <v>0</v>
      </c>
    </row>
    <row r="431" spans="1:19" hidden="1">
      <c r="A431" s="67"/>
      <c r="B431" s="59"/>
      <c r="C431" s="79" t="str">
        <f>IFERROR(VLOOKUP(B431,Tiempos!$T$6:$U$16,2,FALSE),"")</f>
        <v/>
      </c>
      <c r="D431" s="59"/>
      <c r="E431" s="141" t="str">
        <f>IFERROR(+VLOOKUP(A431,Tabla!$A$5:B9428,2,0),"")</f>
        <v/>
      </c>
      <c r="F431" s="69"/>
      <c r="G431" s="68"/>
      <c r="H431" s="70"/>
      <c r="I431" s="68"/>
      <c r="J431" s="61"/>
      <c r="K431" s="72" t="str">
        <f t="shared" si="58"/>
        <v/>
      </c>
      <c r="L431" s="73" t="str">
        <f t="shared" si="59"/>
        <v/>
      </c>
      <c r="M431" s="74" t="str">
        <f t="shared" si="60"/>
        <v/>
      </c>
      <c r="N431" s="78" t="str">
        <f t="shared" si="61"/>
        <v/>
      </c>
      <c r="O431" s="75" t="str">
        <f>IFERROR(IF(OR(M431="",B431=""),"",VLOOKUP($A431,Tabla!$A$2:$M$112,$C431,FALSE)),"")</f>
        <v/>
      </c>
      <c r="P431" s="76" t="str">
        <f t="shared" si="62"/>
        <v/>
      </c>
      <c r="Q431" s="77" t="str">
        <f>IFERROR(IF(OR(O431=0,O431=""),VLOOKUP(B431,$T$6:$W$16,4,0)/60*N431,Tiempos!O431*VLOOKUP(Tiempos!B431,Tiempos!$T$6:$W$16,4,0)/60),"")</f>
        <v/>
      </c>
      <c r="R431" s="117"/>
      <c r="S431" s="112">
        <f t="shared" si="63"/>
        <v>0</v>
      </c>
    </row>
    <row r="432" spans="1:19" hidden="1">
      <c r="A432" s="67"/>
      <c r="B432" s="59"/>
      <c r="C432" s="79" t="str">
        <f>IFERROR(VLOOKUP(B432,Tiempos!$T$6:$U$16,2,FALSE),"")</f>
        <v/>
      </c>
      <c r="D432" s="59"/>
      <c r="E432" s="141" t="str">
        <f>IFERROR(+VLOOKUP(A432,Tabla!$A$5:B9429,2,0),"")</f>
        <v/>
      </c>
      <c r="F432" s="69"/>
      <c r="G432" s="68"/>
      <c r="H432" s="70"/>
      <c r="I432" s="68"/>
      <c r="J432" s="61"/>
      <c r="K432" s="72" t="str">
        <f t="shared" si="58"/>
        <v/>
      </c>
      <c r="L432" s="73" t="str">
        <f t="shared" si="59"/>
        <v/>
      </c>
      <c r="M432" s="74" t="str">
        <f t="shared" si="60"/>
        <v/>
      </c>
      <c r="N432" s="78" t="str">
        <f t="shared" si="61"/>
        <v/>
      </c>
      <c r="O432" s="75" t="str">
        <f>IFERROR(IF(OR(M432="",B432=""),"",VLOOKUP($A432,Tabla!$A$2:$M$112,$C432,FALSE)),"")</f>
        <v/>
      </c>
      <c r="P432" s="76" t="str">
        <f t="shared" si="62"/>
        <v/>
      </c>
      <c r="Q432" s="77" t="str">
        <f>IFERROR(IF(OR(O432=0,O432=""),VLOOKUP(B432,$T$6:$W$16,4,0)/60*N432,Tiempos!O432*VLOOKUP(Tiempos!B432,Tiempos!$T$6:$W$16,4,0)/60),"")</f>
        <v/>
      </c>
      <c r="R432" s="118"/>
      <c r="S432" s="112">
        <f t="shared" si="63"/>
        <v>0</v>
      </c>
    </row>
    <row r="433" spans="1:19" hidden="1">
      <c r="A433" s="67"/>
      <c r="B433" s="59"/>
      <c r="C433" s="79" t="str">
        <f>IFERROR(VLOOKUP(B433,Tiempos!$T$6:$U$16,2,FALSE),"")</f>
        <v/>
      </c>
      <c r="D433" s="59"/>
      <c r="E433" s="141" t="str">
        <f>IFERROR(+VLOOKUP(A433,Tabla!$A$5:B9430,2,0),"")</f>
        <v/>
      </c>
      <c r="F433" s="69"/>
      <c r="G433" s="68"/>
      <c r="H433" s="70"/>
      <c r="I433" s="68"/>
      <c r="J433" s="61"/>
      <c r="K433" s="72" t="str">
        <f t="shared" si="58"/>
        <v/>
      </c>
      <c r="L433" s="73" t="str">
        <f t="shared" si="59"/>
        <v/>
      </c>
      <c r="M433" s="74" t="str">
        <f t="shared" si="60"/>
        <v/>
      </c>
      <c r="N433" s="78" t="str">
        <f t="shared" si="61"/>
        <v/>
      </c>
      <c r="O433" s="75" t="str">
        <f>IFERROR(IF(OR(M433="",B433=""),"",VLOOKUP($A433,Tabla!$A$2:$M$112,$C433,FALSE)),"")</f>
        <v/>
      </c>
      <c r="P433" s="76" t="str">
        <f t="shared" si="62"/>
        <v/>
      </c>
      <c r="Q433" s="77" t="str">
        <f>IFERROR(IF(OR(O433=0,O433=""),VLOOKUP(B433,$T$6:$W$16,4,0)/60*N433,Tiempos!O433*VLOOKUP(Tiempos!B433,Tiempos!$T$6:$W$16,4,0)/60),"")</f>
        <v/>
      </c>
      <c r="R433" s="116"/>
      <c r="S433" s="112">
        <f t="shared" si="63"/>
        <v>0</v>
      </c>
    </row>
    <row r="434" spans="1:19" hidden="1">
      <c r="A434" s="67"/>
      <c r="B434" s="59"/>
      <c r="C434" s="79" t="str">
        <f>IFERROR(VLOOKUP(B434,Tiempos!$T$6:$U$16,2,FALSE),"")</f>
        <v/>
      </c>
      <c r="D434" s="59"/>
      <c r="E434" s="141" t="str">
        <f>IFERROR(+VLOOKUP(A434,Tabla!$A$5:B9431,2,0),"")</f>
        <v/>
      </c>
      <c r="F434" s="69"/>
      <c r="G434" s="68"/>
      <c r="H434" s="70"/>
      <c r="I434" s="68"/>
      <c r="J434" s="61"/>
      <c r="K434" s="72" t="str">
        <f t="shared" ref="K434:K497" si="64">IFERROR(IF(J434="","",IF(G434=I434,(J434-H434-S434),IF(I434-G434=1,((VLOOKUP(G434,CALENDARIO,6,FALSE)-H434)+(J434-VLOOKUP(I434,CALENDARIO,5,FALSE)))-S434,IF(I434-G434=2,((VLOOKUP(G434,CALENDARIO,6,FALSE)-H434)+(J434-VLOOKUP(I434,CALENDARIO,5,FALSE)))-S434+VLOOKUP(G434+1,CALENDARIO,7,FALSE)/24,IF(I434-G434=3,((VLOOKUP(G434,CALENDARIO,6,FALSE)-H434)+(J434-VLOOKUP(I434,CALENDARIO,5,FALSE)))-S434+VLOOKUP(G434+1,CALENDARIO,7,FALSE)/24+VLOOKUP(G434+2,CALENDARIO,7,FALSE)/24,((VLOOKUP(G434,CALENDARIO,6,FALSE)-H434)+(J434-VLOOKUP(I434,CALENDARIO,5,FALSE)))-S434+VLOOKUP(G434+1,CALENDARIO,7,FALSE)/24+VLOOKUP(G434+2,CALENDARIO,7,FALSE)/24+VLOOKUP(G434+3,CALENDARIO,7,FALSE)/24))))),"")</f>
        <v/>
      </c>
      <c r="L434" s="73" t="str">
        <f t="shared" ref="L434:L497" si="65">IFERROR((+HOUR(K434)*60+MINUTE(K434)),"")</f>
        <v/>
      </c>
      <c r="M434" s="74" t="str">
        <f t="shared" ref="M434:M497" si="66">IFERROR(IF(K434="","",K434/F434),"")</f>
        <v/>
      </c>
      <c r="N434" s="78" t="str">
        <f t="shared" ref="N434:N497" si="67">IFERROR(+HOUR(M434)*60+MINUTE(M434),"")</f>
        <v/>
      </c>
      <c r="O434" s="75" t="str">
        <f>IFERROR(IF(OR(M434="",B434=""),"",VLOOKUP($A434,Tabla!$A$2:$M$112,$C434,FALSE)),"")</f>
        <v/>
      </c>
      <c r="P434" s="76" t="str">
        <f t="shared" si="62"/>
        <v/>
      </c>
      <c r="Q434" s="77" t="str">
        <f>IFERROR(IF(OR(O434=0,O434=""),VLOOKUP(B434,$T$6:$W$16,4,0)/60*N434,Tiempos!O434*VLOOKUP(Tiempos!B434,Tiempos!$T$6:$W$16,4,0)/60),"")</f>
        <v/>
      </c>
      <c r="R434" s="115"/>
      <c r="S434" s="112">
        <f t="shared" si="63"/>
        <v>0</v>
      </c>
    </row>
    <row r="435" spans="1:19" hidden="1">
      <c r="A435" s="67"/>
      <c r="B435" s="59"/>
      <c r="C435" s="79" t="str">
        <f>IFERROR(VLOOKUP(B435,Tiempos!$T$6:$U$16,2,FALSE),"")</f>
        <v/>
      </c>
      <c r="D435" s="59"/>
      <c r="E435" s="141" t="str">
        <f>IFERROR(+VLOOKUP(A435,Tabla!$A$5:B9432,2,0),"")</f>
        <v/>
      </c>
      <c r="F435" s="69"/>
      <c r="G435" s="68"/>
      <c r="H435" s="70"/>
      <c r="I435" s="68"/>
      <c r="J435" s="61"/>
      <c r="K435" s="72" t="str">
        <f t="shared" si="64"/>
        <v/>
      </c>
      <c r="L435" s="73" t="str">
        <f t="shared" si="65"/>
        <v/>
      </c>
      <c r="M435" s="74" t="str">
        <f t="shared" si="66"/>
        <v/>
      </c>
      <c r="N435" s="78" t="str">
        <f t="shared" si="67"/>
        <v/>
      </c>
      <c r="O435" s="75" t="str">
        <f>IFERROR(IF(OR(M435="",B435=""),"",VLOOKUP($A435,Tabla!$A$2:$M$112,$C435,FALSE)),"")</f>
        <v/>
      </c>
      <c r="P435" s="76" t="str">
        <f t="shared" si="62"/>
        <v/>
      </c>
      <c r="Q435" s="77" t="str">
        <f>IFERROR(IF(OR(O435=0,O435=""),VLOOKUP(B435,$T$6:$W$16,4,0)/60*N435,Tiempos!O435*VLOOKUP(Tiempos!B435,Tiempos!$T$6:$W$16,4,0)/60),"")</f>
        <v/>
      </c>
      <c r="R435" s="115"/>
      <c r="S435" s="112">
        <f t="shared" si="63"/>
        <v>0</v>
      </c>
    </row>
    <row r="436" spans="1:19" hidden="1">
      <c r="A436" s="67"/>
      <c r="B436" s="59"/>
      <c r="C436" s="79" t="str">
        <f>IFERROR(VLOOKUP(B436,Tiempos!$T$6:$U$16,2,FALSE),"")</f>
        <v/>
      </c>
      <c r="D436" s="59"/>
      <c r="E436" s="141" t="str">
        <f>IFERROR(+VLOOKUP(A436,Tabla!$A$5:B9433,2,0),"")</f>
        <v/>
      </c>
      <c r="F436" s="69"/>
      <c r="G436" s="68"/>
      <c r="H436" s="70"/>
      <c r="I436" s="68"/>
      <c r="J436" s="61"/>
      <c r="K436" s="72" t="str">
        <f t="shared" si="64"/>
        <v/>
      </c>
      <c r="L436" s="73" t="str">
        <f t="shared" si="65"/>
        <v/>
      </c>
      <c r="M436" s="74" t="str">
        <f t="shared" si="66"/>
        <v/>
      </c>
      <c r="N436" s="78" t="str">
        <f t="shared" si="67"/>
        <v/>
      </c>
      <c r="O436" s="75" t="str">
        <f>IFERROR(IF(OR(M436="",B436=""),"",VLOOKUP($A436,Tabla!$A$2:$M$112,$C436,FALSE)),"")</f>
        <v/>
      </c>
      <c r="P436" s="76" t="str">
        <f t="shared" si="62"/>
        <v/>
      </c>
      <c r="Q436" s="77" t="str">
        <f>IFERROR(IF(OR(O436=0,O436=""),VLOOKUP(B436,$T$6:$W$16,4,0)/60*N436,Tiempos!O436*VLOOKUP(Tiempos!B436,Tiempos!$T$6:$W$16,4,0)/60),"")</f>
        <v/>
      </c>
      <c r="R436" s="115"/>
      <c r="S436" s="112">
        <f t="shared" si="63"/>
        <v>0</v>
      </c>
    </row>
    <row r="437" spans="1:19" hidden="1">
      <c r="A437" s="67"/>
      <c r="B437" s="59"/>
      <c r="C437" s="79" t="str">
        <f>IFERROR(VLOOKUP(B437,Tiempos!$T$6:$U$16,2,FALSE),"")</f>
        <v/>
      </c>
      <c r="D437" s="59"/>
      <c r="E437" s="141" t="str">
        <f>IFERROR(+VLOOKUP(A437,Tabla!$A$5:B9434,2,0),"")</f>
        <v/>
      </c>
      <c r="F437" s="69"/>
      <c r="G437" s="68"/>
      <c r="H437" s="70"/>
      <c r="I437" s="68"/>
      <c r="J437" s="61"/>
      <c r="K437" s="72" t="str">
        <f t="shared" si="64"/>
        <v/>
      </c>
      <c r="L437" s="73" t="str">
        <f t="shared" si="65"/>
        <v/>
      </c>
      <c r="M437" s="74" t="str">
        <f t="shared" si="66"/>
        <v/>
      </c>
      <c r="N437" s="78" t="str">
        <f t="shared" si="67"/>
        <v/>
      </c>
      <c r="O437" s="75" t="str">
        <f>IFERROR(IF(OR(M437="",B437=""),"",VLOOKUP($A437,Tabla!$A$2:$M$112,$C437,FALSE)),"")</f>
        <v/>
      </c>
      <c r="P437" s="76" t="str">
        <f t="shared" si="62"/>
        <v/>
      </c>
      <c r="Q437" s="77" t="str">
        <f>IFERROR(IF(OR(O437=0,O437=""),VLOOKUP(B437,$T$6:$W$16,4,0)/60*N437,Tiempos!O437*VLOOKUP(Tiempos!B437,Tiempos!$T$6:$W$16,4,0)/60),"")</f>
        <v/>
      </c>
      <c r="R437" s="115"/>
      <c r="S437" s="112">
        <f t="shared" si="63"/>
        <v>0</v>
      </c>
    </row>
    <row r="438" spans="1:19" hidden="1">
      <c r="A438" s="67"/>
      <c r="B438" s="59"/>
      <c r="C438" s="79" t="str">
        <f>IFERROR(VLOOKUP(B438,Tiempos!$T$6:$U$16,2,FALSE),"")</f>
        <v/>
      </c>
      <c r="D438" s="59"/>
      <c r="E438" s="141" t="str">
        <f>IFERROR(+VLOOKUP(A438,Tabla!$A$5:B9435,2,0),"")</f>
        <v/>
      </c>
      <c r="F438" s="69"/>
      <c r="G438" s="68"/>
      <c r="H438" s="70"/>
      <c r="I438" s="68"/>
      <c r="J438" s="61"/>
      <c r="K438" s="72" t="str">
        <f t="shared" si="64"/>
        <v/>
      </c>
      <c r="L438" s="73" t="str">
        <f t="shared" si="65"/>
        <v/>
      </c>
      <c r="M438" s="74" t="str">
        <f t="shared" si="66"/>
        <v/>
      </c>
      <c r="N438" s="78" t="str">
        <f t="shared" si="67"/>
        <v/>
      </c>
      <c r="O438" s="75" t="str">
        <f>IFERROR(IF(OR(M438="",B438=""),"",VLOOKUP($A438,Tabla!$A$2:$M$112,$C438,FALSE)),"")</f>
        <v/>
      </c>
      <c r="P438" s="76" t="str">
        <f t="shared" ref="P438:P501" si="68">IF(O438="","",(O438/N438))</f>
        <v/>
      </c>
      <c r="Q438" s="77" t="str">
        <f>IFERROR(IF(OR(O438=0,O438=""),VLOOKUP(B438,$T$6:$W$16,4,0)/60*N438,Tiempos!O438*VLOOKUP(Tiempos!B438,Tiempos!$T$6:$W$16,4,0)/60),"")</f>
        <v/>
      </c>
      <c r="R438" s="115"/>
      <c r="S438" s="112">
        <f t="shared" si="63"/>
        <v>0</v>
      </c>
    </row>
    <row r="439" spans="1:19" hidden="1">
      <c r="A439" s="67"/>
      <c r="B439" s="59"/>
      <c r="C439" s="79" t="str">
        <f>IFERROR(VLOOKUP(B439,Tiempos!$T$6:$U$16,2,FALSE),"")</f>
        <v/>
      </c>
      <c r="D439" s="59"/>
      <c r="E439" s="141" t="str">
        <f>IFERROR(+VLOOKUP(A439,Tabla!$A$5:B9436,2,0),"")</f>
        <v/>
      </c>
      <c r="F439" s="69"/>
      <c r="G439" s="68"/>
      <c r="H439" s="70"/>
      <c r="I439" s="68"/>
      <c r="J439" s="61"/>
      <c r="K439" s="72" t="str">
        <f t="shared" si="64"/>
        <v/>
      </c>
      <c r="L439" s="73" t="str">
        <f t="shared" si="65"/>
        <v/>
      </c>
      <c r="M439" s="74" t="str">
        <f t="shared" si="66"/>
        <v/>
      </c>
      <c r="N439" s="78" t="str">
        <f t="shared" si="67"/>
        <v/>
      </c>
      <c r="O439" s="75" t="str">
        <f>IFERROR(IF(OR(M439="",B439=""),"",VLOOKUP($A439,Tabla!$A$2:$M$112,$C439,FALSE)),"")</f>
        <v/>
      </c>
      <c r="P439" s="76" t="str">
        <f t="shared" si="68"/>
        <v/>
      </c>
      <c r="Q439" s="77" t="str">
        <f>IFERROR(IF(OR(O439=0,O439=""),VLOOKUP(B439,$T$6:$W$16,4,0)/60*N439,Tiempos!O439*VLOOKUP(Tiempos!B439,Tiempos!$T$6:$W$16,4,0)/60),"")</f>
        <v/>
      </c>
      <c r="R439" s="115"/>
      <c r="S439" s="112">
        <f t="shared" si="63"/>
        <v>0</v>
      </c>
    </row>
    <row r="440" spans="1:19" hidden="1">
      <c r="A440" s="67"/>
      <c r="B440" s="59"/>
      <c r="C440" s="79" t="str">
        <f>IFERROR(VLOOKUP(B440,Tiempos!$T$6:$U$16,2,FALSE),"")</f>
        <v/>
      </c>
      <c r="D440" s="59"/>
      <c r="E440" s="141" t="str">
        <f>IFERROR(+VLOOKUP(A440,Tabla!$A$5:B9437,2,0),"")</f>
        <v/>
      </c>
      <c r="F440" s="69"/>
      <c r="G440" s="68"/>
      <c r="H440" s="70"/>
      <c r="I440" s="68"/>
      <c r="J440" s="61"/>
      <c r="K440" s="72" t="str">
        <f t="shared" si="64"/>
        <v/>
      </c>
      <c r="L440" s="73" t="str">
        <f t="shared" si="65"/>
        <v/>
      </c>
      <c r="M440" s="74" t="str">
        <f t="shared" si="66"/>
        <v/>
      </c>
      <c r="N440" s="78" t="str">
        <f t="shared" si="67"/>
        <v/>
      </c>
      <c r="O440" s="75" t="str">
        <f>IFERROR(IF(OR(M440="",B440=""),"",VLOOKUP($A440,Tabla!$A$2:$M$112,$C440,FALSE)),"")</f>
        <v/>
      </c>
      <c r="P440" s="76" t="str">
        <f t="shared" si="68"/>
        <v/>
      </c>
      <c r="Q440" s="77" t="str">
        <f>IFERROR(IF(OR(O440=0,O440=""),VLOOKUP(B440,$T$6:$W$16,4,0)/60*N440,Tiempos!O440*VLOOKUP(Tiempos!B440,Tiempos!$T$6:$W$16,4,0)/60),"")</f>
        <v/>
      </c>
      <c r="R440" s="115"/>
      <c r="S440" s="112">
        <f t="shared" si="63"/>
        <v>0</v>
      </c>
    </row>
    <row r="441" spans="1:19" hidden="1">
      <c r="A441" s="67"/>
      <c r="B441" s="59"/>
      <c r="C441" s="79" t="str">
        <f>IFERROR(VLOOKUP(B441,Tiempos!$T$6:$U$16,2,FALSE),"")</f>
        <v/>
      </c>
      <c r="D441" s="59"/>
      <c r="E441" s="141" t="str">
        <f>IFERROR(+VLOOKUP(A441,Tabla!$A$5:B9438,2,0),"")</f>
        <v/>
      </c>
      <c r="F441" s="69"/>
      <c r="G441" s="68"/>
      <c r="H441" s="70"/>
      <c r="I441" s="68"/>
      <c r="J441" s="61"/>
      <c r="K441" s="72" t="str">
        <f t="shared" si="64"/>
        <v/>
      </c>
      <c r="L441" s="73" t="str">
        <f t="shared" si="65"/>
        <v/>
      </c>
      <c r="M441" s="74" t="str">
        <f t="shared" si="66"/>
        <v/>
      </c>
      <c r="N441" s="78" t="str">
        <f t="shared" si="67"/>
        <v/>
      </c>
      <c r="O441" s="75" t="str">
        <f>IFERROR(IF(OR(M441="",B441=""),"",VLOOKUP($A441,Tabla!$A$2:$M$112,$C441,FALSE)),"")</f>
        <v/>
      </c>
      <c r="P441" s="76" t="str">
        <f t="shared" si="68"/>
        <v/>
      </c>
      <c r="Q441" s="77" t="str">
        <f>IFERROR(IF(OR(O441=0,O441=""),VLOOKUP(B441,$T$6:$W$16,4,0)/60*N441,Tiempos!O441*VLOOKUP(Tiempos!B441,Tiempos!$T$6:$W$16,4,0)/60),"")</f>
        <v/>
      </c>
      <c r="R441" s="115"/>
      <c r="S441" s="112">
        <f t="shared" si="63"/>
        <v>0</v>
      </c>
    </row>
    <row r="442" spans="1:19" hidden="1">
      <c r="A442" s="67"/>
      <c r="B442" s="59"/>
      <c r="C442" s="79" t="str">
        <f>IFERROR(VLOOKUP(B442,Tiempos!$T$6:$U$16,2,FALSE),"")</f>
        <v/>
      </c>
      <c r="D442" s="59"/>
      <c r="E442" s="141" t="str">
        <f>IFERROR(+VLOOKUP(A442,Tabla!$A$5:B9439,2,0),"")</f>
        <v/>
      </c>
      <c r="F442" s="69"/>
      <c r="G442" s="68"/>
      <c r="H442" s="70"/>
      <c r="I442" s="68"/>
      <c r="J442" s="61"/>
      <c r="K442" s="72" t="str">
        <f t="shared" si="64"/>
        <v/>
      </c>
      <c r="L442" s="73" t="str">
        <f t="shared" si="65"/>
        <v/>
      </c>
      <c r="M442" s="74" t="str">
        <f t="shared" si="66"/>
        <v/>
      </c>
      <c r="N442" s="78" t="str">
        <f t="shared" si="67"/>
        <v/>
      </c>
      <c r="O442" s="75" t="str">
        <f>IFERROR(IF(OR(M442="",B442=""),"",VLOOKUP($A442,Tabla!$A$2:$M$112,$C442,FALSE)),"")</f>
        <v/>
      </c>
      <c r="P442" s="76" t="str">
        <f t="shared" si="68"/>
        <v/>
      </c>
      <c r="Q442" s="77" t="str">
        <f>IFERROR(IF(OR(O442=0,O442=""),VLOOKUP(B442,$T$6:$W$16,4,0)/60*N442,Tiempos!O442*VLOOKUP(Tiempos!B442,Tiempos!$T$6:$W$16,4,0)/60),"")</f>
        <v/>
      </c>
      <c r="R442" s="115"/>
      <c r="S442" s="112">
        <f t="shared" si="63"/>
        <v>0</v>
      </c>
    </row>
    <row r="443" spans="1:19" ht="13.5" hidden="1" customHeight="1">
      <c r="A443" s="67"/>
      <c r="B443" s="59"/>
      <c r="C443" s="79" t="str">
        <f>IFERROR(VLOOKUP(B443,Tiempos!$T$6:$U$16,2,FALSE),"")</f>
        <v/>
      </c>
      <c r="D443" s="59"/>
      <c r="E443" s="141" t="str">
        <f>IFERROR(+VLOOKUP(A443,Tabla!$A$5:B9440,2,0),"")</f>
        <v/>
      </c>
      <c r="F443" s="69"/>
      <c r="G443" s="68"/>
      <c r="H443" s="70"/>
      <c r="I443" s="68"/>
      <c r="J443" s="61"/>
      <c r="K443" s="72" t="str">
        <f t="shared" si="64"/>
        <v/>
      </c>
      <c r="L443" s="73" t="str">
        <f t="shared" si="65"/>
        <v/>
      </c>
      <c r="M443" s="74" t="str">
        <f t="shared" si="66"/>
        <v/>
      </c>
      <c r="N443" s="78" t="str">
        <f t="shared" si="67"/>
        <v/>
      </c>
      <c r="O443" s="75" t="str">
        <f>IFERROR(IF(OR(M443="",B443=""),"",VLOOKUP($A443,Tabla!$A$2:$M$112,$C443,FALSE)),"")</f>
        <v/>
      </c>
      <c r="P443" s="76" t="str">
        <f t="shared" si="68"/>
        <v/>
      </c>
      <c r="Q443" s="77" t="str">
        <f>IFERROR(IF(OR(O443=0,O443=""),VLOOKUP(B443,$T$6:$W$16,4,0)/60*N443,Tiempos!O443*VLOOKUP(Tiempos!B443,Tiempos!$T$6:$W$16,4,0)/60),"")</f>
        <v/>
      </c>
      <c r="R443" s="115"/>
      <c r="S443" s="112">
        <f t="shared" si="63"/>
        <v>0</v>
      </c>
    </row>
    <row r="444" spans="1:19" ht="13.5" hidden="1" customHeight="1">
      <c r="A444" s="67"/>
      <c r="B444" s="59"/>
      <c r="C444" s="79" t="str">
        <f>IFERROR(VLOOKUP(B444,Tiempos!$T$6:$U$16,2,FALSE),"")</f>
        <v/>
      </c>
      <c r="D444" s="59"/>
      <c r="E444" s="141" t="str">
        <f>IFERROR(+VLOOKUP(A444,Tabla!$A$5:B9441,2,0),"")</f>
        <v/>
      </c>
      <c r="F444" s="69"/>
      <c r="G444" s="68"/>
      <c r="H444" s="70"/>
      <c r="I444" s="68"/>
      <c r="J444" s="61"/>
      <c r="K444" s="72" t="str">
        <f t="shared" si="64"/>
        <v/>
      </c>
      <c r="L444" s="73" t="str">
        <f t="shared" si="65"/>
        <v/>
      </c>
      <c r="M444" s="74" t="str">
        <f t="shared" si="66"/>
        <v/>
      </c>
      <c r="N444" s="78" t="str">
        <f t="shared" si="67"/>
        <v/>
      </c>
      <c r="O444" s="75" t="str">
        <f>IFERROR(IF(OR(M444="",B444=""),"",VLOOKUP($A444,Tabla!$A$2:$M$112,$C444,FALSE)),"")</f>
        <v/>
      </c>
      <c r="P444" s="76" t="str">
        <f t="shared" si="68"/>
        <v/>
      </c>
      <c r="Q444" s="77" t="str">
        <f>IFERROR(IF(OR(O444=0,O444=""),VLOOKUP(B444,$T$6:$W$16,4,0)/60*N444,Tiempos!O444*VLOOKUP(Tiempos!B444,Tiempos!$T$6:$W$16,4,0)/60),"")</f>
        <v/>
      </c>
      <c r="R444" s="115"/>
      <c r="S444" s="112">
        <f t="shared" si="63"/>
        <v>0</v>
      </c>
    </row>
    <row r="445" spans="1:19" hidden="1">
      <c r="A445" s="67"/>
      <c r="B445" s="59"/>
      <c r="C445" s="79" t="str">
        <f>IFERROR(VLOOKUP(B445,Tiempos!$T$6:$U$16,2,FALSE),"")</f>
        <v/>
      </c>
      <c r="D445" s="59"/>
      <c r="E445" s="141" t="str">
        <f>IFERROR(+VLOOKUP(A445,Tabla!$A$5:B9442,2,0),"")</f>
        <v/>
      </c>
      <c r="F445" s="69"/>
      <c r="G445" s="68"/>
      <c r="H445" s="70"/>
      <c r="I445" s="68"/>
      <c r="J445" s="61"/>
      <c r="K445" s="72" t="str">
        <f t="shared" si="64"/>
        <v/>
      </c>
      <c r="L445" s="73" t="str">
        <f t="shared" si="65"/>
        <v/>
      </c>
      <c r="M445" s="74" t="str">
        <f t="shared" si="66"/>
        <v/>
      </c>
      <c r="N445" s="78" t="str">
        <f t="shared" si="67"/>
        <v/>
      </c>
      <c r="O445" s="75" t="str">
        <f>IFERROR(IF(OR(M445="",B445=""),"",VLOOKUP($A445,Tabla!$A$2:$M$112,$C445,FALSE)),"")</f>
        <v/>
      </c>
      <c r="P445" s="76" t="str">
        <f t="shared" si="68"/>
        <v/>
      </c>
      <c r="Q445" s="77" t="str">
        <f>IFERROR(IF(OR(O445=0,O445=""),VLOOKUP(B445,$T$6:$W$16,4,0)/60*N445,Tiempos!O445*VLOOKUP(Tiempos!B445,Tiempos!$T$6:$W$16,4,0)/60),"")</f>
        <v/>
      </c>
      <c r="R445" s="115"/>
      <c r="S445" s="112">
        <f t="shared" si="63"/>
        <v>0</v>
      </c>
    </row>
    <row r="446" spans="1:19" hidden="1">
      <c r="A446" s="67"/>
      <c r="B446" s="59"/>
      <c r="C446" s="79" t="str">
        <f>IFERROR(VLOOKUP(B446,Tiempos!$T$6:$U$16,2,FALSE),"")</f>
        <v/>
      </c>
      <c r="D446" s="59"/>
      <c r="E446" s="141" t="str">
        <f>IFERROR(+VLOOKUP(A446,Tabla!$A$5:B9443,2,0),"")</f>
        <v/>
      </c>
      <c r="F446" s="69"/>
      <c r="G446" s="68"/>
      <c r="H446" s="70"/>
      <c r="I446" s="68"/>
      <c r="J446" s="61"/>
      <c r="K446" s="72" t="str">
        <f t="shared" si="64"/>
        <v/>
      </c>
      <c r="L446" s="73" t="str">
        <f t="shared" si="65"/>
        <v/>
      </c>
      <c r="M446" s="74" t="str">
        <f t="shared" si="66"/>
        <v/>
      </c>
      <c r="N446" s="78" t="str">
        <f t="shared" si="67"/>
        <v/>
      </c>
      <c r="O446" s="75" t="str">
        <f>IFERROR(IF(OR(M446="",B446=""),"",VLOOKUP($A446,Tabla!$A$2:$M$112,$C446,FALSE)),"")</f>
        <v/>
      </c>
      <c r="P446" s="76" t="str">
        <f t="shared" si="68"/>
        <v/>
      </c>
      <c r="Q446" s="77" t="str">
        <f>IFERROR(IF(OR(O446=0,O446=""),VLOOKUP(B446,$T$6:$W$16,4,0)/60*N446,Tiempos!O446*VLOOKUP(Tiempos!B446,Tiempos!$T$6:$W$16,4,0)/60),"")</f>
        <v/>
      </c>
      <c r="R446" s="115"/>
      <c r="S446" s="112">
        <f t="shared" si="63"/>
        <v>0</v>
      </c>
    </row>
    <row r="447" spans="1:19" hidden="1">
      <c r="A447" s="67"/>
      <c r="B447" s="59"/>
      <c r="C447" s="79" t="str">
        <f>IFERROR(VLOOKUP(B447,Tiempos!$T$6:$U$16,2,FALSE),"")</f>
        <v/>
      </c>
      <c r="D447" s="59"/>
      <c r="E447" s="141" t="str">
        <f>IFERROR(+VLOOKUP(A447,Tabla!$A$5:B9444,2,0),"")</f>
        <v/>
      </c>
      <c r="F447" s="69"/>
      <c r="G447" s="68"/>
      <c r="H447" s="70"/>
      <c r="I447" s="68"/>
      <c r="J447" s="61"/>
      <c r="K447" s="72" t="str">
        <f t="shared" si="64"/>
        <v/>
      </c>
      <c r="L447" s="73" t="str">
        <f t="shared" si="65"/>
        <v/>
      </c>
      <c r="M447" s="74" t="str">
        <f t="shared" si="66"/>
        <v/>
      </c>
      <c r="N447" s="78" t="str">
        <f t="shared" si="67"/>
        <v/>
      </c>
      <c r="O447" s="75" t="str">
        <f>IFERROR(IF(OR(M447="",B447=""),"",VLOOKUP($A447,Tabla!$A$2:$M$112,$C447,FALSE)),"")</f>
        <v/>
      </c>
      <c r="P447" s="76" t="str">
        <f t="shared" si="68"/>
        <v/>
      </c>
      <c r="Q447" s="77" t="str">
        <f>IFERROR(IF(OR(O447=0,O447=""),VLOOKUP(B447,$T$6:$W$16,4,0)/60*N447,Tiempos!O447*VLOOKUP(Tiempos!B447,Tiempos!$T$6:$W$16,4,0)/60),"")</f>
        <v/>
      </c>
      <c r="R447" s="115"/>
      <c r="S447" s="112">
        <f t="shared" si="63"/>
        <v>0</v>
      </c>
    </row>
    <row r="448" spans="1:19" hidden="1">
      <c r="A448" s="67"/>
      <c r="B448" s="59"/>
      <c r="C448" s="79" t="str">
        <f>IFERROR(VLOOKUP(B448,Tiempos!$T$6:$U$16,2,FALSE),"")</f>
        <v/>
      </c>
      <c r="D448" s="59"/>
      <c r="E448" s="141" t="str">
        <f>IFERROR(+VLOOKUP(A448,Tabla!$A$5:B9445,2,0),"")</f>
        <v/>
      </c>
      <c r="F448" s="69"/>
      <c r="G448" s="68"/>
      <c r="H448" s="70"/>
      <c r="I448" s="68"/>
      <c r="J448" s="61"/>
      <c r="K448" s="72" t="str">
        <f t="shared" si="64"/>
        <v/>
      </c>
      <c r="L448" s="73" t="str">
        <f t="shared" si="65"/>
        <v/>
      </c>
      <c r="M448" s="74" t="str">
        <f t="shared" si="66"/>
        <v/>
      </c>
      <c r="N448" s="78" t="str">
        <f t="shared" si="67"/>
        <v/>
      </c>
      <c r="O448" s="75" t="str">
        <f>IFERROR(IF(OR(M448="",B448=""),"",VLOOKUP($A448,Tabla!$A$2:$M$112,$C448,FALSE)),"")</f>
        <v/>
      </c>
      <c r="P448" s="76" t="str">
        <f t="shared" si="68"/>
        <v/>
      </c>
      <c r="Q448" s="77" t="str">
        <f>IFERROR(IF(OR(O448=0,O448=""),VLOOKUP(B448,$T$6:$W$16,4,0)/60*N448,Tiempos!O448*VLOOKUP(Tiempos!B448,Tiempos!$T$6:$W$16,4,0)/60),"")</f>
        <v/>
      </c>
      <c r="R448" s="115"/>
      <c r="S448" s="112">
        <f t="shared" si="63"/>
        <v>0</v>
      </c>
    </row>
    <row r="449" spans="1:19" hidden="1">
      <c r="A449" s="67"/>
      <c r="B449" s="59"/>
      <c r="C449" s="79" t="str">
        <f>IFERROR(VLOOKUP(B449,Tiempos!$T$6:$U$16,2,FALSE),"")</f>
        <v/>
      </c>
      <c r="D449" s="59"/>
      <c r="E449" s="141" t="str">
        <f>IFERROR(+VLOOKUP(A449,Tabla!$A$5:B9446,2,0),"")</f>
        <v/>
      </c>
      <c r="F449" s="69"/>
      <c r="G449" s="68"/>
      <c r="H449" s="70"/>
      <c r="I449" s="68"/>
      <c r="J449" s="61"/>
      <c r="K449" s="72" t="str">
        <f t="shared" si="64"/>
        <v/>
      </c>
      <c r="L449" s="73" t="str">
        <f t="shared" si="65"/>
        <v/>
      </c>
      <c r="M449" s="74" t="str">
        <f t="shared" si="66"/>
        <v/>
      </c>
      <c r="N449" s="78" t="str">
        <f t="shared" si="67"/>
        <v/>
      </c>
      <c r="O449" s="75" t="str">
        <f>IFERROR(IF(OR(M449="",B449=""),"",VLOOKUP($A449,Tabla!$A$2:$M$112,$C449,FALSE)),"")</f>
        <v/>
      </c>
      <c r="P449" s="76" t="str">
        <f t="shared" si="68"/>
        <v/>
      </c>
      <c r="Q449" s="77" t="str">
        <f>IFERROR(IF(OR(O449=0,O449=""),VLOOKUP(B449,$T$6:$W$16,4,0)/60*N449,Tiempos!O449*VLOOKUP(Tiempos!B449,Tiempos!$T$6:$W$16,4,0)/60),"")</f>
        <v/>
      </c>
      <c r="R449" s="115"/>
      <c r="S449" s="112">
        <f t="shared" si="63"/>
        <v>0</v>
      </c>
    </row>
    <row r="450" spans="1:19" hidden="1">
      <c r="A450" s="67"/>
      <c r="B450" s="59"/>
      <c r="C450" s="79" t="str">
        <f>IFERROR(VLOOKUP(B450,Tiempos!$T$6:$U$16,2,FALSE),"")</f>
        <v/>
      </c>
      <c r="D450" s="59"/>
      <c r="E450" s="141" t="str">
        <f>IFERROR(+VLOOKUP(A450,Tabla!$A$5:B9447,2,0),"")</f>
        <v/>
      </c>
      <c r="F450" s="69"/>
      <c r="G450" s="68"/>
      <c r="H450" s="70"/>
      <c r="I450" s="68"/>
      <c r="J450" s="61"/>
      <c r="K450" s="72" t="str">
        <f t="shared" si="64"/>
        <v/>
      </c>
      <c r="L450" s="73" t="str">
        <f t="shared" si="65"/>
        <v/>
      </c>
      <c r="M450" s="74" t="str">
        <f t="shared" si="66"/>
        <v/>
      </c>
      <c r="N450" s="78" t="str">
        <f t="shared" si="67"/>
        <v/>
      </c>
      <c r="O450" s="75" t="str">
        <f>IFERROR(IF(OR(M450="",B450=""),"",VLOOKUP($A450,Tabla!$A$2:$M$112,$C450,FALSE)),"")</f>
        <v/>
      </c>
      <c r="P450" s="76" t="str">
        <f t="shared" si="68"/>
        <v/>
      </c>
      <c r="Q450" s="77" t="str">
        <f>IFERROR(IF(OR(O450=0,O450=""),VLOOKUP(B450,$T$6:$W$16,4,0)/60*N450,Tiempos!O450*VLOOKUP(Tiempos!B450,Tiempos!$T$6:$W$16,4,0)/60),"")</f>
        <v/>
      </c>
      <c r="R450" s="115"/>
      <c r="S450" s="112">
        <f t="shared" si="63"/>
        <v>0</v>
      </c>
    </row>
    <row r="451" spans="1:19" hidden="1">
      <c r="A451" s="67"/>
      <c r="B451" s="59"/>
      <c r="C451" s="79" t="str">
        <f>IFERROR(VLOOKUP(B451,Tiempos!$T$6:$U$16,2,FALSE),"")</f>
        <v/>
      </c>
      <c r="D451" s="59"/>
      <c r="E451" s="141" t="str">
        <f>IFERROR(+VLOOKUP(A451,Tabla!$A$5:B9448,2,0),"")</f>
        <v/>
      </c>
      <c r="F451" s="69"/>
      <c r="G451" s="68"/>
      <c r="H451" s="70"/>
      <c r="I451" s="68"/>
      <c r="J451" s="61"/>
      <c r="K451" s="72" t="str">
        <f t="shared" si="64"/>
        <v/>
      </c>
      <c r="L451" s="73" t="str">
        <f t="shared" si="65"/>
        <v/>
      </c>
      <c r="M451" s="74" t="str">
        <f t="shared" si="66"/>
        <v/>
      </c>
      <c r="N451" s="78" t="str">
        <f t="shared" si="67"/>
        <v/>
      </c>
      <c r="O451" s="75" t="str">
        <f>IFERROR(IF(OR(M451="",B451=""),"",VLOOKUP($A451,Tabla!$A$2:$M$112,$C451,FALSE)),"")</f>
        <v/>
      </c>
      <c r="P451" s="76" t="str">
        <f t="shared" si="68"/>
        <v/>
      </c>
      <c r="Q451" s="77" t="str">
        <f>IFERROR(IF(OR(O451=0,O451=""),VLOOKUP(B451,$T$6:$W$16,4,0)/60*N451,Tiempos!O451*VLOOKUP(Tiempos!B451,Tiempos!$T$6:$W$16,4,0)/60),"")</f>
        <v/>
      </c>
      <c r="R451" s="115"/>
      <c r="S451" s="112">
        <f t="shared" si="63"/>
        <v>0</v>
      </c>
    </row>
    <row r="452" spans="1:19" hidden="1">
      <c r="A452" s="67"/>
      <c r="B452" s="59"/>
      <c r="C452" s="79" t="str">
        <f>IFERROR(VLOOKUP(B452,Tiempos!$T$6:$U$16,2,FALSE),"")</f>
        <v/>
      </c>
      <c r="D452" s="59"/>
      <c r="E452" s="141" t="str">
        <f>IFERROR(+VLOOKUP(A452,Tabla!$A$5:B9449,2,0),"")</f>
        <v/>
      </c>
      <c r="F452" s="69"/>
      <c r="G452" s="68"/>
      <c r="H452" s="70"/>
      <c r="I452" s="68"/>
      <c r="J452" s="61"/>
      <c r="K452" s="72" t="str">
        <f t="shared" si="64"/>
        <v/>
      </c>
      <c r="L452" s="73" t="str">
        <f t="shared" si="65"/>
        <v/>
      </c>
      <c r="M452" s="74" t="str">
        <f t="shared" si="66"/>
        <v/>
      </c>
      <c r="N452" s="78" t="str">
        <f t="shared" si="67"/>
        <v/>
      </c>
      <c r="O452" s="75" t="str">
        <f>IFERROR(IF(OR(M452="",B452=""),"",VLOOKUP($A452,Tabla!$A$2:$M$112,$C452,FALSE)),"")</f>
        <v/>
      </c>
      <c r="P452" s="76" t="str">
        <f t="shared" si="68"/>
        <v/>
      </c>
      <c r="Q452" s="77" t="str">
        <f>IFERROR(IF(OR(O452=0,O452=""),VLOOKUP(B452,$T$6:$W$16,4,0)/60*N452,Tiempos!O452*VLOOKUP(Tiempos!B452,Tiempos!$T$6:$W$16,4,0)/60),"")</f>
        <v/>
      </c>
      <c r="R452" s="115"/>
      <c r="S452" s="112">
        <f t="shared" ref="S452:S515" si="69">IF(I452=G452,IF(H452&lt;$S$1,IF(J452&gt;$S$2,$S$3,0),0),IF(WEEKDAY(G452)=7,IF(J452&gt;$S$2,$S$3,0),IF(H452&lt;$S$1,$S$3,0)+IF(J452&gt;$S$2,$S$3,0)))</f>
        <v>0</v>
      </c>
    </row>
    <row r="453" spans="1:19" hidden="1">
      <c r="A453" s="67"/>
      <c r="B453" s="59"/>
      <c r="C453" s="79" t="str">
        <f>IFERROR(VLOOKUP(B453,Tiempos!$T$6:$U$16,2,FALSE),"")</f>
        <v/>
      </c>
      <c r="D453" s="59"/>
      <c r="E453" s="141" t="str">
        <f>IFERROR(+VLOOKUP(A453,Tabla!$A$5:B9450,2,0),"")</f>
        <v/>
      </c>
      <c r="F453" s="69"/>
      <c r="G453" s="68"/>
      <c r="H453" s="70"/>
      <c r="I453" s="68"/>
      <c r="J453" s="61"/>
      <c r="K453" s="72" t="str">
        <f t="shared" si="64"/>
        <v/>
      </c>
      <c r="L453" s="73" t="str">
        <f t="shared" si="65"/>
        <v/>
      </c>
      <c r="M453" s="74" t="str">
        <f t="shared" si="66"/>
        <v/>
      </c>
      <c r="N453" s="78" t="str">
        <f t="shared" si="67"/>
        <v/>
      </c>
      <c r="O453" s="75" t="str">
        <f>IFERROR(IF(OR(M453="",B453=""),"",VLOOKUP($A453,Tabla!$A$2:$M$112,$C453,FALSE)),"")</f>
        <v/>
      </c>
      <c r="P453" s="76" t="str">
        <f t="shared" si="68"/>
        <v/>
      </c>
      <c r="Q453" s="77" t="str">
        <f>IFERROR(IF(OR(O453=0,O453=""),VLOOKUP(B453,$T$6:$W$16,4,0)/60*N453,Tiempos!O453*VLOOKUP(Tiempos!B453,Tiempos!$T$6:$W$16,4,0)/60),"")</f>
        <v/>
      </c>
      <c r="R453" s="115"/>
      <c r="S453" s="112">
        <f t="shared" si="69"/>
        <v>0</v>
      </c>
    </row>
    <row r="454" spans="1:19" hidden="1">
      <c r="A454" s="67"/>
      <c r="B454" s="59"/>
      <c r="C454" s="79" t="str">
        <f>IFERROR(VLOOKUP(B454,Tiempos!$T$6:$U$16,2,FALSE),"")</f>
        <v/>
      </c>
      <c r="D454" s="59"/>
      <c r="E454" s="141" t="str">
        <f>IFERROR(+VLOOKUP(A454,Tabla!$A$5:B9451,2,0),"")</f>
        <v/>
      </c>
      <c r="F454" s="69"/>
      <c r="G454" s="68"/>
      <c r="H454" s="70"/>
      <c r="I454" s="68"/>
      <c r="J454" s="61"/>
      <c r="K454" s="72" t="str">
        <f t="shared" si="64"/>
        <v/>
      </c>
      <c r="L454" s="73" t="str">
        <f t="shared" si="65"/>
        <v/>
      </c>
      <c r="M454" s="74" t="str">
        <f t="shared" si="66"/>
        <v/>
      </c>
      <c r="N454" s="78" t="str">
        <f t="shared" si="67"/>
        <v/>
      </c>
      <c r="O454" s="75" t="str">
        <f>IFERROR(IF(OR(M454="",B454=""),"",VLOOKUP($A454,Tabla!$A$2:$M$112,$C454,FALSE)),"")</f>
        <v/>
      </c>
      <c r="P454" s="76" t="str">
        <f t="shared" si="68"/>
        <v/>
      </c>
      <c r="Q454" s="77" t="str">
        <f>IFERROR(IF(OR(O454=0,O454=""),VLOOKUP(B454,$T$6:$W$16,4,0)/60*N454,Tiempos!O454*VLOOKUP(Tiempos!B454,Tiempos!$T$6:$W$16,4,0)/60),"")</f>
        <v/>
      </c>
      <c r="R454" s="115"/>
      <c r="S454" s="112">
        <f t="shared" si="69"/>
        <v>0</v>
      </c>
    </row>
    <row r="455" spans="1:19" hidden="1">
      <c r="A455" s="67"/>
      <c r="B455" s="59"/>
      <c r="C455" s="79" t="str">
        <f>IFERROR(VLOOKUP(B455,Tiempos!$T$6:$U$16,2,FALSE),"")</f>
        <v/>
      </c>
      <c r="D455" s="59"/>
      <c r="E455" s="141" t="str">
        <f>IFERROR(+VLOOKUP(A455,Tabla!$A$5:B9452,2,0),"")</f>
        <v/>
      </c>
      <c r="F455" s="69"/>
      <c r="G455" s="68"/>
      <c r="H455" s="70"/>
      <c r="I455" s="68"/>
      <c r="J455" s="61"/>
      <c r="K455" s="72" t="str">
        <f t="shared" si="64"/>
        <v/>
      </c>
      <c r="L455" s="73" t="str">
        <f t="shared" si="65"/>
        <v/>
      </c>
      <c r="M455" s="74" t="str">
        <f t="shared" si="66"/>
        <v/>
      </c>
      <c r="N455" s="78" t="str">
        <f t="shared" si="67"/>
        <v/>
      </c>
      <c r="O455" s="75" t="str">
        <f>IFERROR(IF(OR(M455="",B455=""),"",VLOOKUP($A455,Tabla!$A$2:$M$112,$C455,FALSE)),"")</f>
        <v/>
      </c>
      <c r="P455" s="76" t="str">
        <f t="shared" si="68"/>
        <v/>
      </c>
      <c r="Q455" s="77" t="str">
        <f>IFERROR(IF(OR(O455=0,O455=""),VLOOKUP(B455,$T$6:$W$16,4,0)/60*N455,Tiempos!O455*VLOOKUP(Tiempos!B455,Tiempos!$T$6:$W$16,4,0)/60),"")</f>
        <v/>
      </c>
      <c r="R455" s="115"/>
      <c r="S455" s="112">
        <f t="shared" si="69"/>
        <v>0</v>
      </c>
    </row>
    <row r="456" spans="1:19" hidden="1">
      <c r="A456" s="67"/>
      <c r="B456" s="59"/>
      <c r="C456" s="79" t="str">
        <f>IFERROR(VLOOKUP(B456,Tiempos!$T$6:$U$16,2,FALSE),"")</f>
        <v/>
      </c>
      <c r="D456" s="59"/>
      <c r="E456" s="141" t="str">
        <f>IFERROR(+VLOOKUP(A456,Tabla!$A$5:B9453,2,0),"")</f>
        <v/>
      </c>
      <c r="F456" s="69"/>
      <c r="G456" s="68"/>
      <c r="H456" s="70"/>
      <c r="I456" s="68"/>
      <c r="J456" s="61"/>
      <c r="K456" s="72" t="str">
        <f t="shared" si="64"/>
        <v/>
      </c>
      <c r="L456" s="73" t="str">
        <f t="shared" si="65"/>
        <v/>
      </c>
      <c r="M456" s="74" t="str">
        <f t="shared" si="66"/>
        <v/>
      </c>
      <c r="N456" s="78" t="str">
        <f t="shared" si="67"/>
        <v/>
      </c>
      <c r="O456" s="75" t="str">
        <f>IFERROR(IF(OR(M456="",B456=""),"",VLOOKUP($A456,Tabla!$A$2:$M$112,$C456,FALSE)),"")</f>
        <v/>
      </c>
      <c r="P456" s="76" t="str">
        <f t="shared" si="68"/>
        <v/>
      </c>
      <c r="Q456" s="77" t="str">
        <f>IFERROR(IF(OR(O456=0,O456=""),VLOOKUP(B456,$T$6:$W$16,4,0)/60*N456,Tiempos!O456*VLOOKUP(Tiempos!B456,Tiempos!$T$6:$W$16,4,0)/60),"")</f>
        <v/>
      </c>
      <c r="R456" s="115"/>
      <c r="S456" s="112">
        <f t="shared" si="69"/>
        <v>0</v>
      </c>
    </row>
    <row r="457" spans="1:19" hidden="1">
      <c r="A457" s="67"/>
      <c r="B457" s="59"/>
      <c r="C457" s="79" t="str">
        <f>IFERROR(VLOOKUP(B457,Tiempos!$T$6:$U$16,2,FALSE),"")</f>
        <v/>
      </c>
      <c r="D457" s="59"/>
      <c r="E457" s="141" t="str">
        <f>IFERROR(+VLOOKUP(A457,Tabla!$A$5:B9454,2,0),"")</f>
        <v/>
      </c>
      <c r="F457" s="69"/>
      <c r="G457" s="68"/>
      <c r="H457" s="70"/>
      <c r="I457" s="68"/>
      <c r="J457" s="61"/>
      <c r="K457" s="72" t="str">
        <f t="shared" si="64"/>
        <v/>
      </c>
      <c r="L457" s="73" t="str">
        <f t="shared" si="65"/>
        <v/>
      </c>
      <c r="M457" s="74" t="str">
        <f t="shared" si="66"/>
        <v/>
      </c>
      <c r="N457" s="78" t="str">
        <f t="shared" si="67"/>
        <v/>
      </c>
      <c r="O457" s="75" t="str">
        <f>IFERROR(IF(OR(M457="",B457=""),"",VLOOKUP($A457,Tabla!$A$2:$M$112,$C457,FALSE)),"")</f>
        <v/>
      </c>
      <c r="P457" s="76" t="str">
        <f t="shared" si="68"/>
        <v/>
      </c>
      <c r="Q457" s="77" t="str">
        <f>IFERROR(IF(OR(O457=0,O457=""),VLOOKUP(B457,$T$6:$W$16,4,0)/60*N457,Tiempos!O457*VLOOKUP(Tiempos!B457,Tiempos!$T$6:$W$16,4,0)/60),"")</f>
        <v/>
      </c>
      <c r="R457" s="115"/>
      <c r="S457" s="112">
        <f t="shared" si="69"/>
        <v>0</v>
      </c>
    </row>
    <row r="458" spans="1:19" hidden="1">
      <c r="A458" s="67"/>
      <c r="B458" s="59"/>
      <c r="C458" s="79" t="str">
        <f>IFERROR(VLOOKUP(B458,Tiempos!$T$6:$U$16,2,FALSE),"")</f>
        <v/>
      </c>
      <c r="D458" s="59"/>
      <c r="E458" s="141" t="str">
        <f>IFERROR(+VLOOKUP(A458,Tabla!$A$5:B9455,2,0),"")</f>
        <v/>
      </c>
      <c r="F458" s="69"/>
      <c r="G458" s="68"/>
      <c r="H458" s="70"/>
      <c r="I458" s="68"/>
      <c r="J458" s="61"/>
      <c r="K458" s="72" t="str">
        <f t="shared" si="64"/>
        <v/>
      </c>
      <c r="L458" s="73" t="str">
        <f t="shared" si="65"/>
        <v/>
      </c>
      <c r="M458" s="74" t="str">
        <f t="shared" si="66"/>
        <v/>
      </c>
      <c r="N458" s="78" t="str">
        <f t="shared" si="67"/>
        <v/>
      </c>
      <c r="O458" s="75" t="str">
        <f>IFERROR(IF(OR(M458="",B458=""),"",VLOOKUP($A458,Tabla!$A$2:$M$112,$C458,FALSE)),"")</f>
        <v/>
      </c>
      <c r="P458" s="76" t="str">
        <f t="shared" si="68"/>
        <v/>
      </c>
      <c r="Q458" s="77" t="str">
        <f>IFERROR(IF(OR(O458=0,O458=""),VLOOKUP(B458,$T$6:$W$16,4,0)/60*N458,Tiempos!O458*VLOOKUP(Tiempos!B458,Tiempos!$T$6:$W$16,4,0)/60),"")</f>
        <v/>
      </c>
      <c r="R458" s="115"/>
      <c r="S458" s="112">
        <f t="shared" si="69"/>
        <v>0</v>
      </c>
    </row>
    <row r="459" spans="1:19" hidden="1">
      <c r="A459" s="67"/>
      <c r="B459" s="59"/>
      <c r="C459" s="79" t="str">
        <f>IFERROR(VLOOKUP(B459,Tiempos!$T$6:$U$16,2,FALSE),"")</f>
        <v/>
      </c>
      <c r="D459" s="59"/>
      <c r="E459" s="141" t="str">
        <f>IFERROR(+VLOOKUP(A459,Tabla!$A$5:B9456,2,0),"")</f>
        <v/>
      </c>
      <c r="F459" s="69"/>
      <c r="G459" s="68"/>
      <c r="H459" s="70"/>
      <c r="I459" s="68"/>
      <c r="J459" s="61"/>
      <c r="K459" s="72" t="str">
        <f t="shared" si="64"/>
        <v/>
      </c>
      <c r="L459" s="73" t="str">
        <f t="shared" si="65"/>
        <v/>
      </c>
      <c r="M459" s="74" t="str">
        <f t="shared" si="66"/>
        <v/>
      </c>
      <c r="N459" s="78" t="str">
        <f t="shared" si="67"/>
        <v/>
      </c>
      <c r="O459" s="75" t="str">
        <f>IFERROR(IF(OR(M459="",B459=""),"",VLOOKUP($A459,Tabla!$A$2:$M$112,$C459,FALSE)),"")</f>
        <v/>
      </c>
      <c r="P459" s="76" t="str">
        <f t="shared" si="68"/>
        <v/>
      </c>
      <c r="Q459" s="77" t="str">
        <f>IFERROR(IF(OR(O459=0,O459=""),VLOOKUP(B459,$T$6:$W$16,4,0)/60*N459,Tiempos!O459*VLOOKUP(Tiempos!B459,Tiempos!$T$6:$W$16,4,0)/60),"")</f>
        <v/>
      </c>
      <c r="R459" s="115"/>
      <c r="S459" s="112">
        <f t="shared" si="69"/>
        <v>0</v>
      </c>
    </row>
    <row r="460" spans="1:19" hidden="1">
      <c r="A460" s="67"/>
      <c r="B460" s="59"/>
      <c r="C460" s="79" t="str">
        <f>IFERROR(VLOOKUP(B460,Tiempos!$T$6:$U$16,2,FALSE),"")</f>
        <v/>
      </c>
      <c r="D460" s="59"/>
      <c r="E460" s="141" t="str">
        <f>IFERROR(+VLOOKUP(A460,Tabla!$A$5:B9457,2,0),"")</f>
        <v/>
      </c>
      <c r="F460" s="69"/>
      <c r="G460" s="68"/>
      <c r="H460" s="70"/>
      <c r="I460" s="68"/>
      <c r="J460" s="61"/>
      <c r="K460" s="72" t="str">
        <f t="shared" si="64"/>
        <v/>
      </c>
      <c r="L460" s="73" t="str">
        <f t="shared" si="65"/>
        <v/>
      </c>
      <c r="M460" s="74" t="str">
        <f t="shared" si="66"/>
        <v/>
      </c>
      <c r="N460" s="78" t="str">
        <f t="shared" si="67"/>
        <v/>
      </c>
      <c r="O460" s="75" t="str">
        <f>IFERROR(IF(OR(M460="",B460=""),"",VLOOKUP($A460,Tabla!$A$2:$M$112,$C460,FALSE)),"")</f>
        <v/>
      </c>
      <c r="P460" s="76" t="str">
        <f t="shared" si="68"/>
        <v/>
      </c>
      <c r="Q460" s="77" t="str">
        <f>IFERROR(IF(OR(O460=0,O460=""),VLOOKUP(B460,$T$6:$W$16,4,0)/60*N460,Tiempos!O460*VLOOKUP(Tiempos!B460,Tiempos!$T$6:$W$16,4,0)/60),"")</f>
        <v/>
      </c>
      <c r="R460" s="115"/>
      <c r="S460" s="112">
        <f t="shared" si="69"/>
        <v>0</v>
      </c>
    </row>
    <row r="461" spans="1:19" hidden="1">
      <c r="A461" s="67"/>
      <c r="B461" s="59"/>
      <c r="C461" s="79" t="str">
        <f>IFERROR(VLOOKUP(B461,Tiempos!$T$6:$U$16,2,FALSE),"")</f>
        <v/>
      </c>
      <c r="D461" s="59"/>
      <c r="E461" s="141" t="str">
        <f>IFERROR(+VLOOKUP(A461,Tabla!$A$5:B9458,2,0),"")</f>
        <v/>
      </c>
      <c r="F461" s="69"/>
      <c r="G461" s="68"/>
      <c r="H461" s="70"/>
      <c r="I461" s="68"/>
      <c r="J461" s="61"/>
      <c r="K461" s="72" t="str">
        <f t="shared" si="64"/>
        <v/>
      </c>
      <c r="L461" s="73" t="str">
        <f t="shared" si="65"/>
        <v/>
      </c>
      <c r="M461" s="74" t="str">
        <f t="shared" si="66"/>
        <v/>
      </c>
      <c r="N461" s="78" t="str">
        <f t="shared" si="67"/>
        <v/>
      </c>
      <c r="O461" s="75" t="str">
        <f>IFERROR(IF(OR(M461="",B461=""),"",VLOOKUP($A461,Tabla!$A$2:$M$112,$C461,FALSE)),"")</f>
        <v/>
      </c>
      <c r="P461" s="76" t="str">
        <f t="shared" si="68"/>
        <v/>
      </c>
      <c r="Q461" s="77" t="str">
        <f>IFERROR(IF(OR(O461=0,O461=""),VLOOKUP(B461,$T$6:$W$16,4,0)/60*N461,Tiempos!O461*VLOOKUP(Tiempos!B461,Tiempos!$T$6:$W$16,4,0)/60),"")</f>
        <v/>
      </c>
      <c r="R461" s="115"/>
      <c r="S461" s="112">
        <f t="shared" si="69"/>
        <v>0</v>
      </c>
    </row>
    <row r="462" spans="1:19" hidden="1">
      <c r="A462" s="67"/>
      <c r="B462" s="59"/>
      <c r="C462" s="79" t="str">
        <f>IFERROR(VLOOKUP(B462,Tiempos!$T$6:$U$16,2,FALSE),"")</f>
        <v/>
      </c>
      <c r="D462" s="59"/>
      <c r="E462" s="141" t="str">
        <f>IFERROR(+VLOOKUP(A462,Tabla!$A$5:B9459,2,0),"")</f>
        <v/>
      </c>
      <c r="F462" s="69"/>
      <c r="G462" s="68"/>
      <c r="H462" s="70"/>
      <c r="I462" s="68"/>
      <c r="J462" s="61"/>
      <c r="K462" s="72" t="str">
        <f t="shared" si="64"/>
        <v/>
      </c>
      <c r="L462" s="73" t="str">
        <f t="shared" si="65"/>
        <v/>
      </c>
      <c r="M462" s="74" t="str">
        <f t="shared" si="66"/>
        <v/>
      </c>
      <c r="N462" s="78" t="str">
        <f t="shared" si="67"/>
        <v/>
      </c>
      <c r="O462" s="75" t="str">
        <f>IFERROR(IF(OR(M462="",B462=""),"",VLOOKUP($A462,Tabla!$A$2:$M$112,$C462,FALSE)),"")</f>
        <v/>
      </c>
      <c r="P462" s="76" t="str">
        <f t="shared" si="68"/>
        <v/>
      </c>
      <c r="Q462" s="77" t="str">
        <f>IFERROR(IF(OR(O462=0,O462=""),VLOOKUP(B462,$T$6:$W$16,4,0)/60*N462,Tiempos!O462*VLOOKUP(Tiempos!B462,Tiempos!$T$6:$W$16,4,0)/60),"")</f>
        <v/>
      </c>
      <c r="R462" s="115"/>
      <c r="S462" s="112">
        <f t="shared" si="69"/>
        <v>0</v>
      </c>
    </row>
    <row r="463" spans="1:19" hidden="1">
      <c r="A463" s="67"/>
      <c r="B463" s="59"/>
      <c r="C463" s="79" t="str">
        <f>IFERROR(VLOOKUP(B463,Tiempos!$T$6:$U$16,2,FALSE),"")</f>
        <v/>
      </c>
      <c r="D463" s="59"/>
      <c r="E463" s="141" t="str">
        <f>IFERROR(+VLOOKUP(A463,Tabla!$A$5:B9460,2,0),"")</f>
        <v/>
      </c>
      <c r="F463" s="69"/>
      <c r="G463" s="68"/>
      <c r="H463" s="70"/>
      <c r="I463" s="68"/>
      <c r="J463" s="61"/>
      <c r="K463" s="72" t="str">
        <f t="shared" si="64"/>
        <v/>
      </c>
      <c r="L463" s="73" t="str">
        <f t="shared" si="65"/>
        <v/>
      </c>
      <c r="M463" s="74" t="str">
        <f t="shared" si="66"/>
        <v/>
      </c>
      <c r="N463" s="78" t="str">
        <f t="shared" si="67"/>
        <v/>
      </c>
      <c r="O463" s="75" t="str">
        <f>IFERROR(IF(OR(M463="",B463=""),"",VLOOKUP($A463,Tabla!$A$2:$M$112,$C463,FALSE)),"")</f>
        <v/>
      </c>
      <c r="P463" s="76" t="str">
        <f t="shared" si="68"/>
        <v/>
      </c>
      <c r="Q463" s="77" t="str">
        <f>IFERROR(IF(OR(O463=0,O463=""),VLOOKUP(B463,$T$6:$W$16,4,0)/60*N463,Tiempos!O463*VLOOKUP(Tiempos!B463,Tiempos!$T$6:$W$16,4,0)/60),"")</f>
        <v/>
      </c>
      <c r="R463" s="115"/>
      <c r="S463" s="112">
        <f t="shared" si="69"/>
        <v>0</v>
      </c>
    </row>
    <row r="464" spans="1:19" hidden="1">
      <c r="A464" s="67"/>
      <c r="B464" s="59"/>
      <c r="C464" s="79" t="str">
        <f>IFERROR(VLOOKUP(B464,Tiempos!$T$6:$U$16,2,FALSE),"")</f>
        <v/>
      </c>
      <c r="D464" s="59"/>
      <c r="E464" s="141" t="str">
        <f>IFERROR(+VLOOKUP(A464,Tabla!$A$5:B9461,2,0),"")</f>
        <v/>
      </c>
      <c r="F464" s="69"/>
      <c r="G464" s="68"/>
      <c r="H464" s="70"/>
      <c r="I464" s="68"/>
      <c r="J464" s="61"/>
      <c r="K464" s="72" t="str">
        <f t="shared" si="64"/>
        <v/>
      </c>
      <c r="L464" s="73" t="str">
        <f t="shared" si="65"/>
        <v/>
      </c>
      <c r="M464" s="74" t="str">
        <f t="shared" si="66"/>
        <v/>
      </c>
      <c r="N464" s="78" t="str">
        <f t="shared" si="67"/>
        <v/>
      </c>
      <c r="O464" s="75" t="str">
        <f>IFERROR(IF(OR(M464="",B464=""),"",VLOOKUP($A464,Tabla!$A$2:$M$112,$C464,FALSE)),"")</f>
        <v/>
      </c>
      <c r="P464" s="76" t="str">
        <f t="shared" si="68"/>
        <v/>
      </c>
      <c r="Q464" s="77" t="str">
        <f>IFERROR(IF(OR(O464=0,O464=""),VLOOKUP(B464,$T$6:$W$16,4,0)/60*N464,Tiempos!O464*VLOOKUP(Tiempos!B464,Tiempos!$T$6:$W$16,4,0)/60),"")</f>
        <v/>
      </c>
      <c r="R464" s="115"/>
      <c r="S464" s="112">
        <f t="shared" si="69"/>
        <v>0</v>
      </c>
    </row>
    <row r="465" spans="1:19" hidden="1">
      <c r="A465" s="67"/>
      <c r="B465" s="59"/>
      <c r="C465" s="79" t="str">
        <f>IFERROR(VLOOKUP(B465,Tiempos!$T$6:$U$16,2,FALSE),"")</f>
        <v/>
      </c>
      <c r="D465" s="59"/>
      <c r="E465" s="141" t="str">
        <f>IFERROR(+VLOOKUP(A465,Tabla!$A$5:B9462,2,0),"")</f>
        <v/>
      </c>
      <c r="F465" s="69"/>
      <c r="G465" s="68"/>
      <c r="H465" s="70"/>
      <c r="I465" s="68"/>
      <c r="J465" s="61"/>
      <c r="K465" s="72" t="str">
        <f t="shared" si="64"/>
        <v/>
      </c>
      <c r="L465" s="73" t="str">
        <f t="shared" si="65"/>
        <v/>
      </c>
      <c r="M465" s="74" t="str">
        <f t="shared" si="66"/>
        <v/>
      </c>
      <c r="N465" s="78" t="str">
        <f t="shared" si="67"/>
        <v/>
      </c>
      <c r="O465" s="75" t="str">
        <f>IFERROR(IF(OR(M465="",B465=""),"",VLOOKUP($A465,Tabla!$A$2:$M$112,$C465,FALSE)),"")</f>
        <v/>
      </c>
      <c r="P465" s="76" t="str">
        <f t="shared" si="68"/>
        <v/>
      </c>
      <c r="Q465" s="77" t="str">
        <f>IFERROR(IF(OR(O465=0,O465=""),VLOOKUP(B465,$T$6:$W$16,4,0)/60*N465,Tiempos!O465*VLOOKUP(Tiempos!B465,Tiempos!$T$6:$W$16,4,0)/60),"")</f>
        <v/>
      </c>
      <c r="R465" s="115"/>
      <c r="S465" s="112">
        <f t="shared" si="69"/>
        <v>0</v>
      </c>
    </row>
    <row r="466" spans="1:19" ht="13.5" hidden="1" customHeight="1">
      <c r="A466" s="67"/>
      <c r="B466" s="59"/>
      <c r="C466" s="79" t="str">
        <f>IFERROR(VLOOKUP(B466,Tiempos!$T$6:$U$16,2,FALSE),"")</f>
        <v/>
      </c>
      <c r="D466" s="59"/>
      <c r="E466" s="141" t="str">
        <f>IFERROR(+VLOOKUP(A466,Tabla!$A$5:B9463,2,0),"")</f>
        <v/>
      </c>
      <c r="F466" s="69"/>
      <c r="G466" s="68"/>
      <c r="H466" s="70"/>
      <c r="I466" s="68"/>
      <c r="J466" s="61"/>
      <c r="K466" s="72" t="str">
        <f t="shared" si="64"/>
        <v/>
      </c>
      <c r="L466" s="73" t="str">
        <f t="shared" si="65"/>
        <v/>
      </c>
      <c r="M466" s="74" t="str">
        <f t="shared" si="66"/>
        <v/>
      </c>
      <c r="N466" s="78" t="str">
        <f t="shared" si="67"/>
        <v/>
      </c>
      <c r="O466" s="75" t="str">
        <f>IFERROR(IF(OR(M466="",B466=""),"",VLOOKUP($A466,Tabla!$A$2:$M$112,$C466,FALSE)),"")</f>
        <v/>
      </c>
      <c r="P466" s="76" t="str">
        <f t="shared" si="68"/>
        <v/>
      </c>
      <c r="Q466" s="77" t="str">
        <f>IFERROR(IF(OR(O466=0,O466=""),VLOOKUP(B466,$T$6:$W$16,4,0)/60*N466,Tiempos!O466*VLOOKUP(Tiempos!B466,Tiempos!$T$6:$W$16,4,0)/60),"")</f>
        <v/>
      </c>
      <c r="R466" s="115"/>
      <c r="S466" s="112">
        <f t="shared" si="69"/>
        <v>0</v>
      </c>
    </row>
    <row r="467" spans="1:19" hidden="1">
      <c r="A467" s="67"/>
      <c r="B467" s="59"/>
      <c r="C467" s="79" t="str">
        <f>IFERROR(VLOOKUP(B467,Tiempos!$T$6:$U$16,2,FALSE),"")</f>
        <v/>
      </c>
      <c r="D467" s="59"/>
      <c r="E467" s="141" t="str">
        <f>IFERROR(+VLOOKUP(A467,Tabla!$A$5:B9464,2,0),"")</f>
        <v/>
      </c>
      <c r="F467" s="69"/>
      <c r="G467" s="68"/>
      <c r="H467" s="70"/>
      <c r="I467" s="68"/>
      <c r="J467" s="61"/>
      <c r="K467" s="72" t="str">
        <f t="shared" si="64"/>
        <v/>
      </c>
      <c r="L467" s="73" t="str">
        <f t="shared" si="65"/>
        <v/>
      </c>
      <c r="M467" s="74" t="str">
        <f t="shared" si="66"/>
        <v/>
      </c>
      <c r="N467" s="78" t="str">
        <f t="shared" si="67"/>
        <v/>
      </c>
      <c r="O467" s="75" t="str">
        <f>IFERROR(IF(OR(M467="",B467=""),"",VLOOKUP($A467,Tabla!$A$2:$M$112,$C467,FALSE)),"")</f>
        <v/>
      </c>
      <c r="P467" s="76" t="str">
        <f t="shared" si="68"/>
        <v/>
      </c>
      <c r="Q467" s="77" t="str">
        <f>IFERROR(IF(OR(O467=0,O467=""),VLOOKUP(B467,$T$6:$W$16,4,0)/60*N467,Tiempos!O467*VLOOKUP(Tiempos!B467,Tiempos!$T$6:$W$16,4,0)/60),"")</f>
        <v/>
      </c>
      <c r="R467" s="115"/>
      <c r="S467" s="112">
        <f t="shared" si="69"/>
        <v>0</v>
      </c>
    </row>
    <row r="468" spans="1:19" hidden="1">
      <c r="A468" s="67"/>
      <c r="B468" s="59"/>
      <c r="C468" s="79" t="str">
        <f>IFERROR(VLOOKUP(B468,Tiempos!$T$6:$U$16,2,FALSE),"")</f>
        <v/>
      </c>
      <c r="D468" s="59"/>
      <c r="E468" s="141" t="str">
        <f>IFERROR(+VLOOKUP(A468,Tabla!$A$5:B9465,2,0),"")</f>
        <v/>
      </c>
      <c r="F468" s="69"/>
      <c r="G468" s="68"/>
      <c r="H468" s="70"/>
      <c r="I468" s="68"/>
      <c r="J468" s="61"/>
      <c r="K468" s="72" t="str">
        <f t="shared" si="64"/>
        <v/>
      </c>
      <c r="L468" s="73" t="str">
        <f t="shared" si="65"/>
        <v/>
      </c>
      <c r="M468" s="74" t="str">
        <f t="shared" si="66"/>
        <v/>
      </c>
      <c r="N468" s="78" t="str">
        <f t="shared" si="67"/>
        <v/>
      </c>
      <c r="O468" s="75" t="str">
        <f>IFERROR(IF(OR(M468="",B468=""),"",VLOOKUP($A468,Tabla!$A$2:$M$112,$C468,FALSE)),"")</f>
        <v/>
      </c>
      <c r="P468" s="76" t="str">
        <f t="shared" si="68"/>
        <v/>
      </c>
      <c r="Q468" s="77" t="str">
        <f>IFERROR(IF(OR(O468=0,O468=""),VLOOKUP(B468,$T$6:$W$16,4,0)/60*N468,Tiempos!O468*VLOOKUP(Tiempos!B468,Tiempos!$T$6:$W$16,4,0)/60),"")</f>
        <v/>
      </c>
      <c r="R468" s="115"/>
      <c r="S468" s="112">
        <f t="shared" si="69"/>
        <v>0</v>
      </c>
    </row>
    <row r="469" spans="1:19" hidden="1">
      <c r="A469" s="67"/>
      <c r="B469" s="59"/>
      <c r="C469" s="79" t="str">
        <f>IFERROR(VLOOKUP(B469,Tiempos!$T$6:$U$16,2,FALSE),"")</f>
        <v/>
      </c>
      <c r="D469" s="59"/>
      <c r="E469" s="141" t="str">
        <f>IFERROR(+VLOOKUP(A469,Tabla!$A$5:B9466,2,0),"")</f>
        <v/>
      </c>
      <c r="F469" s="69"/>
      <c r="G469" s="68"/>
      <c r="H469" s="70"/>
      <c r="I469" s="68"/>
      <c r="J469" s="61"/>
      <c r="K469" s="72" t="str">
        <f t="shared" si="64"/>
        <v/>
      </c>
      <c r="L469" s="73" t="str">
        <f t="shared" si="65"/>
        <v/>
      </c>
      <c r="M469" s="74" t="str">
        <f t="shared" si="66"/>
        <v/>
      </c>
      <c r="N469" s="78" t="str">
        <f t="shared" si="67"/>
        <v/>
      </c>
      <c r="O469" s="75" t="str">
        <f>IFERROR(IF(OR(M469="",B469=""),"",VLOOKUP($A469,Tabla!$A$2:$M$112,$C469,FALSE)),"")</f>
        <v/>
      </c>
      <c r="P469" s="76" t="str">
        <f t="shared" si="68"/>
        <v/>
      </c>
      <c r="Q469" s="77" t="str">
        <f>IFERROR(IF(OR(O469=0,O469=""),VLOOKUP(B469,$T$6:$W$16,4,0)/60*N469,Tiempos!O469*VLOOKUP(Tiempos!B469,Tiempos!$T$6:$W$16,4,0)/60),"")</f>
        <v/>
      </c>
      <c r="R469" s="115"/>
      <c r="S469" s="112">
        <f t="shared" si="69"/>
        <v>0</v>
      </c>
    </row>
    <row r="470" spans="1:19" hidden="1">
      <c r="A470" s="67"/>
      <c r="B470" s="59"/>
      <c r="C470" s="79" t="str">
        <f>IFERROR(VLOOKUP(B470,Tiempos!$T$6:$U$16,2,FALSE),"")</f>
        <v/>
      </c>
      <c r="D470" s="59"/>
      <c r="E470" s="141" t="str">
        <f>IFERROR(+VLOOKUP(A470,Tabla!$A$5:B9467,2,0),"")</f>
        <v/>
      </c>
      <c r="F470" s="69"/>
      <c r="G470" s="68"/>
      <c r="H470" s="70"/>
      <c r="I470" s="68"/>
      <c r="J470" s="61"/>
      <c r="K470" s="72" t="str">
        <f t="shared" si="64"/>
        <v/>
      </c>
      <c r="L470" s="73" t="str">
        <f t="shared" si="65"/>
        <v/>
      </c>
      <c r="M470" s="74" t="str">
        <f t="shared" si="66"/>
        <v/>
      </c>
      <c r="N470" s="78" t="str">
        <f t="shared" si="67"/>
        <v/>
      </c>
      <c r="O470" s="75" t="str">
        <f>IFERROR(IF(OR(M470="",B470=""),"",VLOOKUP($A470,Tabla!$A$2:$M$112,$C470,FALSE)),"")</f>
        <v/>
      </c>
      <c r="P470" s="76" t="str">
        <f t="shared" si="68"/>
        <v/>
      </c>
      <c r="Q470" s="77" t="str">
        <f>IFERROR(IF(OR(O470=0,O470=""),VLOOKUP(B470,$T$6:$W$16,4,0)/60*N470,Tiempos!O470*VLOOKUP(Tiempos!B470,Tiempos!$T$6:$W$16,4,0)/60),"")</f>
        <v/>
      </c>
      <c r="R470" s="115"/>
      <c r="S470" s="112">
        <f t="shared" si="69"/>
        <v>0</v>
      </c>
    </row>
    <row r="471" spans="1:19" hidden="1">
      <c r="A471" s="67"/>
      <c r="B471" s="59"/>
      <c r="C471" s="79" t="str">
        <f>IFERROR(VLOOKUP(B471,Tiempos!$T$6:$U$16,2,FALSE),"")</f>
        <v/>
      </c>
      <c r="D471" s="59"/>
      <c r="E471" s="141" t="str">
        <f>IFERROR(+VLOOKUP(A471,Tabla!$A$5:B9468,2,0),"")</f>
        <v/>
      </c>
      <c r="F471" s="69"/>
      <c r="G471" s="68"/>
      <c r="H471" s="70"/>
      <c r="I471" s="68"/>
      <c r="J471" s="61"/>
      <c r="K471" s="72" t="str">
        <f t="shared" si="64"/>
        <v/>
      </c>
      <c r="L471" s="73" t="str">
        <f t="shared" si="65"/>
        <v/>
      </c>
      <c r="M471" s="74" t="str">
        <f t="shared" si="66"/>
        <v/>
      </c>
      <c r="N471" s="78" t="str">
        <f t="shared" si="67"/>
        <v/>
      </c>
      <c r="O471" s="75" t="str">
        <f>IFERROR(IF(OR(M471="",B471=""),"",VLOOKUP($A471,Tabla!$A$2:$M$112,$C471,FALSE)),"")</f>
        <v/>
      </c>
      <c r="P471" s="76" t="str">
        <f t="shared" si="68"/>
        <v/>
      </c>
      <c r="Q471" s="77" t="str">
        <f>IFERROR(IF(OR(O471=0,O471=""),VLOOKUP(B471,$T$6:$W$16,4,0)/60*N471,Tiempos!O471*VLOOKUP(Tiempos!B471,Tiempos!$T$6:$W$16,4,0)/60),"")</f>
        <v/>
      </c>
      <c r="R471" s="115"/>
      <c r="S471" s="112">
        <f t="shared" si="69"/>
        <v>0</v>
      </c>
    </row>
    <row r="472" spans="1:19" hidden="1">
      <c r="A472" s="67"/>
      <c r="B472" s="59"/>
      <c r="C472" s="79" t="str">
        <f>IFERROR(VLOOKUP(B472,Tiempos!$T$6:$U$16,2,FALSE),"")</f>
        <v/>
      </c>
      <c r="D472" s="59"/>
      <c r="E472" s="141" t="str">
        <f>IFERROR(+VLOOKUP(A472,Tabla!$A$5:B9469,2,0),"")</f>
        <v/>
      </c>
      <c r="F472" s="69"/>
      <c r="G472" s="68"/>
      <c r="H472" s="70"/>
      <c r="I472" s="68"/>
      <c r="J472" s="61"/>
      <c r="K472" s="72" t="str">
        <f t="shared" si="64"/>
        <v/>
      </c>
      <c r="L472" s="73" t="str">
        <f t="shared" si="65"/>
        <v/>
      </c>
      <c r="M472" s="74" t="str">
        <f t="shared" si="66"/>
        <v/>
      </c>
      <c r="N472" s="78" t="str">
        <f t="shared" si="67"/>
        <v/>
      </c>
      <c r="O472" s="75" t="str">
        <f>IFERROR(IF(OR(M472="",B472=""),"",VLOOKUP($A472,Tabla!$A$2:$M$112,$C472,FALSE)),"")</f>
        <v/>
      </c>
      <c r="P472" s="76" t="str">
        <f t="shared" si="68"/>
        <v/>
      </c>
      <c r="Q472" s="77" t="str">
        <f>IFERROR(IF(OR(O472=0,O472=""),VLOOKUP(B472,$T$6:$W$16,4,0)/60*N472,Tiempos!O472*VLOOKUP(Tiempos!B472,Tiempos!$T$6:$W$16,4,0)/60),"")</f>
        <v/>
      </c>
      <c r="R472" s="116"/>
      <c r="S472" s="112">
        <f t="shared" si="69"/>
        <v>0</v>
      </c>
    </row>
    <row r="473" spans="1:19" hidden="1">
      <c r="A473" s="67"/>
      <c r="B473" s="59"/>
      <c r="C473" s="79" t="str">
        <f>IFERROR(VLOOKUP(B473,Tiempos!$T$6:$U$16,2,FALSE),"")</f>
        <v/>
      </c>
      <c r="D473" s="59"/>
      <c r="E473" s="141" t="str">
        <f>IFERROR(+VLOOKUP(A473,Tabla!$A$5:B9470,2,0),"")</f>
        <v/>
      </c>
      <c r="F473" s="69"/>
      <c r="G473" s="68"/>
      <c r="H473" s="70"/>
      <c r="I473" s="68"/>
      <c r="J473" s="61"/>
      <c r="K473" s="72" t="str">
        <f t="shared" si="64"/>
        <v/>
      </c>
      <c r="L473" s="73" t="str">
        <f t="shared" si="65"/>
        <v/>
      </c>
      <c r="M473" s="74" t="str">
        <f t="shared" si="66"/>
        <v/>
      </c>
      <c r="N473" s="78" t="str">
        <f t="shared" si="67"/>
        <v/>
      </c>
      <c r="O473" s="75" t="str">
        <f>IFERROR(IF(OR(M473="",B473=""),"",VLOOKUP($A473,Tabla!$A$2:$M$112,$C473,FALSE)),"")</f>
        <v/>
      </c>
      <c r="P473" s="76" t="str">
        <f t="shared" si="68"/>
        <v/>
      </c>
      <c r="Q473" s="77" t="str">
        <f>IFERROR(IF(OR(O473=0,O473=""),VLOOKUP(B473,$T$6:$W$16,4,0)/60*N473,Tiempos!O473*VLOOKUP(Tiempos!B473,Tiempos!$T$6:$W$16,4,0)/60),"")</f>
        <v/>
      </c>
      <c r="R473" s="116"/>
      <c r="S473" s="112">
        <f t="shared" si="69"/>
        <v>0</v>
      </c>
    </row>
    <row r="474" spans="1:19" hidden="1">
      <c r="A474" s="67"/>
      <c r="B474" s="59"/>
      <c r="C474" s="79" t="str">
        <f>IFERROR(VLOOKUP(B474,Tiempos!$T$6:$U$16,2,FALSE),"")</f>
        <v/>
      </c>
      <c r="D474" s="59"/>
      <c r="E474" s="141" t="str">
        <f>IFERROR(+VLOOKUP(A474,Tabla!$A$5:B9471,2,0),"")</f>
        <v/>
      </c>
      <c r="F474" s="69"/>
      <c r="G474" s="68"/>
      <c r="H474" s="70"/>
      <c r="I474" s="68"/>
      <c r="J474" s="61"/>
      <c r="K474" s="72" t="str">
        <f t="shared" si="64"/>
        <v/>
      </c>
      <c r="L474" s="73" t="str">
        <f t="shared" si="65"/>
        <v/>
      </c>
      <c r="M474" s="74" t="str">
        <f t="shared" si="66"/>
        <v/>
      </c>
      <c r="N474" s="78" t="str">
        <f t="shared" si="67"/>
        <v/>
      </c>
      <c r="O474" s="75" t="str">
        <f>IFERROR(IF(OR(M474="",B474=""),"",VLOOKUP($A474,Tabla!$A$2:$M$112,$C474,FALSE)),"")</f>
        <v/>
      </c>
      <c r="P474" s="76" t="str">
        <f t="shared" si="68"/>
        <v/>
      </c>
      <c r="Q474" s="77" t="str">
        <f>IFERROR(IF(OR(O474=0,O474=""),VLOOKUP(B474,$T$6:$W$16,4,0)/60*N474,Tiempos!O474*VLOOKUP(Tiempos!B474,Tiempos!$T$6:$W$16,4,0)/60),"")</f>
        <v/>
      </c>
      <c r="R474" s="116"/>
      <c r="S474" s="112">
        <f t="shared" si="69"/>
        <v>0</v>
      </c>
    </row>
    <row r="475" spans="1:19" hidden="1">
      <c r="A475" s="67"/>
      <c r="B475" s="59"/>
      <c r="C475" s="79" t="str">
        <f>IFERROR(VLOOKUP(B475,Tiempos!$T$6:$U$16,2,FALSE),"")</f>
        <v/>
      </c>
      <c r="D475" s="59"/>
      <c r="E475" s="141" t="str">
        <f>IFERROR(+VLOOKUP(A475,Tabla!$A$5:B9472,2,0),"")</f>
        <v/>
      </c>
      <c r="F475" s="69"/>
      <c r="G475" s="68"/>
      <c r="H475" s="70"/>
      <c r="I475" s="68"/>
      <c r="J475" s="61"/>
      <c r="K475" s="72" t="str">
        <f t="shared" si="64"/>
        <v/>
      </c>
      <c r="L475" s="73" t="str">
        <f t="shared" si="65"/>
        <v/>
      </c>
      <c r="M475" s="74" t="str">
        <f t="shared" si="66"/>
        <v/>
      </c>
      <c r="N475" s="78" t="str">
        <f t="shared" si="67"/>
        <v/>
      </c>
      <c r="O475" s="75" t="str">
        <f>IFERROR(IF(OR(M475="",B475=""),"",VLOOKUP($A475,Tabla!$A$2:$M$112,$C475,FALSE)),"")</f>
        <v/>
      </c>
      <c r="P475" s="76" t="str">
        <f t="shared" si="68"/>
        <v/>
      </c>
      <c r="Q475" s="77" t="str">
        <f>IFERROR(IF(OR(O475=0,O475=""),VLOOKUP(B475,$T$6:$W$16,4,0)/60*N475,Tiempos!O475*VLOOKUP(Tiempos!B475,Tiempos!$T$6:$W$16,4,0)/60),"")</f>
        <v/>
      </c>
      <c r="R475" s="117"/>
      <c r="S475" s="112">
        <f t="shared" si="69"/>
        <v>0</v>
      </c>
    </row>
    <row r="476" spans="1:19" hidden="1">
      <c r="A476" s="67"/>
      <c r="B476" s="59"/>
      <c r="C476" s="79" t="str">
        <f>IFERROR(VLOOKUP(B476,Tiempos!$T$6:$U$16,2,FALSE),"")</f>
        <v/>
      </c>
      <c r="D476" s="59"/>
      <c r="E476" s="141" t="str">
        <f>IFERROR(+VLOOKUP(A476,Tabla!$A$5:B9473,2,0),"")</f>
        <v/>
      </c>
      <c r="F476" s="69"/>
      <c r="G476" s="68"/>
      <c r="H476" s="70"/>
      <c r="I476" s="68"/>
      <c r="J476" s="61"/>
      <c r="K476" s="72" t="str">
        <f t="shared" si="64"/>
        <v/>
      </c>
      <c r="L476" s="73" t="str">
        <f t="shared" si="65"/>
        <v/>
      </c>
      <c r="M476" s="74" t="str">
        <f t="shared" si="66"/>
        <v/>
      </c>
      <c r="N476" s="78" t="str">
        <f t="shared" si="67"/>
        <v/>
      </c>
      <c r="O476" s="75" t="str">
        <f>IFERROR(IF(OR(M476="",B476=""),"",VLOOKUP($A476,Tabla!$A$2:$M$112,$C476,FALSE)),"")</f>
        <v/>
      </c>
      <c r="P476" s="76" t="str">
        <f t="shared" si="68"/>
        <v/>
      </c>
      <c r="Q476" s="77" t="str">
        <f>IFERROR(IF(OR(O476=0,O476=""),VLOOKUP(B476,$T$6:$W$16,4,0)/60*N476,Tiempos!O476*VLOOKUP(Tiempos!B476,Tiempos!$T$6:$W$16,4,0)/60),"")</f>
        <v/>
      </c>
      <c r="R476" s="117"/>
      <c r="S476" s="112">
        <f t="shared" si="69"/>
        <v>0</v>
      </c>
    </row>
    <row r="477" spans="1:19" hidden="1">
      <c r="A477" s="67"/>
      <c r="B477" s="59"/>
      <c r="C477" s="79" t="str">
        <f>IFERROR(VLOOKUP(B477,Tiempos!$T$6:$U$16,2,FALSE),"")</f>
        <v/>
      </c>
      <c r="D477" s="59"/>
      <c r="E477" s="141" t="str">
        <f>IFERROR(+VLOOKUP(A477,Tabla!$A$5:B9474,2,0),"")</f>
        <v/>
      </c>
      <c r="F477" s="69"/>
      <c r="G477" s="68"/>
      <c r="H477" s="70"/>
      <c r="I477" s="68"/>
      <c r="J477" s="61"/>
      <c r="K477" s="72" t="str">
        <f t="shared" si="64"/>
        <v/>
      </c>
      <c r="L477" s="73" t="str">
        <f t="shared" si="65"/>
        <v/>
      </c>
      <c r="M477" s="74" t="str">
        <f t="shared" si="66"/>
        <v/>
      </c>
      <c r="N477" s="78" t="str">
        <f t="shared" si="67"/>
        <v/>
      </c>
      <c r="O477" s="75" t="str">
        <f>IFERROR(IF(OR(M477="",B477=""),"",VLOOKUP($A477,Tabla!$A$2:$M$112,$C477,FALSE)),"")</f>
        <v/>
      </c>
      <c r="P477" s="76" t="str">
        <f t="shared" si="68"/>
        <v/>
      </c>
      <c r="Q477" s="77" t="str">
        <f>IFERROR(IF(OR(O477=0,O477=""),VLOOKUP(B477,$T$6:$W$16,4,0)/60*N477,Tiempos!O477*VLOOKUP(Tiempos!B477,Tiempos!$T$6:$W$16,4,0)/60),"")</f>
        <v/>
      </c>
      <c r="R477" s="117"/>
      <c r="S477" s="112">
        <f t="shared" si="69"/>
        <v>0</v>
      </c>
    </row>
    <row r="478" spans="1:19" hidden="1">
      <c r="A478" s="67"/>
      <c r="B478" s="59"/>
      <c r="C478" s="79" t="str">
        <f>IFERROR(VLOOKUP(B478,Tiempos!$T$6:$U$16,2,FALSE),"")</f>
        <v/>
      </c>
      <c r="D478" s="59"/>
      <c r="E478" s="141" t="str">
        <f>IFERROR(+VLOOKUP(A478,Tabla!$A$5:B9475,2,0),"")</f>
        <v/>
      </c>
      <c r="F478" s="69"/>
      <c r="G478" s="68"/>
      <c r="H478" s="70"/>
      <c r="I478" s="68"/>
      <c r="J478" s="61"/>
      <c r="K478" s="72" t="str">
        <f t="shared" si="64"/>
        <v/>
      </c>
      <c r="L478" s="73" t="str">
        <f t="shared" si="65"/>
        <v/>
      </c>
      <c r="M478" s="74" t="str">
        <f t="shared" si="66"/>
        <v/>
      </c>
      <c r="N478" s="78" t="str">
        <f t="shared" si="67"/>
        <v/>
      </c>
      <c r="O478" s="75" t="str">
        <f>IFERROR(IF(OR(M478="",B478=""),"",VLOOKUP($A478,Tabla!$A$2:$M$112,$C478,FALSE)),"")</f>
        <v/>
      </c>
      <c r="P478" s="76" t="str">
        <f t="shared" si="68"/>
        <v/>
      </c>
      <c r="Q478" s="77" t="str">
        <f>IFERROR(IF(OR(O478=0,O478=""),VLOOKUP(B478,$T$6:$W$16,4,0)/60*N478,Tiempos!O478*VLOOKUP(Tiempos!B478,Tiempos!$T$6:$W$16,4,0)/60),"")</f>
        <v/>
      </c>
      <c r="R478" s="117"/>
      <c r="S478" s="112">
        <f t="shared" si="69"/>
        <v>0</v>
      </c>
    </row>
    <row r="479" spans="1:19" hidden="1">
      <c r="A479" s="67"/>
      <c r="B479" s="59"/>
      <c r="C479" s="79" t="str">
        <f>IFERROR(VLOOKUP(B479,Tiempos!$T$6:$U$16,2,FALSE),"")</f>
        <v/>
      </c>
      <c r="D479" s="59"/>
      <c r="E479" s="141" t="str">
        <f>IFERROR(+VLOOKUP(A479,Tabla!$A$5:B9476,2,0),"")</f>
        <v/>
      </c>
      <c r="F479" s="69"/>
      <c r="G479" s="68"/>
      <c r="H479" s="70"/>
      <c r="I479" s="68"/>
      <c r="J479" s="61"/>
      <c r="K479" s="72" t="str">
        <f t="shared" si="64"/>
        <v/>
      </c>
      <c r="L479" s="73" t="str">
        <f t="shared" si="65"/>
        <v/>
      </c>
      <c r="M479" s="74" t="str">
        <f t="shared" si="66"/>
        <v/>
      </c>
      <c r="N479" s="78" t="str">
        <f t="shared" si="67"/>
        <v/>
      </c>
      <c r="O479" s="75" t="str">
        <f>IFERROR(IF(OR(M479="",B479=""),"",VLOOKUP($A479,Tabla!$A$2:$M$112,$C479,FALSE)),"")</f>
        <v/>
      </c>
      <c r="P479" s="76" t="str">
        <f t="shared" si="68"/>
        <v/>
      </c>
      <c r="Q479" s="77" t="str">
        <f>IFERROR(IF(OR(O479=0,O479=""),VLOOKUP(B479,$T$6:$W$16,4,0)/60*N479,Tiempos!O479*VLOOKUP(Tiempos!B479,Tiempos!$T$6:$W$16,4,0)/60),"")</f>
        <v/>
      </c>
      <c r="R479" s="117"/>
      <c r="S479" s="112">
        <f t="shared" si="69"/>
        <v>0</v>
      </c>
    </row>
    <row r="480" spans="1:19" hidden="1">
      <c r="A480" s="67"/>
      <c r="B480" s="59"/>
      <c r="C480" s="79" t="str">
        <f>IFERROR(VLOOKUP(B480,Tiempos!$T$6:$U$16,2,FALSE),"")</f>
        <v/>
      </c>
      <c r="D480" s="59"/>
      <c r="E480" s="141" t="str">
        <f>IFERROR(+VLOOKUP(A480,Tabla!$A$5:B9477,2,0),"")</f>
        <v/>
      </c>
      <c r="F480" s="69"/>
      <c r="G480" s="68"/>
      <c r="H480" s="70"/>
      <c r="I480" s="68"/>
      <c r="J480" s="61"/>
      <c r="K480" s="72" t="str">
        <f t="shared" si="64"/>
        <v/>
      </c>
      <c r="L480" s="73" t="str">
        <f t="shared" si="65"/>
        <v/>
      </c>
      <c r="M480" s="74" t="str">
        <f t="shared" si="66"/>
        <v/>
      </c>
      <c r="N480" s="78" t="str">
        <f t="shared" si="67"/>
        <v/>
      </c>
      <c r="O480" s="75" t="str">
        <f>IFERROR(IF(OR(M480="",B480=""),"",VLOOKUP($A480,Tabla!$A$2:$M$112,$C480,FALSE)),"")</f>
        <v/>
      </c>
      <c r="P480" s="76" t="str">
        <f t="shared" si="68"/>
        <v/>
      </c>
      <c r="Q480" s="77" t="str">
        <f>IFERROR(IF(OR(O480=0,O480=""),VLOOKUP(B480,$T$6:$W$16,4,0)/60*N480,Tiempos!O480*VLOOKUP(Tiempos!B480,Tiempos!$T$6:$W$16,4,0)/60),"")</f>
        <v/>
      </c>
      <c r="R480" s="117"/>
      <c r="S480" s="112">
        <f t="shared" si="69"/>
        <v>0</v>
      </c>
    </row>
    <row r="481" spans="1:19" hidden="1">
      <c r="A481" s="67"/>
      <c r="B481" s="59"/>
      <c r="C481" s="79" t="str">
        <f>IFERROR(VLOOKUP(B481,Tiempos!$T$6:$U$16,2,FALSE),"")</f>
        <v/>
      </c>
      <c r="D481" s="59"/>
      <c r="E481" s="141" t="str">
        <f>IFERROR(+VLOOKUP(A481,Tabla!$A$5:B9478,2,0),"")</f>
        <v/>
      </c>
      <c r="F481" s="69"/>
      <c r="G481" s="68"/>
      <c r="H481" s="70"/>
      <c r="I481" s="68"/>
      <c r="J481" s="61"/>
      <c r="K481" s="72" t="str">
        <f t="shared" si="64"/>
        <v/>
      </c>
      <c r="L481" s="73" t="str">
        <f t="shared" si="65"/>
        <v/>
      </c>
      <c r="M481" s="74" t="str">
        <f t="shared" si="66"/>
        <v/>
      </c>
      <c r="N481" s="78" t="str">
        <f t="shared" si="67"/>
        <v/>
      </c>
      <c r="O481" s="75" t="str">
        <f>IFERROR(IF(OR(M481="",B481=""),"",VLOOKUP($A481,Tabla!$A$2:$M$112,$C481,FALSE)),"")</f>
        <v/>
      </c>
      <c r="P481" s="76" t="str">
        <f t="shared" si="68"/>
        <v/>
      </c>
      <c r="Q481" s="77" t="str">
        <f>IFERROR(IF(OR(O481=0,O481=""),VLOOKUP(B481,$T$6:$W$16,4,0)/60*N481,Tiempos!O481*VLOOKUP(Tiempos!B481,Tiempos!$T$6:$W$16,4,0)/60),"")</f>
        <v/>
      </c>
      <c r="R481" s="117"/>
      <c r="S481" s="112">
        <f t="shared" si="69"/>
        <v>0</v>
      </c>
    </row>
    <row r="482" spans="1:19" hidden="1">
      <c r="A482" s="67"/>
      <c r="B482" s="59"/>
      <c r="C482" s="79" t="str">
        <f>IFERROR(VLOOKUP(B482,Tiempos!$T$6:$U$16,2,FALSE),"")</f>
        <v/>
      </c>
      <c r="D482" s="59"/>
      <c r="E482" s="141" t="str">
        <f>IFERROR(+VLOOKUP(A482,Tabla!$A$5:B9479,2,0),"")</f>
        <v/>
      </c>
      <c r="F482" s="69"/>
      <c r="G482" s="68"/>
      <c r="H482" s="70"/>
      <c r="I482" s="68"/>
      <c r="J482" s="61"/>
      <c r="K482" s="72" t="str">
        <f t="shared" si="64"/>
        <v/>
      </c>
      <c r="L482" s="73" t="str">
        <f t="shared" si="65"/>
        <v/>
      </c>
      <c r="M482" s="74" t="str">
        <f t="shared" si="66"/>
        <v/>
      </c>
      <c r="N482" s="78" t="str">
        <f t="shared" si="67"/>
        <v/>
      </c>
      <c r="O482" s="75" t="str">
        <f>IFERROR(IF(OR(M482="",B482=""),"",VLOOKUP($A482,Tabla!$A$2:$M$112,$C482,FALSE)),"")</f>
        <v/>
      </c>
      <c r="P482" s="76" t="str">
        <f t="shared" si="68"/>
        <v/>
      </c>
      <c r="Q482" s="77" t="str">
        <f>IFERROR(IF(OR(O482=0,O482=""),VLOOKUP(B482,$T$6:$W$16,4,0)/60*N482,Tiempos!O482*VLOOKUP(Tiempos!B482,Tiempos!$T$6:$W$16,4,0)/60),"")</f>
        <v/>
      </c>
      <c r="R482" s="118"/>
      <c r="S482" s="112">
        <f t="shared" si="69"/>
        <v>0</v>
      </c>
    </row>
    <row r="483" spans="1:19" hidden="1">
      <c r="A483" s="67"/>
      <c r="B483" s="59"/>
      <c r="C483" s="79" t="str">
        <f>IFERROR(VLOOKUP(B483,Tiempos!$T$6:$U$16,2,FALSE),"")</f>
        <v/>
      </c>
      <c r="D483" s="59"/>
      <c r="E483" s="141" t="str">
        <f>IFERROR(+VLOOKUP(A483,Tabla!$A$5:B9480,2,0),"")</f>
        <v/>
      </c>
      <c r="F483" s="69"/>
      <c r="G483" s="68"/>
      <c r="H483" s="70"/>
      <c r="I483" s="68"/>
      <c r="J483" s="61"/>
      <c r="K483" s="72" t="str">
        <f t="shared" si="64"/>
        <v/>
      </c>
      <c r="L483" s="73" t="str">
        <f t="shared" si="65"/>
        <v/>
      </c>
      <c r="M483" s="74" t="str">
        <f t="shared" si="66"/>
        <v/>
      </c>
      <c r="N483" s="78" t="str">
        <f t="shared" si="67"/>
        <v/>
      </c>
      <c r="O483" s="75" t="str">
        <f>IFERROR(IF(OR(M483="",B483=""),"",VLOOKUP($A483,Tabla!$A$2:$M$112,$C483,FALSE)),"")</f>
        <v/>
      </c>
      <c r="P483" s="76" t="str">
        <f t="shared" si="68"/>
        <v/>
      </c>
      <c r="Q483" s="77" t="str">
        <f>IFERROR(IF(OR(O483=0,O483=""),VLOOKUP(B483,$T$6:$W$16,4,0)/60*N483,Tiempos!O483*VLOOKUP(Tiempos!B483,Tiempos!$T$6:$W$16,4,0)/60),"")</f>
        <v/>
      </c>
      <c r="R483" s="116"/>
      <c r="S483" s="112">
        <f t="shared" si="69"/>
        <v>0</v>
      </c>
    </row>
    <row r="484" spans="1:19" hidden="1">
      <c r="A484" s="67"/>
      <c r="B484" s="59"/>
      <c r="C484" s="79" t="str">
        <f>IFERROR(VLOOKUP(B484,Tiempos!$T$6:$U$16,2,FALSE),"")</f>
        <v/>
      </c>
      <c r="D484" s="59"/>
      <c r="E484" s="141" t="str">
        <f>IFERROR(+VLOOKUP(A484,Tabla!$A$5:B9481,2,0),"")</f>
        <v/>
      </c>
      <c r="F484" s="69"/>
      <c r="G484" s="68"/>
      <c r="H484" s="70"/>
      <c r="I484" s="68"/>
      <c r="J484" s="61"/>
      <c r="K484" s="72" t="str">
        <f t="shared" si="64"/>
        <v/>
      </c>
      <c r="L484" s="73" t="str">
        <f t="shared" si="65"/>
        <v/>
      </c>
      <c r="M484" s="74" t="str">
        <f t="shared" si="66"/>
        <v/>
      </c>
      <c r="N484" s="78" t="str">
        <f t="shared" si="67"/>
        <v/>
      </c>
      <c r="O484" s="75" t="str">
        <f>IFERROR(IF(OR(M484="",B484=""),"",VLOOKUP($A484,Tabla!$A$2:$M$112,$C484,FALSE)),"")</f>
        <v/>
      </c>
      <c r="P484" s="76" t="str">
        <f t="shared" si="68"/>
        <v/>
      </c>
      <c r="Q484" s="77" t="str">
        <f>IFERROR(IF(OR(O484=0,O484=""),VLOOKUP(B484,$T$6:$W$16,4,0)/60*N484,Tiempos!O484*VLOOKUP(Tiempos!B484,Tiempos!$T$6:$W$16,4,0)/60),"")</f>
        <v/>
      </c>
      <c r="R484" s="115"/>
      <c r="S484" s="112">
        <f t="shared" si="69"/>
        <v>0</v>
      </c>
    </row>
    <row r="485" spans="1:19" hidden="1">
      <c r="A485" s="67"/>
      <c r="B485" s="59"/>
      <c r="C485" s="79" t="str">
        <f>IFERROR(VLOOKUP(B485,Tiempos!$T$6:$U$16,2,FALSE),"")</f>
        <v/>
      </c>
      <c r="D485" s="59"/>
      <c r="E485" s="141" t="str">
        <f>IFERROR(+VLOOKUP(A485,Tabla!$A$5:B9482,2,0),"")</f>
        <v/>
      </c>
      <c r="F485" s="69"/>
      <c r="G485" s="68"/>
      <c r="H485" s="70"/>
      <c r="I485" s="68"/>
      <c r="J485" s="61"/>
      <c r="K485" s="72" t="str">
        <f t="shared" si="64"/>
        <v/>
      </c>
      <c r="L485" s="73" t="str">
        <f t="shared" si="65"/>
        <v/>
      </c>
      <c r="M485" s="74" t="str">
        <f t="shared" si="66"/>
        <v/>
      </c>
      <c r="N485" s="78" t="str">
        <f t="shared" si="67"/>
        <v/>
      </c>
      <c r="O485" s="75" t="str">
        <f>IFERROR(IF(OR(M485="",B485=""),"",VLOOKUP($A485,Tabla!$A$2:$M$112,$C485,FALSE)),"")</f>
        <v/>
      </c>
      <c r="P485" s="76" t="str">
        <f t="shared" si="68"/>
        <v/>
      </c>
      <c r="Q485" s="77" t="str">
        <f>IFERROR(IF(OR(O485=0,O485=""),VLOOKUP(B485,$T$6:$W$16,4,0)/60*N485,Tiempos!O485*VLOOKUP(Tiempos!B485,Tiempos!$T$6:$W$16,4,0)/60),"")</f>
        <v/>
      </c>
      <c r="R485" s="115"/>
      <c r="S485" s="112">
        <f t="shared" si="69"/>
        <v>0</v>
      </c>
    </row>
    <row r="486" spans="1:19" hidden="1">
      <c r="A486" s="67"/>
      <c r="B486" s="59"/>
      <c r="C486" s="79" t="str">
        <f>IFERROR(VLOOKUP(B486,Tiempos!$T$6:$U$16,2,FALSE),"")</f>
        <v/>
      </c>
      <c r="D486" s="59"/>
      <c r="E486" s="141" t="str">
        <f>IFERROR(+VLOOKUP(A486,Tabla!$A$5:B9483,2,0),"")</f>
        <v/>
      </c>
      <c r="F486" s="69"/>
      <c r="G486" s="68"/>
      <c r="H486" s="70"/>
      <c r="I486" s="68"/>
      <c r="J486" s="61"/>
      <c r="K486" s="72" t="str">
        <f t="shared" si="64"/>
        <v/>
      </c>
      <c r="L486" s="73" t="str">
        <f t="shared" si="65"/>
        <v/>
      </c>
      <c r="M486" s="74" t="str">
        <f t="shared" si="66"/>
        <v/>
      </c>
      <c r="N486" s="78" t="str">
        <f t="shared" si="67"/>
        <v/>
      </c>
      <c r="O486" s="75" t="str">
        <f>IFERROR(IF(OR(M486="",B486=""),"",VLOOKUP($A486,Tabla!$A$2:$M$112,$C486,FALSE)),"")</f>
        <v/>
      </c>
      <c r="P486" s="76" t="str">
        <f t="shared" si="68"/>
        <v/>
      </c>
      <c r="Q486" s="77" t="str">
        <f>IFERROR(IF(OR(O486=0,O486=""),VLOOKUP(B486,$T$6:$W$16,4,0)/60*N486,Tiempos!O486*VLOOKUP(Tiempos!B486,Tiempos!$T$6:$W$16,4,0)/60),"")</f>
        <v/>
      </c>
      <c r="R486" s="115"/>
      <c r="S486" s="112">
        <f t="shared" si="69"/>
        <v>0</v>
      </c>
    </row>
    <row r="487" spans="1:19" hidden="1">
      <c r="A487" s="67"/>
      <c r="B487" s="59"/>
      <c r="C487" s="79" t="str">
        <f>IFERROR(VLOOKUP(B487,Tiempos!$T$6:$U$16,2,FALSE),"")</f>
        <v/>
      </c>
      <c r="D487" s="59"/>
      <c r="E487" s="141" t="str">
        <f>IFERROR(+VLOOKUP(A487,Tabla!$A$5:B9484,2,0),"")</f>
        <v/>
      </c>
      <c r="F487" s="69"/>
      <c r="G487" s="68"/>
      <c r="H487" s="70"/>
      <c r="I487" s="68"/>
      <c r="J487" s="61"/>
      <c r="K487" s="72" t="str">
        <f t="shared" si="64"/>
        <v/>
      </c>
      <c r="L487" s="73" t="str">
        <f t="shared" si="65"/>
        <v/>
      </c>
      <c r="M487" s="74" t="str">
        <f t="shared" si="66"/>
        <v/>
      </c>
      <c r="N487" s="78" t="str">
        <f t="shared" si="67"/>
        <v/>
      </c>
      <c r="O487" s="75" t="str">
        <f>IFERROR(IF(OR(M487="",B487=""),"",VLOOKUP($A487,Tabla!$A$2:$M$112,$C487,FALSE)),"")</f>
        <v/>
      </c>
      <c r="P487" s="76" t="str">
        <f t="shared" si="68"/>
        <v/>
      </c>
      <c r="Q487" s="77" t="str">
        <f>IFERROR(IF(OR(O487=0,O487=""),VLOOKUP(B487,$T$6:$W$16,4,0)/60*N487,Tiempos!O487*VLOOKUP(Tiempos!B487,Tiempos!$T$6:$W$16,4,0)/60),"")</f>
        <v/>
      </c>
      <c r="R487" s="115"/>
      <c r="S487" s="112">
        <f t="shared" si="69"/>
        <v>0</v>
      </c>
    </row>
    <row r="488" spans="1:19" hidden="1">
      <c r="A488" s="67"/>
      <c r="B488" s="59"/>
      <c r="C488" s="79" t="str">
        <f>IFERROR(VLOOKUP(B488,Tiempos!$T$6:$U$16,2,FALSE),"")</f>
        <v/>
      </c>
      <c r="D488" s="59"/>
      <c r="E488" s="141" t="str">
        <f>IFERROR(+VLOOKUP(A488,Tabla!$A$5:B9485,2,0),"")</f>
        <v/>
      </c>
      <c r="F488" s="69"/>
      <c r="G488" s="68"/>
      <c r="H488" s="70"/>
      <c r="I488" s="68"/>
      <c r="J488" s="61"/>
      <c r="K488" s="72" t="str">
        <f t="shared" si="64"/>
        <v/>
      </c>
      <c r="L488" s="73" t="str">
        <f t="shared" si="65"/>
        <v/>
      </c>
      <c r="M488" s="74" t="str">
        <f t="shared" si="66"/>
        <v/>
      </c>
      <c r="N488" s="78" t="str">
        <f t="shared" si="67"/>
        <v/>
      </c>
      <c r="O488" s="75" t="str">
        <f>IFERROR(IF(OR(M488="",B488=""),"",VLOOKUP($A488,Tabla!$A$2:$M$112,$C488,FALSE)),"")</f>
        <v/>
      </c>
      <c r="P488" s="76" t="str">
        <f t="shared" si="68"/>
        <v/>
      </c>
      <c r="Q488" s="77" t="str">
        <f>IFERROR(IF(OR(O488=0,O488=""),VLOOKUP(B488,$T$6:$W$16,4,0)/60*N488,Tiempos!O488*VLOOKUP(Tiempos!B488,Tiempos!$T$6:$W$16,4,0)/60),"")</f>
        <v/>
      </c>
      <c r="R488" s="115"/>
      <c r="S488" s="112">
        <f t="shared" si="69"/>
        <v>0</v>
      </c>
    </row>
    <row r="489" spans="1:19" hidden="1">
      <c r="A489" s="67"/>
      <c r="B489" s="59"/>
      <c r="C489" s="79" t="str">
        <f>IFERROR(VLOOKUP(B489,Tiempos!$T$6:$U$16,2,FALSE),"")</f>
        <v/>
      </c>
      <c r="D489" s="59"/>
      <c r="E489" s="141" t="str">
        <f>IFERROR(+VLOOKUP(A489,Tabla!$A$5:B9486,2,0),"")</f>
        <v/>
      </c>
      <c r="F489" s="69"/>
      <c r="G489" s="68"/>
      <c r="H489" s="70"/>
      <c r="I489" s="68"/>
      <c r="J489" s="61"/>
      <c r="K489" s="72" t="str">
        <f t="shared" si="64"/>
        <v/>
      </c>
      <c r="L489" s="73" t="str">
        <f t="shared" si="65"/>
        <v/>
      </c>
      <c r="M489" s="74" t="str">
        <f t="shared" si="66"/>
        <v/>
      </c>
      <c r="N489" s="78" t="str">
        <f t="shared" si="67"/>
        <v/>
      </c>
      <c r="O489" s="75" t="str">
        <f>IFERROR(IF(OR(M489="",B489=""),"",VLOOKUP($A489,Tabla!$A$2:$M$112,$C489,FALSE)),"")</f>
        <v/>
      </c>
      <c r="P489" s="76" t="str">
        <f t="shared" si="68"/>
        <v/>
      </c>
      <c r="Q489" s="77" t="str">
        <f>IFERROR(IF(OR(O489=0,O489=""),VLOOKUP(B489,$T$6:$W$16,4,0)/60*N489,Tiempos!O489*VLOOKUP(Tiempos!B489,Tiempos!$T$6:$W$16,4,0)/60),"")</f>
        <v/>
      </c>
      <c r="R489" s="115"/>
      <c r="S489" s="112">
        <f t="shared" si="69"/>
        <v>0</v>
      </c>
    </row>
    <row r="490" spans="1:19" hidden="1">
      <c r="A490" s="67"/>
      <c r="B490" s="59"/>
      <c r="C490" s="79" t="str">
        <f>IFERROR(VLOOKUP(B490,Tiempos!$T$6:$U$16,2,FALSE),"")</f>
        <v/>
      </c>
      <c r="D490" s="59"/>
      <c r="E490" s="141" t="str">
        <f>IFERROR(+VLOOKUP(A490,Tabla!$A$5:B9487,2,0),"")</f>
        <v/>
      </c>
      <c r="F490" s="69"/>
      <c r="G490" s="68"/>
      <c r="H490" s="70"/>
      <c r="I490" s="68"/>
      <c r="J490" s="61"/>
      <c r="K490" s="72" t="str">
        <f t="shared" si="64"/>
        <v/>
      </c>
      <c r="L490" s="73" t="str">
        <f t="shared" si="65"/>
        <v/>
      </c>
      <c r="M490" s="74" t="str">
        <f t="shared" si="66"/>
        <v/>
      </c>
      <c r="N490" s="78" t="str">
        <f t="shared" si="67"/>
        <v/>
      </c>
      <c r="O490" s="75" t="str">
        <f>IFERROR(IF(OR(M490="",B490=""),"",VLOOKUP($A490,Tabla!$A$2:$M$112,$C490,FALSE)),"")</f>
        <v/>
      </c>
      <c r="P490" s="76" t="str">
        <f t="shared" si="68"/>
        <v/>
      </c>
      <c r="Q490" s="77" t="str">
        <f>IFERROR(IF(OR(O490=0,O490=""),VLOOKUP(B490,$T$6:$W$16,4,0)/60*N490,Tiempos!O490*VLOOKUP(Tiempos!B490,Tiempos!$T$6:$W$16,4,0)/60),"")</f>
        <v/>
      </c>
      <c r="R490" s="115"/>
      <c r="S490" s="112">
        <f t="shared" si="69"/>
        <v>0</v>
      </c>
    </row>
    <row r="491" spans="1:19" hidden="1">
      <c r="A491" s="67"/>
      <c r="B491" s="59"/>
      <c r="C491" s="79" t="str">
        <f>IFERROR(VLOOKUP(B491,Tiempos!$T$6:$U$16,2,FALSE),"")</f>
        <v/>
      </c>
      <c r="D491" s="59"/>
      <c r="E491" s="141" t="str">
        <f>IFERROR(+VLOOKUP(A491,Tabla!$A$5:B9488,2,0),"")</f>
        <v/>
      </c>
      <c r="F491" s="69"/>
      <c r="G491" s="68"/>
      <c r="H491" s="70"/>
      <c r="I491" s="68"/>
      <c r="J491" s="61"/>
      <c r="K491" s="72" t="str">
        <f t="shared" si="64"/>
        <v/>
      </c>
      <c r="L491" s="73" t="str">
        <f t="shared" si="65"/>
        <v/>
      </c>
      <c r="M491" s="74" t="str">
        <f t="shared" si="66"/>
        <v/>
      </c>
      <c r="N491" s="78" t="str">
        <f t="shared" si="67"/>
        <v/>
      </c>
      <c r="O491" s="75" t="str">
        <f>IFERROR(IF(OR(M491="",B491=""),"",VLOOKUP($A491,Tabla!$A$2:$M$112,$C491,FALSE)),"")</f>
        <v/>
      </c>
      <c r="P491" s="76" t="str">
        <f t="shared" si="68"/>
        <v/>
      </c>
      <c r="Q491" s="77" t="str">
        <f>IFERROR(IF(OR(O491=0,O491=""),VLOOKUP(B491,$T$6:$W$16,4,0)/60*N491,Tiempos!O491*VLOOKUP(Tiempos!B491,Tiempos!$T$6:$W$16,4,0)/60),"")</f>
        <v/>
      </c>
      <c r="R491" s="115"/>
      <c r="S491" s="112">
        <f t="shared" si="69"/>
        <v>0</v>
      </c>
    </row>
    <row r="492" spans="1:19" hidden="1">
      <c r="A492" s="67"/>
      <c r="B492" s="59"/>
      <c r="C492" s="79" t="str">
        <f>IFERROR(VLOOKUP(B492,Tiempos!$T$6:$U$16,2,FALSE),"")</f>
        <v/>
      </c>
      <c r="D492" s="59"/>
      <c r="E492" s="141" t="str">
        <f>IFERROR(+VLOOKUP(A492,Tabla!$A$5:B9489,2,0),"")</f>
        <v/>
      </c>
      <c r="F492" s="69"/>
      <c r="G492" s="68"/>
      <c r="H492" s="70"/>
      <c r="I492" s="68"/>
      <c r="J492" s="61"/>
      <c r="K492" s="72" t="str">
        <f t="shared" si="64"/>
        <v/>
      </c>
      <c r="L492" s="73" t="str">
        <f t="shared" si="65"/>
        <v/>
      </c>
      <c r="M492" s="74" t="str">
        <f t="shared" si="66"/>
        <v/>
      </c>
      <c r="N492" s="78" t="str">
        <f t="shared" si="67"/>
        <v/>
      </c>
      <c r="O492" s="75" t="str">
        <f>IFERROR(IF(OR(M492="",B492=""),"",VLOOKUP($A492,Tabla!$A$2:$M$112,$C492,FALSE)),"")</f>
        <v/>
      </c>
      <c r="P492" s="76" t="str">
        <f t="shared" si="68"/>
        <v/>
      </c>
      <c r="Q492" s="77" t="str">
        <f>IFERROR(IF(OR(O492=0,O492=""),VLOOKUP(B492,$T$6:$W$16,4,0)/60*N492,Tiempos!O492*VLOOKUP(Tiempos!B492,Tiempos!$T$6:$W$16,4,0)/60),"")</f>
        <v/>
      </c>
      <c r="R492" s="115"/>
      <c r="S492" s="112">
        <f t="shared" si="69"/>
        <v>0</v>
      </c>
    </row>
    <row r="493" spans="1:19" ht="13.5" hidden="1" customHeight="1">
      <c r="A493" s="67"/>
      <c r="B493" s="59"/>
      <c r="C493" s="79" t="str">
        <f>IFERROR(VLOOKUP(B493,Tiempos!$T$6:$U$16,2,FALSE),"")</f>
        <v/>
      </c>
      <c r="D493" s="59"/>
      <c r="E493" s="141" t="str">
        <f>IFERROR(+VLOOKUP(A493,Tabla!$A$5:B9490,2,0),"")</f>
        <v/>
      </c>
      <c r="F493" s="69"/>
      <c r="G493" s="68"/>
      <c r="H493" s="70"/>
      <c r="I493" s="68"/>
      <c r="J493" s="61"/>
      <c r="K493" s="72" t="str">
        <f t="shared" si="64"/>
        <v/>
      </c>
      <c r="L493" s="73" t="str">
        <f t="shared" si="65"/>
        <v/>
      </c>
      <c r="M493" s="74" t="str">
        <f t="shared" si="66"/>
        <v/>
      </c>
      <c r="N493" s="78" t="str">
        <f t="shared" si="67"/>
        <v/>
      </c>
      <c r="O493" s="75" t="str">
        <f>IFERROR(IF(OR(M493="",B493=""),"",VLOOKUP($A493,Tabla!$A$2:$M$112,$C493,FALSE)),"")</f>
        <v/>
      </c>
      <c r="P493" s="76" t="str">
        <f t="shared" si="68"/>
        <v/>
      </c>
      <c r="Q493" s="77" t="str">
        <f>IFERROR(IF(OR(O493=0,O493=""),VLOOKUP(B493,$T$6:$W$16,4,0)/60*N493,Tiempos!O493*VLOOKUP(Tiempos!B493,Tiempos!$T$6:$W$16,4,0)/60),"")</f>
        <v/>
      </c>
      <c r="R493" s="115"/>
      <c r="S493" s="112">
        <f t="shared" si="69"/>
        <v>0</v>
      </c>
    </row>
    <row r="494" spans="1:19" ht="13.5" hidden="1" customHeight="1">
      <c r="A494" s="67"/>
      <c r="B494" s="59"/>
      <c r="C494" s="79" t="str">
        <f>IFERROR(VLOOKUP(B494,Tiempos!$T$6:$U$16,2,FALSE),"")</f>
        <v/>
      </c>
      <c r="D494" s="59"/>
      <c r="E494" s="141" t="str">
        <f>IFERROR(+VLOOKUP(A494,Tabla!$A$5:B9491,2,0),"")</f>
        <v/>
      </c>
      <c r="F494" s="69"/>
      <c r="G494" s="68"/>
      <c r="H494" s="70"/>
      <c r="I494" s="68"/>
      <c r="J494" s="61"/>
      <c r="K494" s="72" t="str">
        <f t="shared" si="64"/>
        <v/>
      </c>
      <c r="L494" s="73" t="str">
        <f t="shared" si="65"/>
        <v/>
      </c>
      <c r="M494" s="74" t="str">
        <f t="shared" si="66"/>
        <v/>
      </c>
      <c r="N494" s="78" t="str">
        <f t="shared" si="67"/>
        <v/>
      </c>
      <c r="O494" s="75" t="str">
        <f>IFERROR(IF(OR(M494="",B494=""),"",VLOOKUP($A494,Tabla!$A$2:$M$112,$C494,FALSE)),"")</f>
        <v/>
      </c>
      <c r="P494" s="76" t="str">
        <f t="shared" si="68"/>
        <v/>
      </c>
      <c r="Q494" s="77" t="str">
        <f>IFERROR(IF(OR(O494=0,O494=""),VLOOKUP(B494,$T$6:$W$16,4,0)/60*N494,Tiempos!O494*VLOOKUP(Tiempos!B494,Tiempos!$T$6:$W$16,4,0)/60),"")</f>
        <v/>
      </c>
      <c r="R494" s="115"/>
      <c r="S494" s="112">
        <f t="shared" si="69"/>
        <v>0</v>
      </c>
    </row>
    <row r="495" spans="1:19" hidden="1">
      <c r="A495" s="67"/>
      <c r="B495" s="59"/>
      <c r="C495" s="79" t="str">
        <f>IFERROR(VLOOKUP(B495,Tiempos!$T$6:$U$16,2,FALSE),"")</f>
        <v/>
      </c>
      <c r="D495" s="59"/>
      <c r="E495" s="141" t="str">
        <f>IFERROR(+VLOOKUP(A495,Tabla!$A$5:B9492,2,0),"")</f>
        <v/>
      </c>
      <c r="F495" s="69"/>
      <c r="G495" s="68"/>
      <c r="H495" s="70"/>
      <c r="I495" s="68"/>
      <c r="J495" s="61"/>
      <c r="K495" s="72" t="str">
        <f t="shared" si="64"/>
        <v/>
      </c>
      <c r="L495" s="73" t="str">
        <f t="shared" si="65"/>
        <v/>
      </c>
      <c r="M495" s="74" t="str">
        <f t="shared" si="66"/>
        <v/>
      </c>
      <c r="N495" s="78" t="str">
        <f t="shared" si="67"/>
        <v/>
      </c>
      <c r="O495" s="75" t="str">
        <f>IFERROR(IF(OR(M495="",B495=""),"",VLOOKUP($A495,Tabla!$A$2:$M$112,$C495,FALSE)),"")</f>
        <v/>
      </c>
      <c r="P495" s="76" t="str">
        <f t="shared" si="68"/>
        <v/>
      </c>
      <c r="Q495" s="77" t="str">
        <f>IFERROR(IF(OR(O495=0,O495=""),VLOOKUP(B495,$T$6:$W$16,4,0)/60*N495,Tiempos!O495*VLOOKUP(Tiempos!B495,Tiempos!$T$6:$W$16,4,0)/60),"")</f>
        <v/>
      </c>
      <c r="R495" s="115"/>
      <c r="S495" s="112">
        <f t="shared" si="69"/>
        <v>0</v>
      </c>
    </row>
    <row r="496" spans="1:19" hidden="1">
      <c r="A496" s="67"/>
      <c r="B496" s="59"/>
      <c r="C496" s="79" t="str">
        <f>IFERROR(VLOOKUP(B496,Tiempos!$T$6:$U$16,2,FALSE),"")</f>
        <v/>
      </c>
      <c r="D496" s="59"/>
      <c r="E496" s="141" t="str">
        <f>IFERROR(+VLOOKUP(A496,Tabla!$A$5:B9493,2,0),"")</f>
        <v/>
      </c>
      <c r="F496" s="69"/>
      <c r="G496" s="68"/>
      <c r="H496" s="70"/>
      <c r="I496" s="68"/>
      <c r="J496" s="61"/>
      <c r="K496" s="72" t="str">
        <f t="shared" si="64"/>
        <v/>
      </c>
      <c r="L496" s="73" t="str">
        <f t="shared" si="65"/>
        <v/>
      </c>
      <c r="M496" s="74" t="str">
        <f t="shared" si="66"/>
        <v/>
      </c>
      <c r="N496" s="78" t="str">
        <f t="shared" si="67"/>
        <v/>
      </c>
      <c r="O496" s="75" t="str">
        <f>IFERROR(IF(OR(M496="",B496=""),"",VLOOKUP($A496,Tabla!$A$2:$M$112,$C496,FALSE)),"")</f>
        <v/>
      </c>
      <c r="P496" s="76" t="str">
        <f t="shared" si="68"/>
        <v/>
      </c>
      <c r="Q496" s="77" t="str">
        <f>IFERROR(IF(OR(O496=0,O496=""),VLOOKUP(B496,$T$6:$W$16,4,0)/60*N496,Tiempos!O496*VLOOKUP(Tiempos!B496,Tiempos!$T$6:$W$16,4,0)/60),"")</f>
        <v/>
      </c>
      <c r="R496" s="115"/>
      <c r="S496" s="112">
        <f t="shared" si="69"/>
        <v>0</v>
      </c>
    </row>
    <row r="497" spans="1:19" hidden="1">
      <c r="A497" s="67"/>
      <c r="B497" s="59"/>
      <c r="C497" s="79" t="str">
        <f>IFERROR(VLOOKUP(B497,Tiempos!$T$6:$U$16,2,FALSE),"")</f>
        <v/>
      </c>
      <c r="D497" s="59"/>
      <c r="E497" s="141" t="str">
        <f>IFERROR(+VLOOKUP(A497,Tabla!$A$5:B9494,2,0),"")</f>
        <v/>
      </c>
      <c r="F497" s="69"/>
      <c r="G497" s="68"/>
      <c r="H497" s="70"/>
      <c r="I497" s="68"/>
      <c r="J497" s="61"/>
      <c r="K497" s="72" t="str">
        <f t="shared" si="64"/>
        <v/>
      </c>
      <c r="L497" s="73" t="str">
        <f t="shared" si="65"/>
        <v/>
      </c>
      <c r="M497" s="74" t="str">
        <f t="shared" si="66"/>
        <v/>
      </c>
      <c r="N497" s="78" t="str">
        <f t="shared" si="67"/>
        <v/>
      </c>
      <c r="O497" s="75" t="str">
        <f>IFERROR(IF(OR(M497="",B497=""),"",VLOOKUP($A497,Tabla!$A$2:$M$112,$C497,FALSE)),"")</f>
        <v/>
      </c>
      <c r="P497" s="76" t="str">
        <f t="shared" si="68"/>
        <v/>
      </c>
      <c r="Q497" s="77" t="str">
        <f>IFERROR(IF(OR(O497=0,O497=""),VLOOKUP(B497,$T$6:$W$16,4,0)/60*N497,Tiempos!O497*VLOOKUP(Tiempos!B497,Tiempos!$T$6:$W$16,4,0)/60),"")</f>
        <v/>
      </c>
      <c r="R497" s="115"/>
      <c r="S497" s="112">
        <f t="shared" si="69"/>
        <v>0</v>
      </c>
    </row>
    <row r="498" spans="1:19" hidden="1">
      <c r="A498" s="67"/>
      <c r="B498" s="59"/>
      <c r="C498" s="79" t="str">
        <f>IFERROR(VLOOKUP(B498,Tiempos!$T$6:$U$16,2,FALSE),"")</f>
        <v/>
      </c>
      <c r="D498" s="59"/>
      <c r="E498" s="141" t="str">
        <f>IFERROR(+VLOOKUP(A498,Tabla!$A$5:B9495,2,0),"")</f>
        <v/>
      </c>
      <c r="F498" s="69"/>
      <c r="G498" s="68"/>
      <c r="H498" s="70"/>
      <c r="I498" s="68"/>
      <c r="J498" s="61"/>
      <c r="K498" s="72" t="str">
        <f t="shared" ref="K498:K561" si="70">IFERROR(IF(J498="","",IF(G498=I498,(J498-H498-S498),IF(I498-G498=1,((VLOOKUP(G498,CALENDARIO,6,FALSE)-H498)+(J498-VLOOKUP(I498,CALENDARIO,5,FALSE)))-S498,IF(I498-G498=2,((VLOOKUP(G498,CALENDARIO,6,FALSE)-H498)+(J498-VLOOKUP(I498,CALENDARIO,5,FALSE)))-S498+VLOOKUP(G498+1,CALENDARIO,7,FALSE)/24,IF(I498-G498=3,((VLOOKUP(G498,CALENDARIO,6,FALSE)-H498)+(J498-VLOOKUP(I498,CALENDARIO,5,FALSE)))-S498+VLOOKUP(G498+1,CALENDARIO,7,FALSE)/24+VLOOKUP(G498+2,CALENDARIO,7,FALSE)/24,((VLOOKUP(G498,CALENDARIO,6,FALSE)-H498)+(J498-VLOOKUP(I498,CALENDARIO,5,FALSE)))-S498+VLOOKUP(G498+1,CALENDARIO,7,FALSE)/24+VLOOKUP(G498+2,CALENDARIO,7,FALSE)/24+VLOOKUP(G498+3,CALENDARIO,7,FALSE)/24))))),"")</f>
        <v/>
      </c>
      <c r="L498" s="73" t="str">
        <f t="shared" ref="L498:L561" si="71">IFERROR((+HOUR(K498)*60+MINUTE(K498)),"")</f>
        <v/>
      </c>
      <c r="M498" s="74" t="str">
        <f t="shared" ref="M498:M561" si="72">IFERROR(IF(K498="","",K498/F498),"")</f>
        <v/>
      </c>
      <c r="N498" s="78" t="str">
        <f t="shared" ref="N498:N561" si="73">IFERROR(+HOUR(M498)*60+MINUTE(M498),"")</f>
        <v/>
      </c>
      <c r="O498" s="75" t="str">
        <f>IFERROR(IF(OR(M498="",B498=""),"",VLOOKUP($A498,Tabla!$A$2:$M$112,$C498,FALSE)),"")</f>
        <v/>
      </c>
      <c r="P498" s="76" t="str">
        <f t="shared" si="68"/>
        <v/>
      </c>
      <c r="Q498" s="77" t="str">
        <f>IFERROR(IF(OR(O498=0,O498=""),VLOOKUP(B498,$T$6:$W$16,4,0)/60*N498,Tiempos!O498*VLOOKUP(Tiempos!B498,Tiempos!$T$6:$W$16,4,0)/60),"")</f>
        <v/>
      </c>
      <c r="R498" s="115"/>
      <c r="S498" s="112">
        <f t="shared" si="69"/>
        <v>0</v>
      </c>
    </row>
    <row r="499" spans="1:19" hidden="1">
      <c r="A499" s="67"/>
      <c r="B499" s="59"/>
      <c r="C499" s="79" t="str">
        <f>IFERROR(VLOOKUP(B499,Tiempos!$T$6:$U$16,2,FALSE),"")</f>
        <v/>
      </c>
      <c r="D499" s="59"/>
      <c r="E499" s="141" t="str">
        <f>IFERROR(+VLOOKUP(A499,Tabla!$A$5:B9496,2,0),"")</f>
        <v/>
      </c>
      <c r="F499" s="69"/>
      <c r="G499" s="68"/>
      <c r="H499" s="70"/>
      <c r="I499" s="68"/>
      <c r="J499" s="61"/>
      <c r="K499" s="72" t="str">
        <f t="shared" si="70"/>
        <v/>
      </c>
      <c r="L499" s="73" t="str">
        <f t="shared" si="71"/>
        <v/>
      </c>
      <c r="M499" s="74" t="str">
        <f t="shared" si="72"/>
        <v/>
      </c>
      <c r="N499" s="78" t="str">
        <f t="shared" si="73"/>
        <v/>
      </c>
      <c r="O499" s="75" t="str">
        <f>IFERROR(IF(OR(M499="",B499=""),"",VLOOKUP($A499,Tabla!$A$2:$M$112,$C499,FALSE)),"")</f>
        <v/>
      </c>
      <c r="P499" s="76" t="str">
        <f t="shared" si="68"/>
        <v/>
      </c>
      <c r="Q499" s="77" t="str">
        <f>IFERROR(IF(OR(O499=0,O499=""),VLOOKUP(B499,$T$6:$W$16,4,0)/60*N499,Tiempos!O499*VLOOKUP(Tiempos!B499,Tiempos!$T$6:$W$16,4,0)/60),"")</f>
        <v/>
      </c>
      <c r="R499" s="115"/>
      <c r="S499" s="112">
        <f t="shared" si="69"/>
        <v>0</v>
      </c>
    </row>
    <row r="500" spans="1:19" hidden="1">
      <c r="A500" s="67"/>
      <c r="B500" s="59"/>
      <c r="C500" s="79" t="str">
        <f>IFERROR(VLOOKUP(B500,Tiempos!$T$6:$U$16,2,FALSE),"")</f>
        <v/>
      </c>
      <c r="D500" s="59"/>
      <c r="E500" s="141" t="str">
        <f>IFERROR(+VLOOKUP(A500,Tabla!$A$5:B9497,2,0),"")</f>
        <v/>
      </c>
      <c r="F500" s="69"/>
      <c r="G500" s="68"/>
      <c r="H500" s="70"/>
      <c r="I500" s="68"/>
      <c r="J500" s="61"/>
      <c r="K500" s="72" t="str">
        <f t="shared" si="70"/>
        <v/>
      </c>
      <c r="L500" s="73" t="str">
        <f t="shared" si="71"/>
        <v/>
      </c>
      <c r="M500" s="74" t="str">
        <f t="shared" si="72"/>
        <v/>
      </c>
      <c r="N500" s="78" t="str">
        <f t="shared" si="73"/>
        <v/>
      </c>
      <c r="O500" s="75" t="str">
        <f>IFERROR(IF(OR(M500="",B500=""),"",VLOOKUP($A500,Tabla!$A$2:$M$112,$C500,FALSE)),"")</f>
        <v/>
      </c>
      <c r="P500" s="76" t="str">
        <f t="shared" si="68"/>
        <v/>
      </c>
      <c r="Q500" s="77" t="str">
        <f>IFERROR(IF(OR(O500=0,O500=""),VLOOKUP(B500,$T$6:$W$16,4,0)/60*N500,Tiempos!O500*VLOOKUP(Tiempos!B500,Tiempos!$T$6:$W$16,4,0)/60),"")</f>
        <v/>
      </c>
      <c r="R500" s="115"/>
      <c r="S500" s="112">
        <f t="shared" si="69"/>
        <v>0</v>
      </c>
    </row>
    <row r="501" spans="1:19" hidden="1">
      <c r="A501" s="67"/>
      <c r="B501" s="59"/>
      <c r="C501" s="79" t="str">
        <f>IFERROR(VLOOKUP(B501,Tiempos!$T$6:$U$16,2,FALSE),"")</f>
        <v/>
      </c>
      <c r="D501" s="59"/>
      <c r="E501" s="141" t="str">
        <f>IFERROR(+VLOOKUP(A501,Tabla!$A$5:B9498,2,0),"")</f>
        <v/>
      </c>
      <c r="F501" s="69"/>
      <c r="G501" s="68"/>
      <c r="H501" s="70"/>
      <c r="I501" s="68"/>
      <c r="J501" s="61"/>
      <c r="K501" s="72" t="str">
        <f t="shared" si="70"/>
        <v/>
      </c>
      <c r="L501" s="73" t="str">
        <f t="shared" si="71"/>
        <v/>
      </c>
      <c r="M501" s="74" t="str">
        <f t="shared" si="72"/>
        <v/>
      </c>
      <c r="N501" s="78" t="str">
        <f t="shared" si="73"/>
        <v/>
      </c>
      <c r="O501" s="75" t="str">
        <f>IFERROR(IF(OR(M501="",B501=""),"",VLOOKUP($A501,Tabla!$A$2:$M$112,$C501,FALSE)),"")</f>
        <v/>
      </c>
      <c r="P501" s="76" t="str">
        <f t="shared" si="68"/>
        <v/>
      </c>
      <c r="Q501" s="77" t="str">
        <f>IFERROR(IF(OR(O501=0,O501=""),VLOOKUP(B501,$T$6:$W$16,4,0)/60*N501,Tiempos!O501*VLOOKUP(Tiempos!B501,Tiempos!$T$6:$W$16,4,0)/60),"")</f>
        <v/>
      </c>
      <c r="R501" s="115"/>
      <c r="S501" s="112">
        <f t="shared" si="69"/>
        <v>0</v>
      </c>
    </row>
    <row r="502" spans="1:19" hidden="1">
      <c r="A502" s="67"/>
      <c r="B502" s="59"/>
      <c r="C502" s="79" t="str">
        <f>IFERROR(VLOOKUP(B502,Tiempos!$T$6:$U$16,2,FALSE),"")</f>
        <v/>
      </c>
      <c r="D502" s="59"/>
      <c r="E502" s="141" t="str">
        <f>IFERROR(+VLOOKUP(A502,Tabla!$A$5:B9499,2,0),"")</f>
        <v/>
      </c>
      <c r="F502" s="69"/>
      <c r="G502" s="68"/>
      <c r="H502" s="70"/>
      <c r="I502" s="68"/>
      <c r="J502" s="61"/>
      <c r="K502" s="72" t="str">
        <f t="shared" si="70"/>
        <v/>
      </c>
      <c r="L502" s="73" t="str">
        <f t="shared" si="71"/>
        <v/>
      </c>
      <c r="M502" s="74" t="str">
        <f t="shared" si="72"/>
        <v/>
      </c>
      <c r="N502" s="78" t="str">
        <f t="shared" si="73"/>
        <v/>
      </c>
      <c r="O502" s="75" t="str">
        <f>IFERROR(IF(OR(M502="",B502=""),"",VLOOKUP($A502,Tabla!$A$2:$M$112,$C502,FALSE)),"")</f>
        <v/>
      </c>
      <c r="P502" s="76" t="str">
        <f t="shared" ref="P502:P565" si="74">IF(O502="","",(O502/N502))</f>
        <v/>
      </c>
      <c r="Q502" s="77" t="str">
        <f>IFERROR(IF(OR(O502=0,O502=""),VLOOKUP(B502,$T$6:$W$16,4,0)/60*N502,Tiempos!O502*VLOOKUP(Tiempos!B502,Tiempos!$T$6:$W$16,4,0)/60),"")</f>
        <v/>
      </c>
      <c r="R502" s="115"/>
      <c r="S502" s="112">
        <f t="shared" si="69"/>
        <v>0</v>
      </c>
    </row>
    <row r="503" spans="1:19" hidden="1">
      <c r="A503" s="67"/>
      <c r="B503" s="59"/>
      <c r="C503" s="79" t="str">
        <f>IFERROR(VLOOKUP(B503,Tiempos!$T$6:$U$16,2,FALSE),"")</f>
        <v/>
      </c>
      <c r="D503" s="59"/>
      <c r="E503" s="141" t="str">
        <f>IFERROR(+VLOOKUP(A503,Tabla!$A$5:B9500,2,0),"")</f>
        <v/>
      </c>
      <c r="F503" s="69"/>
      <c r="G503" s="68"/>
      <c r="H503" s="70"/>
      <c r="I503" s="68"/>
      <c r="J503" s="61"/>
      <c r="K503" s="72" t="str">
        <f t="shared" si="70"/>
        <v/>
      </c>
      <c r="L503" s="73" t="str">
        <f t="shared" si="71"/>
        <v/>
      </c>
      <c r="M503" s="74" t="str">
        <f t="shared" si="72"/>
        <v/>
      </c>
      <c r="N503" s="78" t="str">
        <f t="shared" si="73"/>
        <v/>
      </c>
      <c r="O503" s="75" t="str">
        <f>IFERROR(IF(OR(M503="",B503=""),"",VLOOKUP($A503,Tabla!$A$2:$M$112,$C503,FALSE)),"")</f>
        <v/>
      </c>
      <c r="P503" s="76" t="str">
        <f t="shared" si="74"/>
        <v/>
      </c>
      <c r="Q503" s="77" t="str">
        <f>IFERROR(IF(OR(O503=0,O503=""),VLOOKUP(B503,$T$6:$W$16,4,0)/60*N503,Tiempos!O503*VLOOKUP(Tiempos!B503,Tiempos!$T$6:$W$16,4,0)/60),"")</f>
        <v/>
      </c>
      <c r="R503" s="115"/>
      <c r="S503" s="112">
        <f t="shared" si="69"/>
        <v>0</v>
      </c>
    </row>
    <row r="504" spans="1:19" hidden="1">
      <c r="A504" s="67"/>
      <c r="B504" s="59"/>
      <c r="C504" s="79" t="str">
        <f>IFERROR(VLOOKUP(B504,Tiempos!$T$6:$U$16,2,FALSE),"")</f>
        <v/>
      </c>
      <c r="D504" s="59"/>
      <c r="E504" s="141" t="str">
        <f>IFERROR(+VLOOKUP(A504,Tabla!$A$5:B9501,2,0),"")</f>
        <v/>
      </c>
      <c r="F504" s="69"/>
      <c r="G504" s="68"/>
      <c r="H504" s="70"/>
      <c r="I504" s="68"/>
      <c r="J504" s="61"/>
      <c r="K504" s="72" t="str">
        <f t="shared" si="70"/>
        <v/>
      </c>
      <c r="L504" s="73" t="str">
        <f t="shared" si="71"/>
        <v/>
      </c>
      <c r="M504" s="74" t="str">
        <f t="shared" si="72"/>
        <v/>
      </c>
      <c r="N504" s="78" t="str">
        <f t="shared" si="73"/>
        <v/>
      </c>
      <c r="O504" s="75" t="str">
        <f>IFERROR(IF(OR(M504="",B504=""),"",VLOOKUP($A504,Tabla!$A$2:$M$112,$C504,FALSE)),"")</f>
        <v/>
      </c>
      <c r="P504" s="76" t="str">
        <f t="shared" si="74"/>
        <v/>
      </c>
      <c r="Q504" s="77" t="str">
        <f>IFERROR(IF(OR(O504=0,O504=""),VLOOKUP(B504,$T$6:$W$16,4,0)/60*N504,Tiempos!O504*VLOOKUP(Tiempos!B504,Tiempos!$T$6:$W$16,4,0)/60),"")</f>
        <v/>
      </c>
      <c r="R504" s="115"/>
      <c r="S504" s="112">
        <f t="shared" si="69"/>
        <v>0</v>
      </c>
    </row>
    <row r="505" spans="1:19" hidden="1">
      <c r="A505" s="67"/>
      <c r="B505" s="59"/>
      <c r="C505" s="79" t="str">
        <f>IFERROR(VLOOKUP(B505,Tiempos!$T$6:$U$16,2,FALSE),"")</f>
        <v/>
      </c>
      <c r="D505" s="59"/>
      <c r="E505" s="141" t="str">
        <f>IFERROR(+VLOOKUP(A505,Tabla!$A$5:B9502,2,0),"")</f>
        <v/>
      </c>
      <c r="F505" s="69"/>
      <c r="G505" s="68"/>
      <c r="H505" s="70"/>
      <c r="I505" s="68"/>
      <c r="J505" s="61"/>
      <c r="K505" s="72" t="str">
        <f t="shared" si="70"/>
        <v/>
      </c>
      <c r="L505" s="73" t="str">
        <f t="shared" si="71"/>
        <v/>
      </c>
      <c r="M505" s="74" t="str">
        <f t="shared" si="72"/>
        <v/>
      </c>
      <c r="N505" s="78" t="str">
        <f t="shared" si="73"/>
        <v/>
      </c>
      <c r="O505" s="75" t="str">
        <f>IFERROR(IF(OR(M505="",B505=""),"",VLOOKUP($A505,Tabla!$A$2:$M$112,$C505,FALSE)),"")</f>
        <v/>
      </c>
      <c r="P505" s="76" t="str">
        <f t="shared" si="74"/>
        <v/>
      </c>
      <c r="Q505" s="77" t="str">
        <f>IFERROR(IF(OR(O505=0,O505=""),VLOOKUP(B505,$T$6:$W$16,4,0)/60*N505,Tiempos!O505*VLOOKUP(Tiempos!B505,Tiempos!$T$6:$W$16,4,0)/60),"")</f>
        <v/>
      </c>
      <c r="R505" s="115"/>
      <c r="S505" s="112">
        <f t="shared" si="69"/>
        <v>0</v>
      </c>
    </row>
    <row r="506" spans="1:19" hidden="1">
      <c r="A506" s="67"/>
      <c r="B506" s="59"/>
      <c r="C506" s="79" t="str">
        <f>IFERROR(VLOOKUP(B506,Tiempos!$T$6:$U$16,2,FALSE),"")</f>
        <v/>
      </c>
      <c r="D506" s="59"/>
      <c r="E506" s="141" t="str">
        <f>IFERROR(+VLOOKUP(A506,Tabla!$A$5:B9503,2,0),"")</f>
        <v/>
      </c>
      <c r="F506" s="69"/>
      <c r="G506" s="68"/>
      <c r="H506" s="70"/>
      <c r="I506" s="68"/>
      <c r="J506" s="61"/>
      <c r="K506" s="72" t="str">
        <f t="shared" si="70"/>
        <v/>
      </c>
      <c r="L506" s="73" t="str">
        <f t="shared" si="71"/>
        <v/>
      </c>
      <c r="M506" s="74" t="str">
        <f t="shared" si="72"/>
        <v/>
      </c>
      <c r="N506" s="78" t="str">
        <f t="shared" si="73"/>
        <v/>
      </c>
      <c r="O506" s="75" t="str">
        <f>IFERROR(IF(OR(M506="",B506=""),"",VLOOKUP($A506,Tabla!$A$2:$M$112,$C506,FALSE)),"")</f>
        <v/>
      </c>
      <c r="P506" s="76" t="str">
        <f t="shared" si="74"/>
        <v/>
      </c>
      <c r="Q506" s="77" t="str">
        <f>IFERROR(IF(OR(O506=0,O506=""),VLOOKUP(B506,$T$6:$W$16,4,0)/60*N506,Tiempos!O506*VLOOKUP(Tiempos!B506,Tiempos!$T$6:$W$16,4,0)/60),"")</f>
        <v/>
      </c>
      <c r="R506" s="115"/>
      <c r="S506" s="112">
        <f t="shared" si="69"/>
        <v>0</v>
      </c>
    </row>
    <row r="507" spans="1:19" hidden="1">
      <c r="A507" s="67"/>
      <c r="B507" s="59"/>
      <c r="C507" s="79" t="str">
        <f>IFERROR(VLOOKUP(B507,Tiempos!$T$6:$U$16,2,FALSE),"")</f>
        <v/>
      </c>
      <c r="D507" s="59"/>
      <c r="E507" s="141" t="str">
        <f>IFERROR(+VLOOKUP(A507,Tabla!$A$5:B9504,2,0),"")</f>
        <v/>
      </c>
      <c r="F507" s="69"/>
      <c r="G507" s="68"/>
      <c r="H507" s="70"/>
      <c r="I507" s="68"/>
      <c r="J507" s="61"/>
      <c r="K507" s="72" t="str">
        <f t="shared" si="70"/>
        <v/>
      </c>
      <c r="L507" s="73" t="str">
        <f t="shared" si="71"/>
        <v/>
      </c>
      <c r="M507" s="74" t="str">
        <f t="shared" si="72"/>
        <v/>
      </c>
      <c r="N507" s="78" t="str">
        <f t="shared" si="73"/>
        <v/>
      </c>
      <c r="O507" s="75" t="str">
        <f>IFERROR(IF(OR(M507="",B507=""),"",VLOOKUP($A507,Tabla!$A$2:$M$112,$C507,FALSE)),"")</f>
        <v/>
      </c>
      <c r="P507" s="76" t="str">
        <f t="shared" si="74"/>
        <v/>
      </c>
      <c r="Q507" s="77" t="str">
        <f>IFERROR(IF(OR(O507=0,O507=""),VLOOKUP(B507,$T$6:$W$16,4,0)/60*N507,Tiempos!O507*VLOOKUP(Tiempos!B507,Tiempos!$T$6:$W$16,4,0)/60),"")</f>
        <v/>
      </c>
      <c r="R507" s="115"/>
      <c r="S507" s="112">
        <f t="shared" si="69"/>
        <v>0</v>
      </c>
    </row>
    <row r="508" spans="1:19" hidden="1">
      <c r="A508" s="67"/>
      <c r="B508" s="59"/>
      <c r="C508" s="79" t="str">
        <f>IFERROR(VLOOKUP(B508,Tiempos!$T$6:$U$16,2,FALSE),"")</f>
        <v/>
      </c>
      <c r="D508" s="59"/>
      <c r="E508" s="141" t="str">
        <f>IFERROR(+VLOOKUP(A508,Tabla!$A$5:B9505,2,0),"")</f>
        <v/>
      </c>
      <c r="F508" s="69"/>
      <c r="G508" s="68"/>
      <c r="H508" s="70"/>
      <c r="I508" s="68"/>
      <c r="J508" s="61"/>
      <c r="K508" s="72" t="str">
        <f t="shared" si="70"/>
        <v/>
      </c>
      <c r="L508" s="73" t="str">
        <f t="shared" si="71"/>
        <v/>
      </c>
      <c r="M508" s="74" t="str">
        <f t="shared" si="72"/>
        <v/>
      </c>
      <c r="N508" s="78" t="str">
        <f t="shared" si="73"/>
        <v/>
      </c>
      <c r="O508" s="75" t="str">
        <f>IFERROR(IF(OR(M508="",B508=""),"",VLOOKUP($A508,Tabla!$A$2:$M$112,$C508,FALSE)),"")</f>
        <v/>
      </c>
      <c r="P508" s="76" t="str">
        <f t="shared" si="74"/>
        <v/>
      </c>
      <c r="Q508" s="77" t="str">
        <f>IFERROR(IF(OR(O508=0,O508=""),VLOOKUP(B508,$T$6:$W$16,4,0)/60*N508,Tiempos!O508*VLOOKUP(Tiempos!B508,Tiempos!$T$6:$W$16,4,0)/60),"")</f>
        <v/>
      </c>
      <c r="R508" s="115"/>
      <c r="S508" s="112">
        <f t="shared" si="69"/>
        <v>0</v>
      </c>
    </row>
    <row r="509" spans="1:19" hidden="1">
      <c r="A509" s="67"/>
      <c r="B509" s="59"/>
      <c r="C509" s="79" t="str">
        <f>IFERROR(VLOOKUP(B509,Tiempos!$T$6:$U$16,2,FALSE),"")</f>
        <v/>
      </c>
      <c r="D509" s="59"/>
      <c r="E509" s="141" t="str">
        <f>IFERROR(+VLOOKUP(A509,Tabla!$A$5:B9506,2,0),"")</f>
        <v/>
      </c>
      <c r="F509" s="69"/>
      <c r="G509" s="68"/>
      <c r="H509" s="70"/>
      <c r="I509" s="68"/>
      <c r="J509" s="61"/>
      <c r="K509" s="72" t="str">
        <f t="shared" si="70"/>
        <v/>
      </c>
      <c r="L509" s="73" t="str">
        <f t="shared" si="71"/>
        <v/>
      </c>
      <c r="M509" s="74" t="str">
        <f t="shared" si="72"/>
        <v/>
      </c>
      <c r="N509" s="78" t="str">
        <f t="shared" si="73"/>
        <v/>
      </c>
      <c r="O509" s="75" t="str">
        <f>IFERROR(IF(OR(M509="",B509=""),"",VLOOKUP($A509,Tabla!$A$2:$M$112,$C509,FALSE)),"")</f>
        <v/>
      </c>
      <c r="P509" s="76" t="str">
        <f t="shared" si="74"/>
        <v/>
      </c>
      <c r="Q509" s="77" t="str">
        <f>IFERROR(IF(OR(O509=0,O509=""),VLOOKUP(B509,$T$6:$W$16,4,0)/60*N509,Tiempos!O509*VLOOKUP(Tiempos!B509,Tiempos!$T$6:$W$16,4,0)/60),"")</f>
        <v/>
      </c>
      <c r="R509" s="115"/>
      <c r="S509" s="112">
        <f t="shared" si="69"/>
        <v>0</v>
      </c>
    </row>
    <row r="510" spans="1:19" hidden="1">
      <c r="A510" s="67"/>
      <c r="B510" s="59"/>
      <c r="C510" s="79" t="str">
        <f>IFERROR(VLOOKUP(B510,Tiempos!$T$6:$U$16,2,FALSE),"")</f>
        <v/>
      </c>
      <c r="D510" s="59"/>
      <c r="E510" s="141" t="str">
        <f>IFERROR(+VLOOKUP(A510,Tabla!$A$5:B9507,2,0),"")</f>
        <v/>
      </c>
      <c r="F510" s="69"/>
      <c r="G510" s="68"/>
      <c r="H510" s="70"/>
      <c r="I510" s="68"/>
      <c r="J510" s="61"/>
      <c r="K510" s="72" t="str">
        <f t="shared" si="70"/>
        <v/>
      </c>
      <c r="L510" s="73" t="str">
        <f t="shared" si="71"/>
        <v/>
      </c>
      <c r="M510" s="74" t="str">
        <f t="shared" si="72"/>
        <v/>
      </c>
      <c r="N510" s="78" t="str">
        <f t="shared" si="73"/>
        <v/>
      </c>
      <c r="O510" s="75" t="str">
        <f>IFERROR(IF(OR(M510="",B510=""),"",VLOOKUP($A510,Tabla!$A$2:$M$112,$C510,FALSE)),"")</f>
        <v/>
      </c>
      <c r="P510" s="76" t="str">
        <f t="shared" si="74"/>
        <v/>
      </c>
      <c r="Q510" s="77" t="str">
        <f>IFERROR(IF(OR(O510=0,O510=""),VLOOKUP(B510,$T$6:$W$16,4,0)/60*N510,Tiempos!O510*VLOOKUP(Tiempos!B510,Tiempos!$T$6:$W$16,4,0)/60),"")</f>
        <v/>
      </c>
      <c r="R510" s="115"/>
      <c r="S510" s="112">
        <f t="shared" si="69"/>
        <v>0</v>
      </c>
    </row>
    <row r="511" spans="1:19" hidden="1">
      <c r="A511" s="67"/>
      <c r="B511" s="59"/>
      <c r="C511" s="79" t="str">
        <f>IFERROR(VLOOKUP(B511,Tiempos!$T$6:$U$16,2,FALSE),"")</f>
        <v/>
      </c>
      <c r="D511" s="59"/>
      <c r="E511" s="141" t="str">
        <f>IFERROR(+VLOOKUP(A511,Tabla!$A$5:B9508,2,0),"")</f>
        <v/>
      </c>
      <c r="F511" s="69"/>
      <c r="G511" s="68"/>
      <c r="H511" s="70"/>
      <c r="I511" s="68"/>
      <c r="J511" s="61"/>
      <c r="K511" s="72" t="str">
        <f t="shared" si="70"/>
        <v/>
      </c>
      <c r="L511" s="73" t="str">
        <f t="shared" si="71"/>
        <v/>
      </c>
      <c r="M511" s="74" t="str">
        <f t="shared" si="72"/>
        <v/>
      </c>
      <c r="N511" s="78" t="str">
        <f t="shared" si="73"/>
        <v/>
      </c>
      <c r="O511" s="75" t="str">
        <f>IFERROR(IF(OR(M511="",B511=""),"",VLOOKUP($A511,Tabla!$A$2:$M$112,$C511,FALSE)),"")</f>
        <v/>
      </c>
      <c r="P511" s="76" t="str">
        <f t="shared" si="74"/>
        <v/>
      </c>
      <c r="Q511" s="77" t="str">
        <f>IFERROR(IF(OR(O511=0,O511=""),VLOOKUP(B511,$T$6:$W$16,4,0)/60*N511,Tiempos!O511*VLOOKUP(Tiempos!B511,Tiempos!$T$6:$W$16,4,0)/60),"")</f>
        <v/>
      </c>
      <c r="R511" s="115"/>
      <c r="S511" s="112">
        <f t="shared" si="69"/>
        <v>0</v>
      </c>
    </row>
    <row r="512" spans="1:19" hidden="1">
      <c r="A512" s="67"/>
      <c r="B512" s="59"/>
      <c r="C512" s="79" t="str">
        <f>IFERROR(VLOOKUP(B512,Tiempos!$T$6:$U$16,2,FALSE),"")</f>
        <v/>
      </c>
      <c r="D512" s="59"/>
      <c r="E512" s="141" t="str">
        <f>IFERROR(+VLOOKUP(A512,Tabla!$A$5:B9509,2,0),"")</f>
        <v/>
      </c>
      <c r="F512" s="69"/>
      <c r="G512" s="68"/>
      <c r="H512" s="70"/>
      <c r="I512" s="68"/>
      <c r="J512" s="61"/>
      <c r="K512" s="72" t="str">
        <f t="shared" si="70"/>
        <v/>
      </c>
      <c r="L512" s="73" t="str">
        <f t="shared" si="71"/>
        <v/>
      </c>
      <c r="M512" s="74" t="str">
        <f t="shared" si="72"/>
        <v/>
      </c>
      <c r="N512" s="78" t="str">
        <f t="shared" si="73"/>
        <v/>
      </c>
      <c r="O512" s="75" t="str">
        <f>IFERROR(IF(OR(M512="",B512=""),"",VLOOKUP($A512,Tabla!$A$2:$M$112,$C512,FALSE)),"")</f>
        <v/>
      </c>
      <c r="P512" s="76" t="str">
        <f t="shared" si="74"/>
        <v/>
      </c>
      <c r="Q512" s="77" t="str">
        <f>IFERROR(IF(OR(O512=0,O512=""),VLOOKUP(B512,$T$6:$W$16,4,0)/60*N512,Tiempos!O512*VLOOKUP(Tiempos!B512,Tiempos!$T$6:$W$16,4,0)/60),"")</f>
        <v/>
      </c>
      <c r="R512" s="115"/>
      <c r="S512" s="112">
        <f t="shared" si="69"/>
        <v>0</v>
      </c>
    </row>
    <row r="513" spans="1:19" hidden="1">
      <c r="A513" s="67"/>
      <c r="B513" s="59"/>
      <c r="C513" s="79" t="str">
        <f>IFERROR(VLOOKUP(B513,Tiempos!$T$6:$U$16,2,FALSE),"")</f>
        <v/>
      </c>
      <c r="D513" s="59"/>
      <c r="E513" s="141" t="str">
        <f>IFERROR(+VLOOKUP(A513,Tabla!$A$5:B9510,2,0),"")</f>
        <v/>
      </c>
      <c r="F513" s="69"/>
      <c r="G513" s="68"/>
      <c r="H513" s="70"/>
      <c r="I513" s="68"/>
      <c r="J513" s="61"/>
      <c r="K513" s="72" t="str">
        <f t="shared" si="70"/>
        <v/>
      </c>
      <c r="L513" s="73" t="str">
        <f t="shared" si="71"/>
        <v/>
      </c>
      <c r="M513" s="74" t="str">
        <f t="shared" si="72"/>
        <v/>
      </c>
      <c r="N513" s="78" t="str">
        <f t="shared" si="73"/>
        <v/>
      </c>
      <c r="O513" s="75" t="str">
        <f>IFERROR(IF(OR(M513="",B513=""),"",VLOOKUP($A513,Tabla!$A$2:$M$112,$C513,FALSE)),"")</f>
        <v/>
      </c>
      <c r="P513" s="76" t="str">
        <f t="shared" si="74"/>
        <v/>
      </c>
      <c r="Q513" s="77" t="str">
        <f>IFERROR(IF(OR(O513=0,O513=""),VLOOKUP(B513,$T$6:$W$16,4,0)/60*N513,Tiempos!O513*VLOOKUP(Tiempos!B513,Tiempos!$T$6:$W$16,4,0)/60),"")</f>
        <v/>
      </c>
      <c r="R513" s="115"/>
      <c r="S513" s="112">
        <f t="shared" si="69"/>
        <v>0</v>
      </c>
    </row>
    <row r="514" spans="1:19" hidden="1">
      <c r="A514" s="67"/>
      <c r="B514" s="59"/>
      <c r="C514" s="79" t="str">
        <f>IFERROR(VLOOKUP(B514,Tiempos!$T$6:$U$16,2,FALSE),"")</f>
        <v/>
      </c>
      <c r="D514" s="59"/>
      <c r="E514" s="141" t="str">
        <f>IFERROR(+VLOOKUP(A514,Tabla!$A$5:B9511,2,0),"")</f>
        <v/>
      </c>
      <c r="F514" s="69"/>
      <c r="G514" s="68"/>
      <c r="H514" s="70"/>
      <c r="I514" s="68"/>
      <c r="J514" s="61"/>
      <c r="K514" s="72" t="str">
        <f t="shared" si="70"/>
        <v/>
      </c>
      <c r="L514" s="73" t="str">
        <f t="shared" si="71"/>
        <v/>
      </c>
      <c r="M514" s="74" t="str">
        <f t="shared" si="72"/>
        <v/>
      </c>
      <c r="N514" s="78" t="str">
        <f t="shared" si="73"/>
        <v/>
      </c>
      <c r="O514" s="75" t="str">
        <f>IFERROR(IF(OR(M514="",B514=""),"",VLOOKUP($A514,Tabla!$A$2:$M$112,$C514,FALSE)),"")</f>
        <v/>
      </c>
      <c r="P514" s="76" t="str">
        <f t="shared" si="74"/>
        <v/>
      </c>
      <c r="Q514" s="77" t="str">
        <f>IFERROR(IF(OR(O514=0,O514=""),VLOOKUP(B514,$T$6:$W$16,4,0)/60*N514,Tiempos!O514*VLOOKUP(Tiempos!B514,Tiempos!$T$6:$W$16,4,0)/60),"")</f>
        <v/>
      </c>
      <c r="R514" s="115"/>
      <c r="S514" s="112">
        <f t="shared" si="69"/>
        <v>0</v>
      </c>
    </row>
    <row r="515" spans="1:19" hidden="1">
      <c r="A515" s="67"/>
      <c r="B515" s="59"/>
      <c r="C515" s="79" t="str">
        <f>IFERROR(VLOOKUP(B515,Tiempos!$T$6:$U$16,2,FALSE),"")</f>
        <v/>
      </c>
      <c r="D515" s="59"/>
      <c r="E515" s="141" t="str">
        <f>IFERROR(+VLOOKUP(A515,Tabla!$A$5:B9512,2,0),"")</f>
        <v/>
      </c>
      <c r="F515" s="69"/>
      <c r="G515" s="68"/>
      <c r="H515" s="70"/>
      <c r="I515" s="68"/>
      <c r="J515" s="61"/>
      <c r="K515" s="72" t="str">
        <f t="shared" si="70"/>
        <v/>
      </c>
      <c r="L515" s="73" t="str">
        <f t="shared" si="71"/>
        <v/>
      </c>
      <c r="M515" s="74" t="str">
        <f t="shared" si="72"/>
        <v/>
      </c>
      <c r="N515" s="78" t="str">
        <f t="shared" si="73"/>
        <v/>
      </c>
      <c r="O515" s="75" t="str">
        <f>IFERROR(IF(OR(M515="",B515=""),"",VLOOKUP($A515,Tabla!$A$2:$M$112,$C515,FALSE)),"")</f>
        <v/>
      </c>
      <c r="P515" s="76" t="str">
        <f t="shared" si="74"/>
        <v/>
      </c>
      <c r="Q515" s="77" t="str">
        <f>IFERROR(IF(OR(O515=0,O515=""),VLOOKUP(B515,$T$6:$W$16,4,0)/60*N515,Tiempos!O515*VLOOKUP(Tiempos!B515,Tiempos!$T$6:$W$16,4,0)/60),"")</f>
        <v/>
      </c>
      <c r="R515" s="115"/>
      <c r="S515" s="112">
        <f t="shared" si="69"/>
        <v>0</v>
      </c>
    </row>
    <row r="516" spans="1:19" ht="13.5" hidden="1" customHeight="1">
      <c r="A516" s="67"/>
      <c r="B516" s="59"/>
      <c r="C516" s="79" t="str">
        <f>IFERROR(VLOOKUP(B516,Tiempos!$T$6:$U$16,2,FALSE),"")</f>
        <v/>
      </c>
      <c r="D516" s="59"/>
      <c r="E516" s="141" t="str">
        <f>IFERROR(+VLOOKUP(A516,Tabla!$A$5:B9513,2,0),"")</f>
        <v/>
      </c>
      <c r="F516" s="69"/>
      <c r="G516" s="68"/>
      <c r="H516" s="70"/>
      <c r="I516" s="68"/>
      <c r="J516" s="61"/>
      <c r="K516" s="72" t="str">
        <f t="shared" si="70"/>
        <v/>
      </c>
      <c r="L516" s="73" t="str">
        <f t="shared" si="71"/>
        <v/>
      </c>
      <c r="M516" s="74" t="str">
        <f t="shared" si="72"/>
        <v/>
      </c>
      <c r="N516" s="78" t="str">
        <f t="shared" si="73"/>
        <v/>
      </c>
      <c r="O516" s="75" t="str">
        <f>IFERROR(IF(OR(M516="",B516=""),"",VLOOKUP($A516,Tabla!$A$2:$M$112,$C516,FALSE)),"")</f>
        <v/>
      </c>
      <c r="P516" s="76" t="str">
        <f t="shared" si="74"/>
        <v/>
      </c>
      <c r="Q516" s="77" t="str">
        <f>IFERROR(IF(OR(O516=0,O516=""),VLOOKUP(B516,$T$6:$W$16,4,0)/60*N516,Tiempos!O516*VLOOKUP(Tiempos!B516,Tiempos!$T$6:$W$16,4,0)/60),"")</f>
        <v/>
      </c>
      <c r="R516" s="115"/>
      <c r="S516" s="112">
        <f t="shared" ref="S516:S579" si="75">IF(I516=G516,IF(H516&lt;$S$1,IF(J516&gt;$S$2,$S$3,0),0),IF(WEEKDAY(G516)=7,IF(J516&gt;$S$2,$S$3,0),IF(H516&lt;$S$1,$S$3,0)+IF(J516&gt;$S$2,$S$3,0)))</f>
        <v>0</v>
      </c>
    </row>
    <row r="517" spans="1:19" hidden="1">
      <c r="A517" s="67"/>
      <c r="B517" s="59"/>
      <c r="C517" s="79" t="str">
        <f>IFERROR(VLOOKUP(B517,Tiempos!$T$6:$U$16,2,FALSE),"")</f>
        <v/>
      </c>
      <c r="D517" s="59"/>
      <c r="E517" s="141" t="str">
        <f>IFERROR(+VLOOKUP(A517,Tabla!$A$5:B9514,2,0),"")</f>
        <v/>
      </c>
      <c r="F517" s="69"/>
      <c r="G517" s="68"/>
      <c r="H517" s="70"/>
      <c r="I517" s="68"/>
      <c r="J517" s="61"/>
      <c r="K517" s="72" t="str">
        <f t="shared" si="70"/>
        <v/>
      </c>
      <c r="L517" s="73" t="str">
        <f t="shared" si="71"/>
        <v/>
      </c>
      <c r="M517" s="74" t="str">
        <f t="shared" si="72"/>
        <v/>
      </c>
      <c r="N517" s="78" t="str">
        <f t="shared" si="73"/>
        <v/>
      </c>
      <c r="O517" s="75" t="str">
        <f>IFERROR(IF(OR(M517="",B517=""),"",VLOOKUP($A517,Tabla!$A$2:$M$112,$C517,FALSE)),"")</f>
        <v/>
      </c>
      <c r="P517" s="76" t="str">
        <f t="shared" si="74"/>
        <v/>
      </c>
      <c r="Q517" s="77" t="str">
        <f>IFERROR(IF(OR(O517=0,O517=""),VLOOKUP(B517,$T$6:$W$16,4,0)/60*N517,Tiempos!O517*VLOOKUP(Tiempos!B517,Tiempos!$T$6:$W$16,4,0)/60),"")</f>
        <v/>
      </c>
      <c r="R517" s="115"/>
      <c r="S517" s="112">
        <f t="shared" si="75"/>
        <v>0</v>
      </c>
    </row>
    <row r="518" spans="1:19" hidden="1">
      <c r="A518" s="67"/>
      <c r="B518" s="59"/>
      <c r="C518" s="79" t="str">
        <f>IFERROR(VLOOKUP(B518,Tiempos!$T$6:$U$16,2,FALSE),"")</f>
        <v/>
      </c>
      <c r="D518" s="59"/>
      <c r="E518" s="141" t="str">
        <f>IFERROR(+VLOOKUP(A518,Tabla!$A$5:B9515,2,0),"")</f>
        <v/>
      </c>
      <c r="F518" s="69"/>
      <c r="G518" s="68"/>
      <c r="H518" s="70"/>
      <c r="I518" s="68"/>
      <c r="J518" s="61"/>
      <c r="K518" s="72" t="str">
        <f t="shared" si="70"/>
        <v/>
      </c>
      <c r="L518" s="73" t="str">
        <f t="shared" si="71"/>
        <v/>
      </c>
      <c r="M518" s="74" t="str">
        <f t="shared" si="72"/>
        <v/>
      </c>
      <c r="N518" s="78" t="str">
        <f t="shared" si="73"/>
        <v/>
      </c>
      <c r="O518" s="75" t="str">
        <f>IFERROR(IF(OR(M518="",B518=""),"",VLOOKUP($A518,Tabla!$A$2:$M$112,$C518,FALSE)),"")</f>
        <v/>
      </c>
      <c r="P518" s="76" t="str">
        <f t="shared" si="74"/>
        <v/>
      </c>
      <c r="Q518" s="77" t="str">
        <f>IFERROR(IF(OR(O518=0,O518=""),VLOOKUP(B518,$T$6:$W$16,4,0)/60*N518,Tiempos!O518*VLOOKUP(Tiempos!B518,Tiempos!$T$6:$W$16,4,0)/60),"")</f>
        <v/>
      </c>
      <c r="R518" s="115"/>
      <c r="S518" s="112">
        <f t="shared" si="75"/>
        <v>0</v>
      </c>
    </row>
    <row r="519" spans="1:19" hidden="1">
      <c r="A519" s="67"/>
      <c r="B519" s="59"/>
      <c r="C519" s="79" t="str">
        <f>IFERROR(VLOOKUP(B519,Tiempos!$T$6:$U$16,2,FALSE),"")</f>
        <v/>
      </c>
      <c r="D519" s="59"/>
      <c r="E519" s="141" t="str">
        <f>IFERROR(+VLOOKUP(A519,Tabla!$A$5:B9516,2,0),"")</f>
        <v/>
      </c>
      <c r="F519" s="69"/>
      <c r="G519" s="68"/>
      <c r="H519" s="70"/>
      <c r="I519" s="68"/>
      <c r="J519" s="61"/>
      <c r="K519" s="72" t="str">
        <f t="shared" si="70"/>
        <v/>
      </c>
      <c r="L519" s="73" t="str">
        <f t="shared" si="71"/>
        <v/>
      </c>
      <c r="M519" s="74" t="str">
        <f t="shared" si="72"/>
        <v/>
      </c>
      <c r="N519" s="78" t="str">
        <f t="shared" si="73"/>
        <v/>
      </c>
      <c r="O519" s="75" t="str">
        <f>IFERROR(IF(OR(M519="",B519=""),"",VLOOKUP($A519,Tabla!$A$2:$M$112,$C519,FALSE)),"")</f>
        <v/>
      </c>
      <c r="P519" s="76" t="str">
        <f t="shared" si="74"/>
        <v/>
      </c>
      <c r="Q519" s="77" t="str">
        <f>IFERROR(IF(OR(O519=0,O519=""),VLOOKUP(B519,$T$6:$W$16,4,0)/60*N519,Tiempos!O519*VLOOKUP(Tiempos!B519,Tiempos!$T$6:$W$16,4,0)/60),"")</f>
        <v/>
      </c>
      <c r="R519" s="115"/>
      <c r="S519" s="112">
        <f t="shared" si="75"/>
        <v>0</v>
      </c>
    </row>
    <row r="520" spans="1:19" hidden="1">
      <c r="A520" s="67"/>
      <c r="B520" s="59"/>
      <c r="C520" s="79" t="str">
        <f>IFERROR(VLOOKUP(B520,Tiempos!$T$6:$U$16,2,FALSE),"")</f>
        <v/>
      </c>
      <c r="D520" s="59"/>
      <c r="E520" s="141" t="str">
        <f>IFERROR(+VLOOKUP(A520,Tabla!$A$5:B9517,2,0),"")</f>
        <v/>
      </c>
      <c r="F520" s="69"/>
      <c r="G520" s="68"/>
      <c r="H520" s="70"/>
      <c r="I520" s="68"/>
      <c r="J520" s="61"/>
      <c r="K520" s="72" t="str">
        <f t="shared" si="70"/>
        <v/>
      </c>
      <c r="L520" s="73" t="str">
        <f t="shared" si="71"/>
        <v/>
      </c>
      <c r="M520" s="74" t="str">
        <f t="shared" si="72"/>
        <v/>
      </c>
      <c r="N520" s="78" t="str">
        <f t="shared" si="73"/>
        <v/>
      </c>
      <c r="O520" s="75" t="str">
        <f>IFERROR(IF(OR(M520="",B520=""),"",VLOOKUP($A520,Tabla!$A$2:$M$112,$C520,FALSE)),"")</f>
        <v/>
      </c>
      <c r="P520" s="76" t="str">
        <f t="shared" si="74"/>
        <v/>
      </c>
      <c r="Q520" s="77" t="str">
        <f>IFERROR(IF(OR(O520=0,O520=""),VLOOKUP(B520,$T$6:$W$16,4,0)/60*N520,Tiempos!O520*VLOOKUP(Tiempos!B520,Tiempos!$T$6:$W$16,4,0)/60),"")</f>
        <v/>
      </c>
      <c r="R520" s="115"/>
      <c r="S520" s="112">
        <f t="shared" si="75"/>
        <v>0</v>
      </c>
    </row>
    <row r="521" spans="1:19" hidden="1">
      <c r="A521" s="67"/>
      <c r="B521" s="59"/>
      <c r="C521" s="79" t="str">
        <f>IFERROR(VLOOKUP(B521,Tiempos!$T$6:$U$16,2,FALSE),"")</f>
        <v/>
      </c>
      <c r="D521" s="59"/>
      <c r="E521" s="141" t="str">
        <f>IFERROR(+VLOOKUP(A521,Tabla!$A$5:B9518,2,0),"")</f>
        <v/>
      </c>
      <c r="F521" s="69"/>
      <c r="G521" s="68"/>
      <c r="H521" s="70"/>
      <c r="I521" s="68"/>
      <c r="J521" s="61"/>
      <c r="K521" s="72" t="str">
        <f t="shared" si="70"/>
        <v/>
      </c>
      <c r="L521" s="73" t="str">
        <f t="shared" si="71"/>
        <v/>
      </c>
      <c r="M521" s="74" t="str">
        <f t="shared" si="72"/>
        <v/>
      </c>
      <c r="N521" s="78" t="str">
        <f t="shared" si="73"/>
        <v/>
      </c>
      <c r="O521" s="75" t="str">
        <f>IFERROR(IF(OR(M521="",B521=""),"",VLOOKUP($A521,Tabla!$A$2:$M$112,$C521,FALSE)),"")</f>
        <v/>
      </c>
      <c r="P521" s="76" t="str">
        <f t="shared" si="74"/>
        <v/>
      </c>
      <c r="Q521" s="77" t="str">
        <f>IFERROR(IF(OR(O521=0,O521=""),VLOOKUP(B521,$T$6:$W$16,4,0)/60*N521,Tiempos!O521*VLOOKUP(Tiempos!B521,Tiempos!$T$6:$W$16,4,0)/60),"")</f>
        <v/>
      </c>
      <c r="R521" s="115"/>
      <c r="S521" s="112">
        <f t="shared" si="75"/>
        <v>0</v>
      </c>
    </row>
    <row r="522" spans="1:19" hidden="1">
      <c r="A522" s="67"/>
      <c r="B522" s="59"/>
      <c r="C522" s="79" t="str">
        <f>IFERROR(VLOOKUP(B522,Tiempos!$T$6:$U$16,2,FALSE),"")</f>
        <v/>
      </c>
      <c r="D522" s="59"/>
      <c r="E522" s="141" t="str">
        <f>IFERROR(+VLOOKUP(A522,Tabla!$A$5:B9519,2,0),"")</f>
        <v/>
      </c>
      <c r="F522" s="69"/>
      <c r="G522" s="68"/>
      <c r="H522" s="70"/>
      <c r="I522" s="68"/>
      <c r="J522" s="61"/>
      <c r="K522" s="72" t="str">
        <f t="shared" si="70"/>
        <v/>
      </c>
      <c r="L522" s="73" t="str">
        <f t="shared" si="71"/>
        <v/>
      </c>
      <c r="M522" s="74" t="str">
        <f t="shared" si="72"/>
        <v/>
      </c>
      <c r="N522" s="78" t="str">
        <f t="shared" si="73"/>
        <v/>
      </c>
      <c r="O522" s="75" t="str">
        <f>IFERROR(IF(OR(M522="",B522=""),"",VLOOKUP($A522,Tabla!$A$2:$M$112,$C522,FALSE)),"")</f>
        <v/>
      </c>
      <c r="P522" s="76" t="str">
        <f t="shared" si="74"/>
        <v/>
      </c>
      <c r="Q522" s="77" t="str">
        <f>IFERROR(IF(OR(O522=0,O522=""),VLOOKUP(B522,$T$6:$W$16,4,0)/60*N522,Tiempos!O522*VLOOKUP(Tiempos!B522,Tiempos!$T$6:$W$16,4,0)/60),"")</f>
        <v/>
      </c>
      <c r="R522" s="116"/>
      <c r="S522" s="112">
        <f t="shared" si="75"/>
        <v>0</v>
      </c>
    </row>
    <row r="523" spans="1:19" hidden="1">
      <c r="A523" s="67"/>
      <c r="B523" s="59"/>
      <c r="C523" s="79" t="str">
        <f>IFERROR(VLOOKUP(B523,Tiempos!$T$6:$U$16,2,FALSE),"")</f>
        <v/>
      </c>
      <c r="D523" s="59"/>
      <c r="E523" s="141" t="str">
        <f>IFERROR(+VLOOKUP(A523,Tabla!$A$5:B9520,2,0),"")</f>
        <v/>
      </c>
      <c r="F523" s="69"/>
      <c r="G523" s="68"/>
      <c r="H523" s="70"/>
      <c r="I523" s="68"/>
      <c r="J523" s="61"/>
      <c r="K523" s="72" t="str">
        <f t="shared" si="70"/>
        <v/>
      </c>
      <c r="L523" s="73" t="str">
        <f t="shared" si="71"/>
        <v/>
      </c>
      <c r="M523" s="74" t="str">
        <f t="shared" si="72"/>
        <v/>
      </c>
      <c r="N523" s="78" t="str">
        <f t="shared" si="73"/>
        <v/>
      </c>
      <c r="O523" s="75" t="str">
        <f>IFERROR(IF(OR(M523="",B523=""),"",VLOOKUP($A523,Tabla!$A$2:$M$112,$C523,FALSE)),"")</f>
        <v/>
      </c>
      <c r="P523" s="76" t="str">
        <f t="shared" si="74"/>
        <v/>
      </c>
      <c r="Q523" s="77" t="str">
        <f>IFERROR(IF(OR(O523=0,O523=""),VLOOKUP(B523,$T$6:$W$16,4,0)/60*N523,Tiempos!O523*VLOOKUP(Tiempos!B523,Tiempos!$T$6:$W$16,4,0)/60),"")</f>
        <v/>
      </c>
      <c r="R523" s="116"/>
      <c r="S523" s="112">
        <f t="shared" si="75"/>
        <v>0</v>
      </c>
    </row>
    <row r="524" spans="1:19" hidden="1">
      <c r="A524" s="67"/>
      <c r="B524" s="59"/>
      <c r="C524" s="79" t="str">
        <f>IFERROR(VLOOKUP(B524,Tiempos!$T$6:$U$16,2,FALSE),"")</f>
        <v/>
      </c>
      <c r="D524" s="59"/>
      <c r="E524" s="141" t="str">
        <f>IFERROR(+VLOOKUP(A524,Tabla!$A$5:B9521,2,0),"")</f>
        <v/>
      </c>
      <c r="F524" s="69"/>
      <c r="G524" s="68"/>
      <c r="H524" s="70"/>
      <c r="I524" s="68"/>
      <c r="J524" s="61"/>
      <c r="K524" s="72" t="str">
        <f t="shared" si="70"/>
        <v/>
      </c>
      <c r="L524" s="73" t="str">
        <f t="shared" si="71"/>
        <v/>
      </c>
      <c r="M524" s="74" t="str">
        <f t="shared" si="72"/>
        <v/>
      </c>
      <c r="N524" s="78" t="str">
        <f t="shared" si="73"/>
        <v/>
      </c>
      <c r="O524" s="75" t="str">
        <f>IFERROR(IF(OR(M524="",B524=""),"",VLOOKUP($A524,Tabla!$A$2:$M$112,$C524,FALSE)),"")</f>
        <v/>
      </c>
      <c r="P524" s="76" t="str">
        <f t="shared" si="74"/>
        <v/>
      </c>
      <c r="Q524" s="77" t="str">
        <f>IFERROR(IF(OR(O524=0,O524=""),VLOOKUP(B524,$T$6:$W$16,4,0)/60*N524,Tiempos!O524*VLOOKUP(Tiempos!B524,Tiempos!$T$6:$W$16,4,0)/60),"")</f>
        <v/>
      </c>
      <c r="R524" s="116"/>
      <c r="S524" s="112">
        <f t="shared" si="75"/>
        <v>0</v>
      </c>
    </row>
    <row r="525" spans="1:19" hidden="1">
      <c r="A525" s="67"/>
      <c r="B525" s="59"/>
      <c r="C525" s="79" t="str">
        <f>IFERROR(VLOOKUP(B525,Tiempos!$T$6:$U$16,2,FALSE),"")</f>
        <v/>
      </c>
      <c r="D525" s="59"/>
      <c r="E525" s="141" t="str">
        <f>IFERROR(+VLOOKUP(A525,Tabla!$A$5:B9522,2,0),"")</f>
        <v/>
      </c>
      <c r="F525" s="69"/>
      <c r="G525" s="68"/>
      <c r="H525" s="70"/>
      <c r="I525" s="68"/>
      <c r="J525" s="61"/>
      <c r="K525" s="72" t="str">
        <f t="shared" si="70"/>
        <v/>
      </c>
      <c r="L525" s="73" t="str">
        <f t="shared" si="71"/>
        <v/>
      </c>
      <c r="M525" s="74" t="str">
        <f t="shared" si="72"/>
        <v/>
      </c>
      <c r="N525" s="78" t="str">
        <f t="shared" si="73"/>
        <v/>
      </c>
      <c r="O525" s="75" t="str">
        <f>IFERROR(IF(OR(M525="",B525=""),"",VLOOKUP($A525,Tabla!$A$2:$M$112,$C525,FALSE)),"")</f>
        <v/>
      </c>
      <c r="P525" s="76" t="str">
        <f t="shared" si="74"/>
        <v/>
      </c>
      <c r="Q525" s="77" t="str">
        <f>IFERROR(IF(OR(O525=0,O525=""),VLOOKUP(B525,$T$6:$W$16,4,0)/60*N525,Tiempos!O525*VLOOKUP(Tiempos!B525,Tiempos!$T$6:$W$16,4,0)/60),"")</f>
        <v/>
      </c>
      <c r="R525" s="117"/>
      <c r="S525" s="112">
        <f t="shared" si="75"/>
        <v>0</v>
      </c>
    </row>
    <row r="526" spans="1:19" hidden="1">
      <c r="A526" s="67"/>
      <c r="B526" s="59"/>
      <c r="C526" s="79" t="str">
        <f>IFERROR(VLOOKUP(B526,Tiempos!$T$6:$U$16,2,FALSE),"")</f>
        <v/>
      </c>
      <c r="D526" s="59"/>
      <c r="E526" s="141" t="str">
        <f>IFERROR(+VLOOKUP(A526,Tabla!$A$5:B9523,2,0),"")</f>
        <v/>
      </c>
      <c r="F526" s="69"/>
      <c r="G526" s="68"/>
      <c r="H526" s="70"/>
      <c r="I526" s="68"/>
      <c r="J526" s="61"/>
      <c r="K526" s="72" t="str">
        <f t="shared" si="70"/>
        <v/>
      </c>
      <c r="L526" s="73" t="str">
        <f t="shared" si="71"/>
        <v/>
      </c>
      <c r="M526" s="74" t="str">
        <f t="shared" si="72"/>
        <v/>
      </c>
      <c r="N526" s="78" t="str">
        <f t="shared" si="73"/>
        <v/>
      </c>
      <c r="O526" s="75" t="str">
        <f>IFERROR(IF(OR(M526="",B526=""),"",VLOOKUP($A526,Tabla!$A$2:$M$112,$C526,FALSE)),"")</f>
        <v/>
      </c>
      <c r="P526" s="76" t="str">
        <f t="shared" si="74"/>
        <v/>
      </c>
      <c r="Q526" s="77" t="str">
        <f>IFERROR(IF(OR(O526=0,O526=""),VLOOKUP(B526,$T$6:$W$16,4,0)/60*N526,Tiempos!O526*VLOOKUP(Tiempos!B526,Tiempos!$T$6:$W$16,4,0)/60),"")</f>
        <v/>
      </c>
      <c r="R526" s="117"/>
      <c r="S526" s="112">
        <f t="shared" si="75"/>
        <v>0</v>
      </c>
    </row>
    <row r="527" spans="1:19" hidden="1">
      <c r="A527" s="67"/>
      <c r="B527" s="59"/>
      <c r="C527" s="79" t="str">
        <f>IFERROR(VLOOKUP(B527,Tiempos!$T$6:$U$16,2,FALSE),"")</f>
        <v/>
      </c>
      <c r="D527" s="59"/>
      <c r="E527" s="141" t="str">
        <f>IFERROR(+VLOOKUP(A527,Tabla!$A$5:B9524,2,0),"")</f>
        <v/>
      </c>
      <c r="F527" s="69"/>
      <c r="G527" s="68"/>
      <c r="H527" s="70"/>
      <c r="I527" s="68"/>
      <c r="J527" s="61"/>
      <c r="K527" s="72" t="str">
        <f t="shared" si="70"/>
        <v/>
      </c>
      <c r="L527" s="73" t="str">
        <f t="shared" si="71"/>
        <v/>
      </c>
      <c r="M527" s="74" t="str">
        <f t="shared" si="72"/>
        <v/>
      </c>
      <c r="N527" s="78" t="str">
        <f t="shared" si="73"/>
        <v/>
      </c>
      <c r="O527" s="75" t="str">
        <f>IFERROR(IF(OR(M527="",B527=""),"",VLOOKUP($A527,Tabla!$A$2:$M$112,$C527,FALSE)),"")</f>
        <v/>
      </c>
      <c r="P527" s="76" t="str">
        <f t="shared" si="74"/>
        <v/>
      </c>
      <c r="Q527" s="77" t="str">
        <f>IFERROR(IF(OR(O527=0,O527=""),VLOOKUP(B527,$T$6:$W$16,4,0)/60*N527,Tiempos!O527*VLOOKUP(Tiempos!B527,Tiempos!$T$6:$W$16,4,0)/60),"")</f>
        <v/>
      </c>
      <c r="R527" s="117"/>
      <c r="S527" s="112">
        <f t="shared" si="75"/>
        <v>0</v>
      </c>
    </row>
    <row r="528" spans="1:19" hidden="1">
      <c r="A528" s="67"/>
      <c r="B528" s="59"/>
      <c r="C528" s="79" t="str">
        <f>IFERROR(VLOOKUP(B528,Tiempos!$T$6:$U$16,2,FALSE),"")</f>
        <v/>
      </c>
      <c r="D528" s="59"/>
      <c r="E528" s="141" t="str">
        <f>IFERROR(+VLOOKUP(A528,Tabla!$A$5:B9525,2,0),"")</f>
        <v/>
      </c>
      <c r="F528" s="69"/>
      <c r="G528" s="68"/>
      <c r="H528" s="70"/>
      <c r="I528" s="68"/>
      <c r="J528" s="61"/>
      <c r="K528" s="72" t="str">
        <f t="shared" si="70"/>
        <v/>
      </c>
      <c r="L528" s="73" t="str">
        <f t="shared" si="71"/>
        <v/>
      </c>
      <c r="M528" s="74" t="str">
        <f t="shared" si="72"/>
        <v/>
      </c>
      <c r="N528" s="78" t="str">
        <f t="shared" si="73"/>
        <v/>
      </c>
      <c r="O528" s="75" t="str">
        <f>IFERROR(IF(OR(M528="",B528=""),"",VLOOKUP($A528,Tabla!$A$2:$M$112,$C528,FALSE)),"")</f>
        <v/>
      </c>
      <c r="P528" s="76" t="str">
        <f t="shared" si="74"/>
        <v/>
      </c>
      <c r="Q528" s="77" t="str">
        <f>IFERROR(IF(OR(O528=0,O528=""),VLOOKUP(B528,$T$6:$W$16,4,0)/60*N528,Tiempos!O528*VLOOKUP(Tiempos!B528,Tiempos!$T$6:$W$16,4,0)/60),"")</f>
        <v/>
      </c>
      <c r="R528" s="117"/>
      <c r="S528" s="112">
        <f t="shared" si="75"/>
        <v>0</v>
      </c>
    </row>
    <row r="529" spans="1:19" hidden="1">
      <c r="A529" s="67"/>
      <c r="B529" s="59"/>
      <c r="C529" s="79" t="str">
        <f>IFERROR(VLOOKUP(B529,Tiempos!$T$6:$U$16,2,FALSE),"")</f>
        <v/>
      </c>
      <c r="D529" s="59"/>
      <c r="E529" s="141" t="str">
        <f>IFERROR(+VLOOKUP(A529,Tabla!$A$5:B9526,2,0),"")</f>
        <v/>
      </c>
      <c r="F529" s="69"/>
      <c r="G529" s="68"/>
      <c r="H529" s="70"/>
      <c r="I529" s="68"/>
      <c r="J529" s="61"/>
      <c r="K529" s="72" t="str">
        <f t="shared" si="70"/>
        <v/>
      </c>
      <c r="L529" s="73" t="str">
        <f t="shared" si="71"/>
        <v/>
      </c>
      <c r="M529" s="74" t="str">
        <f t="shared" si="72"/>
        <v/>
      </c>
      <c r="N529" s="78" t="str">
        <f t="shared" si="73"/>
        <v/>
      </c>
      <c r="O529" s="75" t="str">
        <f>IFERROR(IF(OR(M529="",B529=""),"",VLOOKUP($A529,Tabla!$A$2:$M$112,$C529,FALSE)),"")</f>
        <v/>
      </c>
      <c r="P529" s="76" t="str">
        <f t="shared" si="74"/>
        <v/>
      </c>
      <c r="Q529" s="77" t="str">
        <f>IFERROR(IF(OR(O529=0,O529=""),VLOOKUP(B529,$T$6:$W$16,4,0)/60*N529,Tiempos!O529*VLOOKUP(Tiempos!B529,Tiempos!$T$6:$W$16,4,0)/60),"")</f>
        <v/>
      </c>
      <c r="R529" s="117"/>
      <c r="S529" s="112">
        <f t="shared" si="75"/>
        <v>0</v>
      </c>
    </row>
    <row r="530" spans="1:19" hidden="1">
      <c r="A530" s="67"/>
      <c r="B530" s="59"/>
      <c r="C530" s="79" t="str">
        <f>IFERROR(VLOOKUP(B530,Tiempos!$T$6:$U$16,2,FALSE),"")</f>
        <v/>
      </c>
      <c r="D530" s="59"/>
      <c r="E530" s="141" t="str">
        <f>IFERROR(+VLOOKUP(A530,Tabla!$A$5:B9527,2,0),"")</f>
        <v/>
      </c>
      <c r="F530" s="69"/>
      <c r="G530" s="68"/>
      <c r="H530" s="70"/>
      <c r="I530" s="68"/>
      <c r="J530" s="61"/>
      <c r="K530" s="72" t="str">
        <f t="shared" si="70"/>
        <v/>
      </c>
      <c r="L530" s="73" t="str">
        <f t="shared" si="71"/>
        <v/>
      </c>
      <c r="M530" s="74" t="str">
        <f t="shared" si="72"/>
        <v/>
      </c>
      <c r="N530" s="78" t="str">
        <f t="shared" si="73"/>
        <v/>
      </c>
      <c r="O530" s="75" t="str">
        <f>IFERROR(IF(OR(M530="",B530=""),"",VLOOKUP($A530,Tabla!$A$2:$M$112,$C530,FALSE)),"")</f>
        <v/>
      </c>
      <c r="P530" s="76" t="str">
        <f t="shared" si="74"/>
        <v/>
      </c>
      <c r="Q530" s="77" t="str">
        <f>IFERROR(IF(OR(O530=0,O530=""),VLOOKUP(B530,$T$6:$W$16,4,0)/60*N530,Tiempos!O530*VLOOKUP(Tiempos!B530,Tiempos!$T$6:$W$16,4,0)/60),"")</f>
        <v/>
      </c>
      <c r="R530" s="117"/>
      <c r="S530" s="112">
        <f t="shared" si="75"/>
        <v>0</v>
      </c>
    </row>
    <row r="531" spans="1:19" hidden="1">
      <c r="A531" s="67"/>
      <c r="B531" s="59"/>
      <c r="C531" s="79" t="str">
        <f>IFERROR(VLOOKUP(B531,Tiempos!$T$6:$U$16,2,FALSE),"")</f>
        <v/>
      </c>
      <c r="D531" s="59"/>
      <c r="E531" s="141" t="str">
        <f>IFERROR(+VLOOKUP(A531,Tabla!$A$5:B9528,2,0),"")</f>
        <v/>
      </c>
      <c r="F531" s="69"/>
      <c r="G531" s="68"/>
      <c r="H531" s="70"/>
      <c r="I531" s="68"/>
      <c r="J531" s="61"/>
      <c r="K531" s="72" t="str">
        <f t="shared" si="70"/>
        <v/>
      </c>
      <c r="L531" s="73" t="str">
        <f t="shared" si="71"/>
        <v/>
      </c>
      <c r="M531" s="74" t="str">
        <f t="shared" si="72"/>
        <v/>
      </c>
      <c r="N531" s="78" t="str">
        <f t="shared" si="73"/>
        <v/>
      </c>
      <c r="O531" s="75" t="str">
        <f>IFERROR(IF(OR(M531="",B531=""),"",VLOOKUP($A531,Tabla!$A$2:$M$112,$C531,FALSE)),"")</f>
        <v/>
      </c>
      <c r="P531" s="76" t="str">
        <f t="shared" si="74"/>
        <v/>
      </c>
      <c r="Q531" s="77" t="str">
        <f>IFERROR(IF(OR(O531=0,O531=""),VLOOKUP(B531,$T$6:$W$16,4,0)/60*N531,Tiempos!O531*VLOOKUP(Tiempos!B531,Tiempos!$T$6:$W$16,4,0)/60),"")</f>
        <v/>
      </c>
      <c r="R531" s="117"/>
      <c r="S531" s="112">
        <f t="shared" si="75"/>
        <v>0</v>
      </c>
    </row>
    <row r="532" spans="1:19" hidden="1">
      <c r="A532" s="67"/>
      <c r="B532" s="59"/>
      <c r="C532" s="79" t="str">
        <f>IFERROR(VLOOKUP(B532,Tiempos!$T$6:$U$16,2,FALSE),"")</f>
        <v/>
      </c>
      <c r="D532" s="59"/>
      <c r="E532" s="141" t="str">
        <f>IFERROR(+VLOOKUP(A532,Tabla!$A$5:B9529,2,0),"")</f>
        <v/>
      </c>
      <c r="F532" s="69"/>
      <c r="G532" s="68"/>
      <c r="H532" s="70"/>
      <c r="I532" s="68"/>
      <c r="J532" s="61"/>
      <c r="K532" s="72" t="str">
        <f t="shared" si="70"/>
        <v/>
      </c>
      <c r="L532" s="73" t="str">
        <f t="shared" si="71"/>
        <v/>
      </c>
      <c r="M532" s="74" t="str">
        <f t="shared" si="72"/>
        <v/>
      </c>
      <c r="N532" s="78" t="str">
        <f t="shared" si="73"/>
        <v/>
      </c>
      <c r="O532" s="75" t="str">
        <f>IFERROR(IF(OR(M532="",B532=""),"",VLOOKUP($A532,Tabla!$A$2:$M$112,$C532,FALSE)),"")</f>
        <v/>
      </c>
      <c r="P532" s="76" t="str">
        <f t="shared" si="74"/>
        <v/>
      </c>
      <c r="Q532" s="77" t="str">
        <f>IFERROR(IF(OR(O532=0,O532=""),VLOOKUP(B532,$T$6:$W$16,4,0)/60*N532,Tiempos!O532*VLOOKUP(Tiempos!B532,Tiempos!$T$6:$W$16,4,0)/60),"")</f>
        <v/>
      </c>
      <c r="R532" s="118"/>
      <c r="S532" s="112">
        <f t="shared" si="75"/>
        <v>0</v>
      </c>
    </row>
    <row r="533" spans="1:19" hidden="1">
      <c r="A533" s="67"/>
      <c r="B533" s="59"/>
      <c r="C533" s="79" t="str">
        <f>IFERROR(VLOOKUP(B533,Tiempos!$T$6:$U$16,2,FALSE),"")</f>
        <v/>
      </c>
      <c r="D533" s="59"/>
      <c r="E533" s="141" t="str">
        <f>IFERROR(+VLOOKUP(A533,Tabla!$A$5:B9530,2,0),"")</f>
        <v/>
      </c>
      <c r="F533" s="69"/>
      <c r="G533" s="68"/>
      <c r="H533" s="70"/>
      <c r="I533" s="68"/>
      <c r="J533" s="61"/>
      <c r="K533" s="72" t="str">
        <f t="shared" si="70"/>
        <v/>
      </c>
      <c r="L533" s="73" t="str">
        <f t="shared" si="71"/>
        <v/>
      </c>
      <c r="M533" s="74" t="str">
        <f t="shared" si="72"/>
        <v/>
      </c>
      <c r="N533" s="78" t="str">
        <f t="shared" si="73"/>
        <v/>
      </c>
      <c r="O533" s="75" t="str">
        <f>IFERROR(IF(OR(M533="",B533=""),"",VLOOKUP($A533,Tabla!$A$2:$M$112,$C533,FALSE)),"")</f>
        <v/>
      </c>
      <c r="P533" s="76" t="str">
        <f t="shared" si="74"/>
        <v/>
      </c>
      <c r="Q533" s="77" t="str">
        <f>IFERROR(IF(OR(O533=0,O533=""),VLOOKUP(B533,$T$6:$W$16,4,0)/60*N533,Tiempos!O533*VLOOKUP(Tiempos!B533,Tiempos!$T$6:$W$16,4,0)/60),"")</f>
        <v/>
      </c>
      <c r="R533" s="116"/>
      <c r="S533" s="112">
        <f t="shared" si="75"/>
        <v>0</v>
      </c>
    </row>
    <row r="534" spans="1:19" hidden="1">
      <c r="A534" s="67"/>
      <c r="B534" s="59"/>
      <c r="C534" s="79" t="str">
        <f>IFERROR(VLOOKUP(B534,Tiempos!$T$6:$U$16,2,FALSE),"")</f>
        <v/>
      </c>
      <c r="D534" s="59"/>
      <c r="E534" s="141" t="str">
        <f>IFERROR(+VLOOKUP(A534,Tabla!$A$5:B9531,2,0),"")</f>
        <v/>
      </c>
      <c r="F534" s="69"/>
      <c r="G534" s="68"/>
      <c r="H534" s="70"/>
      <c r="I534" s="68"/>
      <c r="J534" s="61"/>
      <c r="K534" s="72" t="str">
        <f t="shared" si="70"/>
        <v/>
      </c>
      <c r="L534" s="73" t="str">
        <f t="shared" si="71"/>
        <v/>
      </c>
      <c r="M534" s="74" t="str">
        <f t="shared" si="72"/>
        <v/>
      </c>
      <c r="N534" s="78" t="str">
        <f t="shared" si="73"/>
        <v/>
      </c>
      <c r="O534" s="75" t="str">
        <f>IFERROR(IF(OR(M534="",B534=""),"",VLOOKUP($A534,Tabla!$A$2:$M$112,$C534,FALSE)),"")</f>
        <v/>
      </c>
      <c r="P534" s="76" t="str">
        <f t="shared" si="74"/>
        <v/>
      </c>
      <c r="Q534" s="77" t="str">
        <f>IFERROR(IF(OR(O534=0,O534=""),VLOOKUP(B534,$T$6:$W$16,4,0)/60*N534,Tiempos!O534*VLOOKUP(Tiempos!B534,Tiempos!$T$6:$W$16,4,0)/60),"")</f>
        <v/>
      </c>
      <c r="R534" s="115"/>
      <c r="S534" s="112">
        <f t="shared" si="75"/>
        <v>0</v>
      </c>
    </row>
    <row r="535" spans="1:19" hidden="1">
      <c r="A535" s="67"/>
      <c r="B535" s="59"/>
      <c r="C535" s="79" t="str">
        <f>IFERROR(VLOOKUP(B535,Tiempos!$T$6:$U$16,2,FALSE),"")</f>
        <v/>
      </c>
      <c r="D535" s="59"/>
      <c r="E535" s="141" t="str">
        <f>IFERROR(+VLOOKUP(A535,Tabla!$A$5:B9532,2,0),"")</f>
        <v/>
      </c>
      <c r="F535" s="69"/>
      <c r="G535" s="68"/>
      <c r="H535" s="70"/>
      <c r="I535" s="68"/>
      <c r="J535" s="61"/>
      <c r="K535" s="72" t="str">
        <f t="shared" si="70"/>
        <v/>
      </c>
      <c r="L535" s="73" t="str">
        <f t="shared" si="71"/>
        <v/>
      </c>
      <c r="M535" s="74" t="str">
        <f t="shared" si="72"/>
        <v/>
      </c>
      <c r="N535" s="78" t="str">
        <f t="shared" si="73"/>
        <v/>
      </c>
      <c r="O535" s="75" t="str">
        <f>IFERROR(IF(OR(M535="",B535=""),"",VLOOKUP($A535,Tabla!$A$2:$M$112,$C535,FALSE)),"")</f>
        <v/>
      </c>
      <c r="P535" s="76" t="str">
        <f t="shared" si="74"/>
        <v/>
      </c>
      <c r="Q535" s="77" t="str">
        <f>IFERROR(IF(OR(O535=0,O535=""),VLOOKUP(B535,$T$6:$W$16,4,0)/60*N535,Tiempos!O535*VLOOKUP(Tiempos!B535,Tiempos!$T$6:$W$16,4,0)/60),"")</f>
        <v/>
      </c>
      <c r="R535" s="115"/>
      <c r="S535" s="112">
        <f t="shared" si="75"/>
        <v>0</v>
      </c>
    </row>
    <row r="536" spans="1:19" hidden="1">
      <c r="A536" s="67"/>
      <c r="B536" s="59"/>
      <c r="C536" s="79" t="str">
        <f>IFERROR(VLOOKUP(B536,Tiempos!$T$6:$U$16,2,FALSE),"")</f>
        <v/>
      </c>
      <c r="D536" s="59"/>
      <c r="E536" s="141" t="str">
        <f>IFERROR(+VLOOKUP(A536,Tabla!$A$5:B9533,2,0),"")</f>
        <v/>
      </c>
      <c r="F536" s="69"/>
      <c r="G536" s="68"/>
      <c r="H536" s="70"/>
      <c r="I536" s="68"/>
      <c r="J536" s="61"/>
      <c r="K536" s="72" t="str">
        <f t="shared" si="70"/>
        <v/>
      </c>
      <c r="L536" s="73" t="str">
        <f t="shared" si="71"/>
        <v/>
      </c>
      <c r="M536" s="74" t="str">
        <f t="shared" si="72"/>
        <v/>
      </c>
      <c r="N536" s="78" t="str">
        <f t="shared" si="73"/>
        <v/>
      </c>
      <c r="O536" s="75" t="str">
        <f>IFERROR(IF(OR(M536="",B536=""),"",VLOOKUP($A536,Tabla!$A$2:$M$112,$C536,FALSE)),"")</f>
        <v/>
      </c>
      <c r="P536" s="76" t="str">
        <f t="shared" si="74"/>
        <v/>
      </c>
      <c r="Q536" s="77" t="str">
        <f>IFERROR(IF(OR(O536=0,O536=""),VLOOKUP(B536,$T$6:$W$16,4,0)/60*N536,Tiempos!O536*VLOOKUP(Tiempos!B536,Tiempos!$T$6:$W$16,4,0)/60),"")</f>
        <v/>
      </c>
      <c r="R536" s="115"/>
      <c r="S536" s="112">
        <f t="shared" si="75"/>
        <v>0</v>
      </c>
    </row>
    <row r="537" spans="1:19" hidden="1">
      <c r="A537" s="67"/>
      <c r="B537" s="59"/>
      <c r="C537" s="79" t="str">
        <f>IFERROR(VLOOKUP(B537,Tiempos!$T$6:$U$16,2,FALSE),"")</f>
        <v/>
      </c>
      <c r="D537" s="59"/>
      <c r="E537" s="141" t="str">
        <f>IFERROR(+VLOOKUP(A537,Tabla!$A$5:B9534,2,0),"")</f>
        <v/>
      </c>
      <c r="F537" s="69"/>
      <c r="G537" s="68"/>
      <c r="H537" s="70"/>
      <c r="I537" s="68"/>
      <c r="J537" s="61"/>
      <c r="K537" s="72" t="str">
        <f t="shared" si="70"/>
        <v/>
      </c>
      <c r="L537" s="73" t="str">
        <f t="shared" si="71"/>
        <v/>
      </c>
      <c r="M537" s="74" t="str">
        <f t="shared" si="72"/>
        <v/>
      </c>
      <c r="N537" s="78" t="str">
        <f t="shared" si="73"/>
        <v/>
      </c>
      <c r="O537" s="75" t="str">
        <f>IFERROR(IF(OR(M537="",B537=""),"",VLOOKUP($A537,Tabla!$A$2:$M$112,$C537,FALSE)),"")</f>
        <v/>
      </c>
      <c r="P537" s="76" t="str">
        <f t="shared" si="74"/>
        <v/>
      </c>
      <c r="Q537" s="77" t="str">
        <f>IFERROR(IF(OR(O537=0,O537=""),VLOOKUP(B537,$T$6:$W$16,4,0)/60*N537,Tiempos!O537*VLOOKUP(Tiempos!B537,Tiempos!$T$6:$W$16,4,0)/60),"")</f>
        <v/>
      </c>
      <c r="R537" s="115"/>
      <c r="S537" s="112">
        <f t="shared" si="75"/>
        <v>0</v>
      </c>
    </row>
    <row r="538" spans="1:19" hidden="1">
      <c r="A538" s="67"/>
      <c r="B538" s="59"/>
      <c r="C538" s="79" t="str">
        <f>IFERROR(VLOOKUP(B538,Tiempos!$T$6:$U$16,2,FALSE),"")</f>
        <v/>
      </c>
      <c r="D538" s="59"/>
      <c r="E538" s="141" t="str">
        <f>IFERROR(+VLOOKUP(A538,Tabla!$A$5:B9535,2,0),"")</f>
        <v/>
      </c>
      <c r="F538" s="69"/>
      <c r="G538" s="68"/>
      <c r="H538" s="70"/>
      <c r="I538" s="68"/>
      <c r="J538" s="61"/>
      <c r="K538" s="72" t="str">
        <f t="shared" si="70"/>
        <v/>
      </c>
      <c r="L538" s="73" t="str">
        <f t="shared" si="71"/>
        <v/>
      </c>
      <c r="M538" s="74" t="str">
        <f t="shared" si="72"/>
        <v/>
      </c>
      <c r="N538" s="78" t="str">
        <f t="shared" si="73"/>
        <v/>
      </c>
      <c r="O538" s="75" t="str">
        <f>IFERROR(IF(OR(M538="",B538=""),"",VLOOKUP($A538,Tabla!$A$2:$M$112,$C538,FALSE)),"")</f>
        <v/>
      </c>
      <c r="P538" s="76" t="str">
        <f t="shared" si="74"/>
        <v/>
      </c>
      <c r="Q538" s="77" t="str">
        <f>IFERROR(IF(OR(O538=0,O538=""),VLOOKUP(B538,$T$6:$W$16,4,0)/60*N538,Tiempos!O538*VLOOKUP(Tiempos!B538,Tiempos!$T$6:$W$16,4,0)/60),"")</f>
        <v/>
      </c>
      <c r="R538" s="115"/>
      <c r="S538" s="112">
        <f t="shared" si="75"/>
        <v>0</v>
      </c>
    </row>
    <row r="539" spans="1:19" hidden="1">
      <c r="A539" s="67"/>
      <c r="B539" s="59"/>
      <c r="C539" s="79" t="str">
        <f>IFERROR(VLOOKUP(B539,Tiempos!$T$6:$U$16,2,FALSE),"")</f>
        <v/>
      </c>
      <c r="D539" s="59"/>
      <c r="E539" s="141" t="str">
        <f>IFERROR(+VLOOKUP(A539,Tabla!$A$5:B9536,2,0),"")</f>
        <v/>
      </c>
      <c r="F539" s="69"/>
      <c r="G539" s="68"/>
      <c r="H539" s="70"/>
      <c r="I539" s="68"/>
      <c r="J539" s="61"/>
      <c r="K539" s="72" t="str">
        <f t="shared" si="70"/>
        <v/>
      </c>
      <c r="L539" s="73" t="str">
        <f t="shared" si="71"/>
        <v/>
      </c>
      <c r="M539" s="74" t="str">
        <f t="shared" si="72"/>
        <v/>
      </c>
      <c r="N539" s="78" t="str">
        <f t="shared" si="73"/>
        <v/>
      </c>
      <c r="O539" s="75" t="str">
        <f>IFERROR(IF(OR(M539="",B539=""),"",VLOOKUP($A539,Tabla!$A$2:$M$112,$C539,FALSE)),"")</f>
        <v/>
      </c>
      <c r="P539" s="76" t="str">
        <f t="shared" si="74"/>
        <v/>
      </c>
      <c r="Q539" s="77" t="str">
        <f>IFERROR(IF(OR(O539=0,O539=""),VLOOKUP(B539,$T$6:$W$16,4,0)/60*N539,Tiempos!O539*VLOOKUP(Tiempos!B539,Tiempos!$T$6:$W$16,4,0)/60),"")</f>
        <v/>
      </c>
      <c r="R539" s="115"/>
      <c r="S539" s="112">
        <f t="shared" si="75"/>
        <v>0</v>
      </c>
    </row>
    <row r="540" spans="1:19" hidden="1">
      <c r="A540" s="67"/>
      <c r="B540" s="59"/>
      <c r="C540" s="79" t="str">
        <f>IFERROR(VLOOKUP(B540,Tiempos!$T$6:$U$16,2,FALSE),"")</f>
        <v/>
      </c>
      <c r="D540" s="59"/>
      <c r="E540" s="141" t="str">
        <f>IFERROR(+VLOOKUP(A540,Tabla!$A$5:B9537,2,0),"")</f>
        <v/>
      </c>
      <c r="F540" s="69"/>
      <c r="G540" s="68"/>
      <c r="H540" s="70"/>
      <c r="I540" s="68"/>
      <c r="J540" s="61"/>
      <c r="K540" s="72" t="str">
        <f t="shared" si="70"/>
        <v/>
      </c>
      <c r="L540" s="73" t="str">
        <f t="shared" si="71"/>
        <v/>
      </c>
      <c r="M540" s="74" t="str">
        <f t="shared" si="72"/>
        <v/>
      </c>
      <c r="N540" s="78" t="str">
        <f t="shared" si="73"/>
        <v/>
      </c>
      <c r="O540" s="75" t="str">
        <f>IFERROR(IF(OR(M540="",B540=""),"",VLOOKUP($A540,Tabla!$A$2:$M$112,$C540,FALSE)),"")</f>
        <v/>
      </c>
      <c r="P540" s="76" t="str">
        <f t="shared" si="74"/>
        <v/>
      </c>
      <c r="Q540" s="77" t="str">
        <f>IFERROR(IF(OR(O540=0,O540=""),VLOOKUP(B540,$T$6:$W$16,4,0)/60*N540,Tiempos!O540*VLOOKUP(Tiempos!B540,Tiempos!$T$6:$W$16,4,0)/60),"")</f>
        <v/>
      </c>
      <c r="R540" s="115"/>
      <c r="S540" s="112">
        <f t="shared" si="75"/>
        <v>0</v>
      </c>
    </row>
    <row r="541" spans="1:19" hidden="1">
      <c r="A541" s="67"/>
      <c r="B541" s="59"/>
      <c r="C541" s="79" t="str">
        <f>IFERROR(VLOOKUP(B541,Tiempos!$T$6:$U$16,2,FALSE),"")</f>
        <v/>
      </c>
      <c r="D541" s="59"/>
      <c r="E541" s="141" t="str">
        <f>IFERROR(+VLOOKUP(A541,Tabla!$A$5:B9538,2,0),"")</f>
        <v/>
      </c>
      <c r="F541" s="69"/>
      <c r="G541" s="68"/>
      <c r="H541" s="70"/>
      <c r="I541" s="68"/>
      <c r="J541" s="61"/>
      <c r="K541" s="72" t="str">
        <f t="shared" si="70"/>
        <v/>
      </c>
      <c r="L541" s="73" t="str">
        <f t="shared" si="71"/>
        <v/>
      </c>
      <c r="M541" s="74" t="str">
        <f t="shared" si="72"/>
        <v/>
      </c>
      <c r="N541" s="78" t="str">
        <f t="shared" si="73"/>
        <v/>
      </c>
      <c r="O541" s="75" t="str">
        <f>IFERROR(IF(OR(M541="",B541=""),"",VLOOKUP($A541,Tabla!$A$2:$M$112,$C541,FALSE)),"")</f>
        <v/>
      </c>
      <c r="P541" s="76" t="str">
        <f t="shared" si="74"/>
        <v/>
      </c>
      <c r="Q541" s="77" t="str">
        <f>IFERROR(IF(OR(O541=0,O541=""),VLOOKUP(B541,$T$6:$W$16,4,0)/60*N541,Tiempos!O541*VLOOKUP(Tiempos!B541,Tiempos!$T$6:$W$16,4,0)/60),"")</f>
        <v/>
      </c>
      <c r="R541" s="115"/>
      <c r="S541" s="112">
        <f t="shared" si="75"/>
        <v>0</v>
      </c>
    </row>
    <row r="542" spans="1:19" hidden="1">
      <c r="A542" s="67"/>
      <c r="B542" s="59"/>
      <c r="C542" s="79" t="str">
        <f>IFERROR(VLOOKUP(B542,Tiempos!$T$6:$U$16,2,FALSE),"")</f>
        <v/>
      </c>
      <c r="D542" s="59"/>
      <c r="E542" s="141" t="str">
        <f>IFERROR(+VLOOKUP(A542,Tabla!$A$5:B9539,2,0),"")</f>
        <v/>
      </c>
      <c r="F542" s="69"/>
      <c r="G542" s="68"/>
      <c r="H542" s="70"/>
      <c r="I542" s="68"/>
      <c r="J542" s="61"/>
      <c r="K542" s="72" t="str">
        <f t="shared" si="70"/>
        <v/>
      </c>
      <c r="L542" s="73" t="str">
        <f t="shared" si="71"/>
        <v/>
      </c>
      <c r="M542" s="74" t="str">
        <f t="shared" si="72"/>
        <v/>
      </c>
      <c r="N542" s="78" t="str">
        <f t="shared" si="73"/>
        <v/>
      </c>
      <c r="O542" s="75" t="str">
        <f>IFERROR(IF(OR(M542="",B542=""),"",VLOOKUP($A542,Tabla!$A$2:$M$112,$C542,FALSE)),"")</f>
        <v/>
      </c>
      <c r="P542" s="76" t="str">
        <f t="shared" si="74"/>
        <v/>
      </c>
      <c r="Q542" s="77" t="str">
        <f>IFERROR(IF(OR(O542=0,O542=""),VLOOKUP(B542,$T$6:$W$16,4,0)/60*N542,Tiempos!O542*VLOOKUP(Tiempos!B542,Tiempos!$T$6:$W$16,4,0)/60),"")</f>
        <v/>
      </c>
      <c r="R542" s="115"/>
      <c r="S542" s="112">
        <f t="shared" si="75"/>
        <v>0</v>
      </c>
    </row>
    <row r="543" spans="1:19" ht="13.5" hidden="1" customHeight="1">
      <c r="A543" s="67"/>
      <c r="B543" s="59"/>
      <c r="C543" s="79" t="str">
        <f>IFERROR(VLOOKUP(B543,Tiempos!$T$6:$U$16,2,FALSE),"")</f>
        <v/>
      </c>
      <c r="D543" s="59"/>
      <c r="E543" s="141" t="str">
        <f>IFERROR(+VLOOKUP(A543,Tabla!$A$5:B9540,2,0),"")</f>
        <v/>
      </c>
      <c r="F543" s="69"/>
      <c r="G543" s="68"/>
      <c r="H543" s="70"/>
      <c r="I543" s="68"/>
      <c r="J543" s="61"/>
      <c r="K543" s="72" t="str">
        <f t="shared" si="70"/>
        <v/>
      </c>
      <c r="L543" s="73" t="str">
        <f t="shared" si="71"/>
        <v/>
      </c>
      <c r="M543" s="74" t="str">
        <f t="shared" si="72"/>
        <v/>
      </c>
      <c r="N543" s="78" t="str">
        <f t="shared" si="73"/>
        <v/>
      </c>
      <c r="O543" s="75" t="str">
        <f>IFERROR(IF(OR(M543="",B543=""),"",VLOOKUP($A543,Tabla!$A$2:$M$112,$C543,FALSE)),"")</f>
        <v/>
      </c>
      <c r="P543" s="76" t="str">
        <f t="shared" si="74"/>
        <v/>
      </c>
      <c r="Q543" s="77" t="str">
        <f>IFERROR(IF(OR(O543=0,O543=""),VLOOKUP(B543,$T$6:$W$16,4,0)/60*N543,Tiempos!O543*VLOOKUP(Tiempos!B543,Tiempos!$T$6:$W$16,4,0)/60),"")</f>
        <v/>
      </c>
      <c r="R543" s="115"/>
      <c r="S543" s="112">
        <f t="shared" si="75"/>
        <v>0</v>
      </c>
    </row>
    <row r="544" spans="1:19" ht="13.5" hidden="1" customHeight="1">
      <c r="A544" s="67"/>
      <c r="B544" s="59"/>
      <c r="C544" s="79" t="str">
        <f>IFERROR(VLOOKUP(B544,Tiempos!$T$6:$U$16,2,FALSE),"")</f>
        <v/>
      </c>
      <c r="D544" s="59"/>
      <c r="E544" s="141" t="str">
        <f>IFERROR(+VLOOKUP(A544,Tabla!$A$5:B9541,2,0),"")</f>
        <v/>
      </c>
      <c r="F544" s="69"/>
      <c r="G544" s="68"/>
      <c r="H544" s="70"/>
      <c r="I544" s="68"/>
      <c r="J544" s="61"/>
      <c r="K544" s="72" t="str">
        <f t="shared" si="70"/>
        <v/>
      </c>
      <c r="L544" s="73" t="str">
        <f t="shared" si="71"/>
        <v/>
      </c>
      <c r="M544" s="74" t="str">
        <f t="shared" si="72"/>
        <v/>
      </c>
      <c r="N544" s="78" t="str">
        <f t="shared" si="73"/>
        <v/>
      </c>
      <c r="O544" s="75" t="str">
        <f>IFERROR(IF(OR(M544="",B544=""),"",VLOOKUP($A544,Tabla!$A$2:$M$112,$C544,FALSE)),"")</f>
        <v/>
      </c>
      <c r="P544" s="76" t="str">
        <f t="shared" si="74"/>
        <v/>
      </c>
      <c r="Q544" s="77" t="str">
        <f>IFERROR(IF(OR(O544=0,O544=""),VLOOKUP(B544,$T$6:$W$16,4,0)/60*N544,Tiempos!O544*VLOOKUP(Tiempos!B544,Tiempos!$T$6:$W$16,4,0)/60),"")</f>
        <v/>
      </c>
      <c r="R544" s="115"/>
      <c r="S544" s="112">
        <f t="shared" si="75"/>
        <v>0</v>
      </c>
    </row>
    <row r="545" spans="1:19" hidden="1">
      <c r="A545" s="67"/>
      <c r="B545" s="59"/>
      <c r="C545" s="79" t="str">
        <f>IFERROR(VLOOKUP(B545,Tiempos!$T$6:$U$16,2,FALSE),"")</f>
        <v/>
      </c>
      <c r="D545" s="59"/>
      <c r="E545" s="141" t="str">
        <f>IFERROR(+VLOOKUP(A545,Tabla!$A$5:B9542,2,0),"")</f>
        <v/>
      </c>
      <c r="F545" s="69"/>
      <c r="G545" s="68"/>
      <c r="H545" s="70"/>
      <c r="I545" s="68"/>
      <c r="J545" s="61"/>
      <c r="K545" s="72" t="str">
        <f t="shared" si="70"/>
        <v/>
      </c>
      <c r="L545" s="73" t="str">
        <f t="shared" si="71"/>
        <v/>
      </c>
      <c r="M545" s="74" t="str">
        <f t="shared" si="72"/>
        <v/>
      </c>
      <c r="N545" s="78" t="str">
        <f t="shared" si="73"/>
        <v/>
      </c>
      <c r="O545" s="75" t="str">
        <f>IFERROR(IF(OR(M545="",B545=""),"",VLOOKUP($A545,Tabla!$A$2:$M$112,$C545,FALSE)),"")</f>
        <v/>
      </c>
      <c r="P545" s="76" t="str">
        <f t="shared" si="74"/>
        <v/>
      </c>
      <c r="Q545" s="77" t="str">
        <f>IFERROR(IF(OR(O545=0,O545=""),VLOOKUP(B545,$T$6:$W$16,4,0)/60*N545,Tiempos!O545*VLOOKUP(Tiempos!B545,Tiempos!$T$6:$W$16,4,0)/60),"")</f>
        <v/>
      </c>
      <c r="R545" s="115"/>
      <c r="S545" s="112">
        <f t="shared" si="75"/>
        <v>0</v>
      </c>
    </row>
    <row r="546" spans="1:19" hidden="1">
      <c r="A546" s="67"/>
      <c r="B546" s="59"/>
      <c r="C546" s="79" t="str">
        <f>IFERROR(VLOOKUP(B546,Tiempos!$T$6:$U$16,2,FALSE),"")</f>
        <v/>
      </c>
      <c r="D546" s="59"/>
      <c r="E546" s="141" t="str">
        <f>IFERROR(+VLOOKUP(A546,Tabla!$A$5:B9543,2,0),"")</f>
        <v/>
      </c>
      <c r="F546" s="69"/>
      <c r="G546" s="68"/>
      <c r="H546" s="70"/>
      <c r="I546" s="68"/>
      <c r="J546" s="61"/>
      <c r="K546" s="72" t="str">
        <f t="shared" si="70"/>
        <v/>
      </c>
      <c r="L546" s="73" t="str">
        <f t="shared" si="71"/>
        <v/>
      </c>
      <c r="M546" s="74" t="str">
        <f t="shared" si="72"/>
        <v/>
      </c>
      <c r="N546" s="78" t="str">
        <f t="shared" si="73"/>
        <v/>
      </c>
      <c r="O546" s="75" t="str">
        <f>IFERROR(IF(OR(M546="",B546=""),"",VLOOKUP($A546,Tabla!$A$2:$M$112,$C546,FALSE)),"")</f>
        <v/>
      </c>
      <c r="P546" s="76" t="str">
        <f t="shared" si="74"/>
        <v/>
      </c>
      <c r="Q546" s="77" t="str">
        <f>IFERROR(IF(OR(O546=0,O546=""),VLOOKUP(B546,$T$6:$W$16,4,0)/60*N546,Tiempos!O546*VLOOKUP(Tiempos!B546,Tiempos!$T$6:$W$16,4,0)/60),"")</f>
        <v/>
      </c>
      <c r="R546" s="115"/>
      <c r="S546" s="112">
        <f t="shared" si="75"/>
        <v>0</v>
      </c>
    </row>
    <row r="547" spans="1:19" hidden="1">
      <c r="A547" s="67"/>
      <c r="B547" s="59"/>
      <c r="C547" s="79" t="str">
        <f>IFERROR(VLOOKUP(B547,Tiempos!$T$6:$U$16,2,FALSE),"")</f>
        <v/>
      </c>
      <c r="D547" s="59"/>
      <c r="E547" s="141" t="str">
        <f>IFERROR(+VLOOKUP(A547,Tabla!$A$5:B9544,2,0),"")</f>
        <v/>
      </c>
      <c r="F547" s="69"/>
      <c r="G547" s="68"/>
      <c r="H547" s="70"/>
      <c r="I547" s="68"/>
      <c r="J547" s="61"/>
      <c r="K547" s="72" t="str">
        <f t="shared" si="70"/>
        <v/>
      </c>
      <c r="L547" s="73" t="str">
        <f t="shared" si="71"/>
        <v/>
      </c>
      <c r="M547" s="74" t="str">
        <f t="shared" si="72"/>
        <v/>
      </c>
      <c r="N547" s="78" t="str">
        <f t="shared" si="73"/>
        <v/>
      </c>
      <c r="O547" s="75" t="str">
        <f>IFERROR(IF(OR(M547="",B547=""),"",VLOOKUP($A547,Tabla!$A$2:$M$112,$C547,FALSE)),"")</f>
        <v/>
      </c>
      <c r="P547" s="76" t="str">
        <f t="shared" si="74"/>
        <v/>
      </c>
      <c r="Q547" s="77" t="str">
        <f>IFERROR(IF(OR(O547=0,O547=""),VLOOKUP(B547,$T$6:$W$16,4,0)/60*N547,Tiempos!O547*VLOOKUP(Tiempos!B547,Tiempos!$T$6:$W$16,4,0)/60),"")</f>
        <v/>
      </c>
      <c r="R547" s="115"/>
      <c r="S547" s="112">
        <f t="shared" si="75"/>
        <v>0</v>
      </c>
    </row>
    <row r="548" spans="1:19" hidden="1">
      <c r="A548" s="67"/>
      <c r="B548" s="59"/>
      <c r="C548" s="79" t="str">
        <f>IFERROR(VLOOKUP(B548,Tiempos!$T$6:$U$16,2,FALSE),"")</f>
        <v/>
      </c>
      <c r="D548" s="59"/>
      <c r="E548" s="141" t="str">
        <f>IFERROR(+VLOOKUP(A548,Tabla!$A$5:B9545,2,0),"")</f>
        <v/>
      </c>
      <c r="F548" s="69"/>
      <c r="G548" s="68"/>
      <c r="H548" s="70"/>
      <c r="I548" s="68"/>
      <c r="J548" s="61"/>
      <c r="K548" s="72" t="str">
        <f t="shared" si="70"/>
        <v/>
      </c>
      <c r="L548" s="73" t="str">
        <f t="shared" si="71"/>
        <v/>
      </c>
      <c r="M548" s="74" t="str">
        <f t="shared" si="72"/>
        <v/>
      </c>
      <c r="N548" s="78" t="str">
        <f t="shared" si="73"/>
        <v/>
      </c>
      <c r="O548" s="75" t="str">
        <f>IFERROR(IF(OR(M548="",B548=""),"",VLOOKUP($A548,Tabla!$A$2:$M$112,$C548,FALSE)),"")</f>
        <v/>
      </c>
      <c r="P548" s="76" t="str">
        <f t="shared" si="74"/>
        <v/>
      </c>
      <c r="Q548" s="77" t="str">
        <f>IFERROR(IF(OR(O548=0,O548=""),VLOOKUP(B548,$T$6:$W$16,4,0)/60*N548,Tiempos!O548*VLOOKUP(Tiempos!B548,Tiempos!$T$6:$W$16,4,0)/60),"")</f>
        <v/>
      </c>
      <c r="R548" s="115"/>
      <c r="S548" s="112">
        <f t="shared" si="75"/>
        <v>0</v>
      </c>
    </row>
    <row r="549" spans="1:19" hidden="1">
      <c r="A549" s="67"/>
      <c r="B549" s="59"/>
      <c r="C549" s="79" t="str">
        <f>IFERROR(VLOOKUP(B549,Tiempos!$T$6:$U$16,2,FALSE),"")</f>
        <v/>
      </c>
      <c r="D549" s="59"/>
      <c r="E549" s="141" t="str">
        <f>IFERROR(+VLOOKUP(A549,Tabla!$A$5:B9546,2,0),"")</f>
        <v/>
      </c>
      <c r="F549" s="69"/>
      <c r="G549" s="68"/>
      <c r="H549" s="70"/>
      <c r="I549" s="68"/>
      <c r="J549" s="61"/>
      <c r="K549" s="72" t="str">
        <f t="shared" si="70"/>
        <v/>
      </c>
      <c r="L549" s="73" t="str">
        <f t="shared" si="71"/>
        <v/>
      </c>
      <c r="M549" s="74" t="str">
        <f t="shared" si="72"/>
        <v/>
      </c>
      <c r="N549" s="78" t="str">
        <f t="shared" si="73"/>
        <v/>
      </c>
      <c r="O549" s="75" t="str">
        <f>IFERROR(IF(OR(M549="",B549=""),"",VLOOKUP($A549,Tabla!$A$2:$M$112,$C549,FALSE)),"")</f>
        <v/>
      </c>
      <c r="P549" s="76" t="str">
        <f t="shared" si="74"/>
        <v/>
      </c>
      <c r="Q549" s="77" t="str">
        <f>IFERROR(IF(OR(O549=0,O549=""),VLOOKUP(B549,$T$6:$W$16,4,0)/60*N549,Tiempos!O549*VLOOKUP(Tiempos!B549,Tiempos!$T$6:$W$16,4,0)/60),"")</f>
        <v/>
      </c>
      <c r="R549" s="115"/>
      <c r="S549" s="112">
        <f t="shared" si="75"/>
        <v>0</v>
      </c>
    </row>
    <row r="550" spans="1:19" hidden="1">
      <c r="A550" s="67"/>
      <c r="B550" s="59"/>
      <c r="C550" s="79" t="str">
        <f>IFERROR(VLOOKUP(B550,Tiempos!$T$6:$U$16,2,FALSE),"")</f>
        <v/>
      </c>
      <c r="D550" s="59"/>
      <c r="E550" s="141" t="str">
        <f>IFERROR(+VLOOKUP(A550,Tabla!$A$5:B9547,2,0),"")</f>
        <v/>
      </c>
      <c r="F550" s="69"/>
      <c r="G550" s="68"/>
      <c r="H550" s="70"/>
      <c r="I550" s="68"/>
      <c r="J550" s="61"/>
      <c r="K550" s="72" t="str">
        <f t="shared" si="70"/>
        <v/>
      </c>
      <c r="L550" s="73" t="str">
        <f t="shared" si="71"/>
        <v/>
      </c>
      <c r="M550" s="74" t="str">
        <f t="shared" si="72"/>
        <v/>
      </c>
      <c r="N550" s="78" t="str">
        <f t="shared" si="73"/>
        <v/>
      </c>
      <c r="O550" s="75" t="str">
        <f>IFERROR(IF(OR(M550="",B550=""),"",VLOOKUP($A550,Tabla!$A$2:$M$112,$C550,FALSE)),"")</f>
        <v/>
      </c>
      <c r="P550" s="76" t="str">
        <f t="shared" si="74"/>
        <v/>
      </c>
      <c r="Q550" s="77" t="str">
        <f>IFERROR(IF(OR(O550=0,O550=""),VLOOKUP(B550,$T$6:$W$16,4,0)/60*N550,Tiempos!O550*VLOOKUP(Tiempos!B550,Tiempos!$T$6:$W$16,4,0)/60),"")</f>
        <v/>
      </c>
      <c r="R550" s="115"/>
      <c r="S550" s="112">
        <f t="shared" si="75"/>
        <v>0</v>
      </c>
    </row>
    <row r="551" spans="1:19" hidden="1">
      <c r="A551" s="67"/>
      <c r="B551" s="59"/>
      <c r="C551" s="79" t="str">
        <f>IFERROR(VLOOKUP(B551,Tiempos!$T$6:$U$16,2,FALSE),"")</f>
        <v/>
      </c>
      <c r="D551" s="59"/>
      <c r="E551" s="141" t="str">
        <f>IFERROR(+VLOOKUP(A551,Tabla!$A$5:B9548,2,0),"")</f>
        <v/>
      </c>
      <c r="F551" s="69"/>
      <c r="G551" s="68"/>
      <c r="H551" s="70"/>
      <c r="I551" s="68"/>
      <c r="J551" s="61"/>
      <c r="K551" s="72" t="str">
        <f t="shared" si="70"/>
        <v/>
      </c>
      <c r="L551" s="73" t="str">
        <f t="shared" si="71"/>
        <v/>
      </c>
      <c r="M551" s="74" t="str">
        <f t="shared" si="72"/>
        <v/>
      </c>
      <c r="N551" s="78" t="str">
        <f t="shared" si="73"/>
        <v/>
      </c>
      <c r="O551" s="75" t="str">
        <f>IFERROR(IF(OR(M551="",B551=""),"",VLOOKUP($A551,Tabla!$A$2:$M$112,$C551,FALSE)),"")</f>
        <v/>
      </c>
      <c r="P551" s="76" t="str">
        <f t="shared" si="74"/>
        <v/>
      </c>
      <c r="Q551" s="77" t="str">
        <f>IFERROR(IF(OR(O551=0,O551=""),VLOOKUP(B551,$T$6:$W$16,4,0)/60*N551,Tiempos!O551*VLOOKUP(Tiempos!B551,Tiempos!$T$6:$W$16,4,0)/60),"")</f>
        <v/>
      </c>
      <c r="R551" s="115"/>
      <c r="S551" s="112">
        <f t="shared" si="75"/>
        <v>0</v>
      </c>
    </row>
    <row r="552" spans="1:19" hidden="1">
      <c r="A552" s="67"/>
      <c r="B552" s="59"/>
      <c r="C552" s="79" t="str">
        <f>IFERROR(VLOOKUP(B552,Tiempos!$T$6:$U$16,2,FALSE),"")</f>
        <v/>
      </c>
      <c r="D552" s="59"/>
      <c r="E552" s="141" t="str">
        <f>IFERROR(+VLOOKUP(A552,Tabla!$A$5:B9549,2,0),"")</f>
        <v/>
      </c>
      <c r="F552" s="69"/>
      <c r="G552" s="68"/>
      <c r="H552" s="70"/>
      <c r="I552" s="68"/>
      <c r="J552" s="61"/>
      <c r="K552" s="72" t="str">
        <f t="shared" si="70"/>
        <v/>
      </c>
      <c r="L552" s="73" t="str">
        <f t="shared" si="71"/>
        <v/>
      </c>
      <c r="M552" s="74" t="str">
        <f t="shared" si="72"/>
        <v/>
      </c>
      <c r="N552" s="78" t="str">
        <f t="shared" si="73"/>
        <v/>
      </c>
      <c r="O552" s="75" t="str">
        <f>IFERROR(IF(OR(M552="",B552=""),"",VLOOKUP($A552,Tabla!$A$2:$M$112,$C552,FALSE)),"")</f>
        <v/>
      </c>
      <c r="P552" s="76" t="str">
        <f t="shared" si="74"/>
        <v/>
      </c>
      <c r="Q552" s="77" t="str">
        <f>IFERROR(IF(OR(O552=0,O552=""),VLOOKUP(B552,$T$6:$W$16,4,0)/60*N552,Tiempos!O552*VLOOKUP(Tiempos!B552,Tiempos!$T$6:$W$16,4,0)/60),"")</f>
        <v/>
      </c>
      <c r="R552" s="115"/>
      <c r="S552" s="112">
        <f t="shared" si="75"/>
        <v>0</v>
      </c>
    </row>
    <row r="553" spans="1:19" hidden="1">
      <c r="A553" s="67"/>
      <c r="B553" s="59"/>
      <c r="C553" s="79" t="str">
        <f>IFERROR(VLOOKUP(B553,Tiempos!$T$6:$U$16,2,FALSE),"")</f>
        <v/>
      </c>
      <c r="D553" s="59"/>
      <c r="E553" s="141" t="str">
        <f>IFERROR(+VLOOKUP(A553,Tabla!$A$5:B9550,2,0),"")</f>
        <v/>
      </c>
      <c r="F553" s="69"/>
      <c r="G553" s="68"/>
      <c r="H553" s="70"/>
      <c r="I553" s="68"/>
      <c r="J553" s="61"/>
      <c r="K553" s="72" t="str">
        <f t="shared" si="70"/>
        <v/>
      </c>
      <c r="L553" s="73" t="str">
        <f t="shared" si="71"/>
        <v/>
      </c>
      <c r="M553" s="74" t="str">
        <f t="shared" si="72"/>
        <v/>
      </c>
      <c r="N553" s="78" t="str">
        <f t="shared" si="73"/>
        <v/>
      </c>
      <c r="O553" s="75" t="str">
        <f>IFERROR(IF(OR(M553="",B553=""),"",VLOOKUP($A553,Tabla!$A$2:$M$112,$C553,FALSE)),"")</f>
        <v/>
      </c>
      <c r="P553" s="76" t="str">
        <f t="shared" si="74"/>
        <v/>
      </c>
      <c r="Q553" s="77" t="str">
        <f>IFERROR(IF(OR(O553=0,O553=""),VLOOKUP(B553,$T$6:$W$16,4,0)/60*N553,Tiempos!O553*VLOOKUP(Tiempos!B553,Tiempos!$T$6:$W$16,4,0)/60),"")</f>
        <v/>
      </c>
      <c r="R553" s="115"/>
      <c r="S553" s="112">
        <f t="shared" si="75"/>
        <v>0</v>
      </c>
    </row>
    <row r="554" spans="1:19" hidden="1">
      <c r="A554" s="67"/>
      <c r="B554" s="59"/>
      <c r="C554" s="79" t="str">
        <f>IFERROR(VLOOKUP(B554,Tiempos!$T$6:$U$16,2,FALSE),"")</f>
        <v/>
      </c>
      <c r="D554" s="59"/>
      <c r="E554" s="141" t="str">
        <f>IFERROR(+VLOOKUP(A554,Tabla!$A$5:B9551,2,0),"")</f>
        <v/>
      </c>
      <c r="F554" s="69"/>
      <c r="G554" s="68"/>
      <c r="H554" s="70"/>
      <c r="I554" s="68"/>
      <c r="J554" s="61"/>
      <c r="K554" s="72" t="str">
        <f t="shared" si="70"/>
        <v/>
      </c>
      <c r="L554" s="73" t="str">
        <f t="shared" si="71"/>
        <v/>
      </c>
      <c r="M554" s="74" t="str">
        <f t="shared" si="72"/>
        <v/>
      </c>
      <c r="N554" s="78" t="str">
        <f t="shared" si="73"/>
        <v/>
      </c>
      <c r="O554" s="75" t="str">
        <f>IFERROR(IF(OR(M554="",B554=""),"",VLOOKUP($A554,Tabla!$A$2:$M$112,$C554,FALSE)),"")</f>
        <v/>
      </c>
      <c r="P554" s="76" t="str">
        <f t="shared" si="74"/>
        <v/>
      </c>
      <c r="Q554" s="77" t="str">
        <f>IFERROR(IF(OR(O554=0,O554=""),VLOOKUP(B554,$T$6:$W$16,4,0)/60*N554,Tiempos!O554*VLOOKUP(Tiempos!B554,Tiempos!$T$6:$W$16,4,0)/60),"")</f>
        <v/>
      </c>
      <c r="R554" s="115"/>
      <c r="S554" s="112">
        <f t="shared" si="75"/>
        <v>0</v>
      </c>
    </row>
    <row r="555" spans="1:19" hidden="1">
      <c r="A555" s="67"/>
      <c r="B555" s="59"/>
      <c r="C555" s="79" t="str">
        <f>IFERROR(VLOOKUP(B555,Tiempos!$T$6:$U$16,2,FALSE),"")</f>
        <v/>
      </c>
      <c r="D555" s="59"/>
      <c r="E555" s="141" t="str">
        <f>IFERROR(+VLOOKUP(A555,Tabla!$A$5:B9552,2,0),"")</f>
        <v/>
      </c>
      <c r="F555" s="69"/>
      <c r="G555" s="68"/>
      <c r="H555" s="70"/>
      <c r="I555" s="68"/>
      <c r="J555" s="61"/>
      <c r="K555" s="72" t="str">
        <f t="shared" si="70"/>
        <v/>
      </c>
      <c r="L555" s="73" t="str">
        <f t="shared" si="71"/>
        <v/>
      </c>
      <c r="M555" s="74" t="str">
        <f t="shared" si="72"/>
        <v/>
      </c>
      <c r="N555" s="78" t="str">
        <f t="shared" si="73"/>
        <v/>
      </c>
      <c r="O555" s="75" t="str">
        <f>IFERROR(IF(OR(M555="",B555=""),"",VLOOKUP($A555,Tabla!$A$2:$M$112,$C555,FALSE)),"")</f>
        <v/>
      </c>
      <c r="P555" s="76" t="str">
        <f t="shared" si="74"/>
        <v/>
      </c>
      <c r="Q555" s="77" t="str">
        <f>IFERROR(IF(OR(O555=0,O555=""),VLOOKUP(B555,$T$6:$W$16,4,0)/60*N555,Tiempos!O555*VLOOKUP(Tiempos!B555,Tiempos!$T$6:$W$16,4,0)/60),"")</f>
        <v/>
      </c>
      <c r="R555" s="115"/>
      <c r="S555" s="112">
        <f t="shared" si="75"/>
        <v>0</v>
      </c>
    </row>
    <row r="556" spans="1:19" hidden="1">
      <c r="A556" s="67"/>
      <c r="B556" s="59"/>
      <c r="C556" s="79" t="str">
        <f>IFERROR(VLOOKUP(B556,Tiempos!$T$6:$U$16,2,FALSE),"")</f>
        <v/>
      </c>
      <c r="D556" s="59"/>
      <c r="E556" s="141" t="str">
        <f>IFERROR(+VLOOKUP(A556,Tabla!$A$5:B9553,2,0),"")</f>
        <v/>
      </c>
      <c r="F556" s="69"/>
      <c r="G556" s="68"/>
      <c r="H556" s="70"/>
      <c r="I556" s="68"/>
      <c r="J556" s="61"/>
      <c r="K556" s="72" t="str">
        <f t="shared" si="70"/>
        <v/>
      </c>
      <c r="L556" s="73" t="str">
        <f t="shared" si="71"/>
        <v/>
      </c>
      <c r="M556" s="74" t="str">
        <f t="shared" si="72"/>
        <v/>
      </c>
      <c r="N556" s="78" t="str">
        <f t="shared" si="73"/>
        <v/>
      </c>
      <c r="O556" s="75" t="str">
        <f>IFERROR(IF(OR(M556="",B556=""),"",VLOOKUP($A556,Tabla!$A$2:$M$112,$C556,FALSE)),"")</f>
        <v/>
      </c>
      <c r="P556" s="76" t="str">
        <f t="shared" si="74"/>
        <v/>
      </c>
      <c r="Q556" s="77" t="str">
        <f>IFERROR(IF(OR(O556=0,O556=""),VLOOKUP(B556,$T$6:$W$16,4,0)/60*N556,Tiempos!O556*VLOOKUP(Tiempos!B556,Tiempos!$T$6:$W$16,4,0)/60),"")</f>
        <v/>
      </c>
      <c r="R556" s="115"/>
      <c r="S556" s="112">
        <f t="shared" si="75"/>
        <v>0</v>
      </c>
    </row>
    <row r="557" spans="1:19" hidden="1">
      <c r="A557" s="67"/>
      <c r="B557" s="59"/>
      <c r="C557" s="79" t="str">
        <f>IFERROR(VLOOKUP(B557,Tiempos!$T$6:$U$16,2,FALSE),"")</f>
        <v/>
      </c>
      <c r="D557" s="59"/>
      <c r="E557" s="141" t="str">
        <f>IFERROR(+VLOOKUP(A557,Tabla!$A$5:B9554,2,0),"")</f>
        <v/>
      </c>
      <c r="F557" s="69"/>
      <c r="G557" s="68"/>
      <c r="H557" s="70"/>
      <c r="I557" s="68"/>
      <c r="J557" s="61"/>
      <c r="K557" s="72" t="str">
        <f t="shared" si="70"/>
        <v/>
      </c>
      <c r="L557" s="73" t="str">
        <f t="shared" si="71"/>
        <v/>
      </c>
      <c r="M557" s="74" t="str">
        <f t="shared" si="72"/>
        <v/>
      </c>
      <c r="N557" s="78" t="str">
        <f t="shared" si="73"/>
        <v/>
      </c>
      <c r="O557" s="75" t="str">
        <f>IFERROR(IF(OR(M557="",B557=""),"",VLOOKUP($A557,Tabla!$A$2:$M$112,$C557,FALSE)),"")</f>
        <v/>
      </c>
      <c r="P557" s="76" t="str">
        <f t="shared" si="74"/>
        <v/>
      </c>
      <c r="Q557" s="77" t="str">
        <f>IFERROR(IF(OR(O557=0,O557=""),VLOOKUP(B557,$T$6:$W$16,4,0)/60*N557,Tiempos!O557*VLOOKUP(Tiempos!B557,Tiempos!$T$6:$W$16,4,0)/60),"")</f>
        <v/>
      </c>
      <c r="R557" s="115"/>
      <c r="S557" s="112">
        <f t="shared" si="75"/>
        <v>0</v>
      </c>
    </row>
    <row r="558" spans="1:19" hidden="1">
      <c r="A558" s="67"/>
      <c r="B558" s="59"/>
      <c r="C558" s="79" t="str">
        <f>IFERROR(VLOOKUP(B558,Tiempos!$T$6:$U$16,2,FALSE),"")</f>
        <v/>
      </c>
      <c r="D558" s="59"/>
      <c r="E558" s="141" t="str">
        <f>IFERROR(+VLOOKUP(A558,Tabla!$A$5:B9555,2,0),"")</f>
        <v/>
      </c>
      <c r="F558" s="69"/>
      <c r="G558" s="68"/>
      <c r="H558" s="70"/>
      <c r="I558" s="68"/>
      <c r="J558" s="61"/>
      <c r="K558" s="72" t="str">
        <f t="shared" si="70"/>
        <v/>
      </c>
      <c r="L558" s="73" t="str">
        <f t="shared" si="71"/>
        <v/>
      </c>
      <c r="M558" s="74" t="str">
        <f t="shared" si="72"/>
        <v/>
      </c>
      <c r="N558" s="78" t="str">
        <f t="shared" si="73"/>
        <v/>
      </c>
      <c r="O558" s="75" t="str">
        <f>IFERROR(IF(OR(M558="",B558=""),"",VLOOKUP($A558,Tabla!$A$2:$M$112,$C558,FALSE)),"")</f>
        <v/>
      </c>
      <c r="P558" s="76" t="str">
        <f t="shared" si="74"/>
        <v/>
      </c>
      <c r="Q558" s="77" t="str">
        <f>IFERROR(IF(OR(O558=0,O558=""),VLOOKUP(B558,$T$6:$W$16,4,0)/60*N558,Tiempos!O558*VLOOKUP(Tiempos!B558,Tiempos!$T$6:$W$16,4,0)/60),"")</f>
        <v/>
      </c>
      <c r="R558" s="115"/>
      <c r="S558" s="112">
        <f t="shared" si="75"/>
        <v>0</v>
      </c>
    </row>
    <row r="559" spans="1:19" hidden="1">
      <c r="A559" s="67"/>
      <c r="B559" s="59"/>
      <c r="C559" s="79" t="str">
        <f>IFERROR(VLOOKUP(B559,Tiempos!$T$6:$U$16,2,FALSE),"")</f>
        <v/>
      </c>
      <c r="D559" s="59"/>
      <c r="E559" s="141" t="str">
        <f>IFERROR(+VLOOKUP(A559,Tabla!$A$5:B9556,2,0),"")</f>
        <v/>
      </c>
      <c r="F559" s="69"/>
      <c r="G559" s="68"/>
      <c r="H559" s="70"/>
      <c r="I559" s="68"/>
      <c r="J559" s="61"/>
      <c r="K559" s="72" t="str">
        <f t="shared" si="70"/>
        <v/>
      </c>
      <c r="L559" s="73" t="str">
        <f t="shared" si="71"/>
        <v/>
      </c>
      <c r="M559" s="74" t="str">
        <f t="shared" si="72"/>
        <v/>
      </c>
      <c r="N559" s="78" t="str">
        <f t="shared" si="73"/>
        <v/>
      </c>
      <c r="O559" s="75" t="str">
        <f>IFERROR(IF(OR(M559="",B559=""),"",VLOOKUP($A559,Tabla!$A$2:$M$112,$C559,FALSE)),"")</f>
        <v/>
      </c>
      <c r="P559" s="76" t="str">
        <f t="shared" si="74"/>
        <v/>
      </c>
      <c r="Q559" s="77" t="str">
        <f>IFERROR(IF(OR(O559=0,O559=""),VLOOKUP(B559,$T$6:$W$16,4,0)/60*N559,Tiempos!O559*VLOOKUP(Tiempos!B559,Tiempos!$T$6:$W$16,4,0)/60),"")</f>
        <v/>
      </c>
      <c r="R559" s="115"/>
      <c r="S559" s="112">
        <f t="shared" si="75"/>
        <v>0</v>
      </c>
    </row>
    <row r="560" spans="1:19" hidden="1">
      <c r="A560" s="67"/>
      <c r="B560" s="59"/>
      <c r="C560" s="79" t="str">
        <f>IFERROR(VLOOKUP(B560,Tiempos!$T$6:$U$16,2,FALSE),"")</f>
        <v/>
      </c>
      <c r="D560" s="59"/>
      <c r="E560" s="141" t="str">
        <f>IFERROR(+VLOOKUP(A560,Tabla!$A$5:B9557,2,0),"")</f>
        <v/>
      </c>
      <c r="F560" s="69"/>
      <c r="G560" s="68"/>
      <c r="H560" s="70"/>
      <c r="I560" s="68"/>
      <c r="J560" s="61"/>
      <c r="K560" s="72" t="str">
        <f t="shared" si="70"/>
        <v/>
      </c>
      <c r="L560" s="73" t="str">
        <f t="shared" si="71"/>
        <v/>
      </c>
      <c r="M560" s="74" t="str">
        <f t="shared" si="72"/>
        <v/>
      </c>
      <c r="N560" s="78" t="str">
        <f t="shared" si="73"/>
        <v/>
      </c>
      <c r="O560" s="75" t="str">
        <f>IFERROR(IF(OR(M560="",B560=""),"",VLOOKUP($A560,Tabla!$A$2:$M$112,$C560,FALSE)),"")</f>
        <v/>
      </c>
      <c r="P560" s="76" t="str">
        <f t="shared" si="74"/>
        <v/>
      </c>
      <c r="Q560" s="77" t="str">
        <f>IFERROR(IF(OR(O560=0,O560=""),VLOOKUP(B560,$T$6:$W$16,4,0)/60*N560,Tiempos!O560*VLOOKUP(Tiempos!B560,Tiempos!$T$6:$W$16,4,0)/60),"")</f>
        <v/>
      </c>
      <c r="R560" s="115"/>
      <c r="S560" s="112">
        <f t="shared" si="75"/>
        <v>0</v>
      </c>
    </row>
    <row r="561" spans="1:19" hidden="1">
      <c r="A561" s="67"/>
      <c r="B561" s="59"/>
      <c r="C561" s="79" t="str">
        <f>IFERROR(VLOOKUP(B561,Tiempos!$T$6:$U$16,2,FALSE),"")</f>
        <v/>
      </c>
      <c r="D561" s="59"/>
      <c r="E561" s="141" t="str">
        <f>IFERROR(+VLOOKUP(A561,Tabla!$A$5:B9558,2,0),"")</f>
        <v/>
      </c>
      <c r="F561" s="69"/>
      <c r="G561" s="68"/>
      <c r="H561" s="70"/>
      <c r="I561" s="68"/>
      <c r="J561" s="61"/>
      <c r="K561" s="72" t="str">
        <f t="shared" si="70"/>
        <v/>
      </c>
      <c r="L561" s="73" t="str">
        <f t="shared" si="71"/>
        <v/>
      </c>
      <c r="M561" s="74" t="str">
        <f t="shared" si="72"/>
        <v/>
      </c>
      <c r="N561" s="78" t="str">
        <f t="shared" si="73"/>
        <v/>
      </c>
      <c r="O561" s="75" t="str">
        <f>IFERROR(IF(OR(M561="",B561=""),"",VLOOKUP($A561,Tabla!$A$2:$M$112,$C561,FALSE)),"")</f>
        <v/>
      </c>
      <c r="P561" s="76" t="str">
        <f t="shared" si="74"/>
        <v/>
      </c>
      <c r="Q561" s="77" t="str">
        <f>IFERROR(IF(OR(O561=0,O561=""),VLOOKUP(B561,$T$6:$W$16,4,0)/60*N561,Tiempos!O561*VLOOKUP(Tiempos!B561,Tiempos!$T$6:$W$16,4,0)/60),"")</f>
        <v/>
      </c>
      <c r="R561" s="115"/>
      <c r="S561" s="112">
        <f t="shared" si="75"/>
        <v>0</v>
      </c>
    </row>
    <row r="562" spans="1:19" hidden="1">
      <c r="A562" s="67"/>
      <c r="B562" s="59"/>
      <c r="C562" s="79" t="str">
        <f>IFERROR(VLOOKUP(B562,Tiempos!$T$6:$U$16,2,FALSE),"")</f>
        <v/>
      </c>
      <c r="D562" s="59"/>
      <c r="E562" s="141" t="str">
        <f>IFERROR(+VLOOKUP(A562,Tabla!$A$5:B9559,2,0),"")</f>
        <v/>
      </c>
      <c r="F562" s="69"/>
      <c r="G562" s="68"/>
      <c r="H562" s="70"/>
      <c r="I562" s="68"/>
      <c r="J562" s="61"/>
      <c r="K562" s="72" t="str">
        <f t="shared" ref="K562:K625" si="76">IFERROR(IF(J562="","",IF(G562=I562,(J562-H562-S562),IF(I562-G562=1,((VLOOKUP(G562,CALENDARIO,6,FALSE)-H562)+(J562-VLOOKUP(I562,CALENDARIO,5,FALSE)))-S562,IF(I562-G562=2,((VLOOKUP(G562,CALENDARIO,6,FALSE)-H562)+(J562-VLOOKUP(I562,CALENDARIO,5,FALSE)))-S562+VLOOKUP(G562+1,CALENDARIO,7,FALSE)/24,IF(I562-G562=3,((VLOOKUP(G562,CALENDARIO,6,FALSE)-H562)+(J562-VLOOKUP(I562,CALENDARIO,5,FALSE)))-S562+VLOOKUP(G562+1,CALENDARIO,7,FALSE)/24+VLOOKUP(G562+2,CALENDARIO,7,FALSE)/24,((VLOOKUP(G562,CALENDARIO,6,FALSE)-H562)+(J562-VLOOKUP(I562,CALENDARIO,5,FALSE)))-S562+VLOOKUP(G562+1,CALENDARIO,7,FALSE)/24+VLOOKUP(G562+2,CALENDARIO,7,FALSE)/24+VLOOKUP(G562+3,CALENDARIO,7,FALSE)/24))))),"")</f>
        <v/>
      </c>
      <c r="L562" s="73" t="str">
        <f t="shared" ref="L562:L625" si="77">IFERROR((+HOUR(K562)*60+MINUTE(K562)),"")</f>
        <v/>
      </c>
      <c r="M562" s="74" t="str">
        <f t="shared" ref="M562:M625" si="78">IFERROR(IF(K562="","",K562/F562),"")</f>
        <v/>
      </c>
      <c r="N562" s="78" t="str">
        <f t="shared" ref="N562:N625" si="79">IFERROR(+HOUR(M562)*60+MINUTE(M562),"")</f>
        <v/>
      </c>
      <c r="O562" s="75" t="str">
        <f>IFERROR(IF(OR(M562="",B562=""),"",VLOOKUP($A562,Tabla!$A$2:$M$112,$C562,FALSE)),"")</f>
        <v/>
      </c>
      <c r="P562" s="76" t="str">
        <f t="shared" si="74"/>
        <v/>
      </c>
      <c r="Q562" s="77" t="str">
        <f>IFERROR(IF(OR(O562=0,O562=""),VLOOKUP(B562,$T$6:$W$16,4,0)/60*N562,Tiempos!O562*VLOOKUP(Tiempos!B562,Tiempos!$T$6:$W$16,4,0)/60),"")</f>
        <v/>
      </c>
      <c r="R562" s="115"/>
      <c r="S562" s="112">
        <f t="shared" si="75"/>
        <v>0</v>
      </c>
    </row>
    <row r="563" spans="1:19" hidden="1">
      <c r="A563" s="67"/>
      <c r="B563" s="59"/>
      <c r="C563" s="79" t="str">
        <f>IFERROR(VLOOKUP(B563,Tiempos!$T$6:$U$16,2,FALSE),"")</f>
        <v/>
      </c>
      <c r="D563" s="59"/>
      <c r="E563" s="141" t="str">
        <f>IFERROR(+VLOOKUP(A563,Tabla!$A$5:B9560,2,0),"")</f>
        <v/>
      </c>
      <c r="F563" s="69"/>
      <c r="G563" s="68"/>
      <c r="H563" s="70"/>
      <c r="I563" s="68"/>
      <c r="J563" s="61"/>
      <c r="K563" s="72" t="str">
        <f t="shared" si="76"/>
        <v/>
      </c>
      <c r="L563" s="73" t="str">
        <f t="shared" si="77"/>
        <v/>
      </c>
      <c r="M563" s="74" t="str">
        <f t="shared" si="78"/>
        <v/>
      </c>
      <c r="N563" s="78" t="str">
        <f t="shared" si="79"/>
        <v/>
      </c>
      <c r="O563" s="75" t="str">
        <f>IFERROR(IF(OR(M563="",B563=""),"",VLOOKUP($A563,Tabla!$A$2:$M$112,$C563,FALSE)),"")</f>
        <v/>
      </c>
      <c r="P563" s="76" t="str">
        <f t="shared" si="74"/>
        <v/>
      </c>
      <c r="Q563" s="77" t="str">
        <f>IFERROR(IF(OR(O563=0,O563=""),VLOOKUP(B563,$T$6:$W$16,4,0)/60*N563,Tiempos!O563*VLOOKUP(Tiempos!B563,Tiempos!$T$6:$W$16,4,0)/60),"")</f>
        <v/>
      </c>
      <c r="R563" s="115"/>
      <c r="S563" s="112">
        <f t="shared" si="75"/>
        <v>0</v>
      </c>
    </row>
    <row r="564" spans="1:19" hidden="1">
      <c r="A564" s="67"/>
      <c r="B564" s="59"/>
      <c r="C564" s="79" t="str">
        <f>IFERROR(VLOOKUP(B564,Tiempos!$T$6:$U$16,2,FALSE),"")</f>
        <v/>
      </c>
      <c r="D564" s="59"/>
      <c r="E564" s="141" t="str">
        <f>IFERROR(+VLOOKUP(A564,Tabla!$A$5:B9561,2,0),"")</f>
        <v/>
      </c>
      <c r="F564" s="69"/>
      <c r="G564" s="68"/>
      <c r="H564" s="70"/>
      <c r="I564" s="68"/>
      <c r="J564" s="61"/>
      <c r="K564" s="72" t="str">
        <f t="shared" si="76"/>
        <v/>
      </c>
      <c r="L564" s="73" t="str">
        <f t="shared" si="77"/>
        <v/>
      </c>
      <c r="M564" s="74" t="str">
        <f t="shared" si="78"/>
        <v/>
      </c>
      <c r="N564" s="78" t="str">
        <f t="shared" si="79"/>
        <v/>
      </c>
      <c r="O564" s="75" t="str">
        <f>IFERROR(IF(OR(M564="",B564=""),"",VLOOKUP($A564,Tabla!$A$2:$M$112,$C564,FALSE)),"")</f>
        <v/>
      </c>
      <c r="P564" s="76" t="str">
        <f t="shared" si="74"/>
        <v/>
      </c>
      <c r="Q564" s="77" t="str">
        <f>IFERROR(IF(OR(O564=0,O564=""),VLOOKUP(B564,$T$6:$W$16,4,0)/60*N564,Tiempos!O564*VLOOKUP(Tiempos!B564,Tiempos!$T$6:$W$16,4,0)/60),"")</f>
        <v/>
      </c>
      <c r="R564" s="115"/>
      <c r="S564" s="112">
        <f t="shared" si="75"/>
        <v>0</v>
      </c>
    </row>
    <row r="565" spans="1:19" hidden="1">
      <c r="A565" s="67"/>
      <c r="B565" s="59"/>
      <c r="C565" s="79" t="str">
        <f>IFERROR(VLOOKUP(B565,Tiempos!$T$6:$U$16,2,FALSE),"")</f>
        <v/>
      </c>
      <c r="D565" s="59"/>
      <c r="E565" s="141" t="str">
        <f>IFERROR(+VLOOKUP(A565,Tabla!$A$5:B9562,2,0),"")</f>
        <v/>
      </c>
      <c r="F565" s="69"/>
      <c r="G565" s="68"/>
      <c r="H565" s="70"/>
      <c r="I565" s="68"/>
      <c r="J565" s="61"/>
      <c r="K565" s="72" t="str">
        <f t="shared" si="76"/>
        <v/>
      </c>
      <c r="L565" s="73" t="str">
        <f t="shared" si="77"/>
        <v/>
      </c>
      <c r="M565" s="74" t="str">
        <f t="shared" si="78"/>
        <v/>
      </c>
      <c r="N565" s="78" t="str">
        <f t="shared" si="79"/>
        <v/>
      </c>
      <c r="O565" s="75" t="str">
        <f>IFERROR(IF(OR(M565="",B565=""),"",VLOOKUP($A565,Tabla!$A$2:$M$112,$C565,FALSE)),"")</f>
        <v/>
      </c>
      <c r="P565" s="76" t="str">
        <f t="shared" si="74"/>
        <v/>
      </c>
      <c r="Q565" s="77" t="str">
        <f>IFERROR(IF(OR(O565=0,O565=""),VLOOKUP(B565,$T$6:$W$16,4,0)/60*N565,Tiempos!O565*VLOOKUP(Tiempos!B565,Tiempos!$T$6:$W$16,4,0)/60),"")</f>
        <v/>
      </c>
      <c r="R565" s="115"/>
      <c r="S565" s="112">
        <f t="shared" si="75"/>
        <v>0</v>
      </c>
    </row>
    <row r="566" spans="1:19" ht="13.5" hidden="1" customHeight="1">
      <c r="A566" s="67"/>
      <c r="B566" s="59"/>
      <c r="C566" s="79" t="str">
        <f>IFERROR(VLOOKUP(B566,Tiempos!$T$6:$U$16,2,FALSE),"")</f>
        <v/>
      </c>
      <c r="D566" s="59"/>
      <c r="E566" s="141" t="str">
        <f>IFERROR(+VLOOKUP(A566,Tabla!$A$5:B9563,2,0),"")</f>
        <v/>
      </c>
      <c r="F566" s="69"/>
      <c r="G566" s="68"/>
      <c r="H566" s="70"/>
      <c r="I566" s="68"/>
      <c r="J566" s="61"/>
      <c r="K566" s="72" t="str">
        <f t="shared" si="76"/>
        <v/>
      </c>
      <c r="L566" s="73" t="str">
        <f t="shared" si="77"/>
        <v/>
      </c>
      <c r="M566" s="74" t="str">
        <f t="shared" si="78"/>
        <v/>
      </c>
      <c r="N566" s="78" t="str">
        <f t="shared" si="79"/>
        <v/>
      </c>
      <c r="O566" s="75" t="str">
        <f>IFERROR(IF(OR(M566="",B566=""),"",VLOOKUP($A566,Tabla!$A$2:$M$112,$C566,FALSE)),"")</f>
        <v/>
      </c>
      <c r="P566" s="76" t="str">
        <f t="shared" ref="P566:P629" si="80">IF(O566="","",(O566/N566))</f>
        <v/>
      </c>
      <c r="Q566" s="77" t="str">
        <f>IFERROR(IF(OR(O566=0,O566=""),VLOOKUP(B566,$T$6:$W$16,4,0)/60*N566,Tiempos!O566*VLOOKUP(Tiempos!B566,Tiempos!$T$6:$W$16,4,0)/60),"")</f>
        <v/>
      </c>
      <c r="R566" s="115"/>
      <c r="S566" s="112">
        <f t="shared" si="75"/>
        <v>0</v>
      </c>
    </row>
    <row r="567" spans="1:19" hidden="1">
      <c r="A567" s="67"/>
      <c r="B567" s="59"/>
      <c r="C567" s="79" t="str">
        <f>IFERROR(VLOOKUP(B567,Tiempos!$T$6:$U$16,2,FALSE),"")</f>
        <v/>
      </c>
      <c r="D567" s="59"/>
      <c r="E567" s="141" t="str">
        <f>IFERROR(+VLOOKUP(A567,Tabla!$A$5:B9564,2,0),"")</f>
        <v/>
      </c>
      <c r="F567" s="69"/>
      <c r="G567" s="68"/>
      <c r="H567" s="70"/>
      <c r="I567" s="68"/>
      <c r="J567" s="61"/>
      <c r="K567" s="72" t="str">
        <f t="shared" si="76"/>
        <v/>
      </c>
      <c r="L567" s="73" t="str">
        <f t="shared" si="77"/>
        <v/>
      </c>
      <c r="M567" s="74" t="str">
        <f t="shared" si="78"/>
        <v/>
      </c>
      <c r="N567" s="78" t="str">
        <f t="shared" si="79"/>
        <v/>
      </c>
      <c r="O567" s="75" t="str">
        <f>IFERROR(IF(OR(M567="",B567=""),"",VLOOKUP($A567,Tabla!$A$2:$M$112,$C567,FALSE)),"")</f>
        <v/>
      </c>
      <c r="P567" s="76" t="str">
        <f t="shared" si="80"/>
        <v/>
      </c>
      <c r="Q567" s="77" t="str">
        <f>IFERROR(IF(OR(O567=0,O567=""),VLOOKUP(B567,$T$6:$W$16,4,0)/60*N567,Tiempos!O567*VLOOKUP(Tiempos!B567,Tiempos!$T$6:$W$16,4,0)/60),"")</f>
        <v/>
      </c>
      <c r="R567" s="115"/>
      <c r="S567" s="112">
        <f t="shared" si="75"/>
        <v>0</v>
      </c>
    </row>
    <row r="568" spans="1:19" hidden="1">
      <c r="A568" s="67"/>
      <c r="B568" s="59"/>
      <c r="C568" s="79" t="str">
        <f>IFERROR(VLOOKUP(B568,Tiempos!$T$6:$U$16,2,FALSE),"")</f>
        <v/>
      </c>
      <c r="D568" s="59"/>
      <c r="E568" s="141" t="str">
        <f>IFERROR(+VLOOKUP(A568,Tabla!$A$5:B9565,2,0),"")</f>
        <v/>
      </c>
      <c r="F568" s="69"/>
      <c r="G568" s="68"/>
      <c r="H568" s="70"/>
      <c r="I568" s="68"/>
      <c r="J568" s="61"/>
      <c r="K568" s="72" t="str">
        <f t="shared" si="76"/>
        <v/>
      </c>
      <c r="L568" s="73" t="str">
        <f t="shared" si="77"/>
        <v/>
      </c>
      <c r="M568" s="74" t="str">
        <f t="shared" si="78"/>
        <v/>
      </c>
      <c r="N568" s="78" t="str">
        <f t="shared" si="79"/>
        <v/>
      </c>
      <c r="O568" s="75" t="str">
        <f>IFERROR(IF(OR(M568="",B568=""),"",VLOOKUP($A568,Tabla!$A$2:$M$112,$C568,FALSE)),"")</f>
        <v/>
      </c>
      <c r="P568" s="76" t="str">
        <f t="shared" si="80"/>
        <v/>
      </c>
      <c r="Q568" s="77" t="str">
        <f>IFERROR(IF(OR(O568=0,O568=""),VLOOKUP(B568,$T$6:$W$16,4,0)/60*N568,Tiempos!O568*VLOOKUP(Tiempos!B568,Tiempos!$T$6:$W$16,4,0)/60),"")</f>
        <v/>
      </c>
      <c r="R568" s="115"/>
      <c r="S568" s="112">
        <f t="shared" si="75"/>
        <v>0</v>
      </c>
    </row>
    <row r="569" spans="1:19" hidden="1">
      <c r="A569" s="67"/>
      <c r="B569" s="59"/>
      <c r="C569" s="79" t="str">
        <f>IFERROR(VLOOKUP(B569,Tiempos!$T$6:$U$16,2,FALSE),"")</f>
        <v/>
      </c>
      <c r="D569" s="59"/>
      <c r="E569" s="141" t="str">
        <f>IFERROR(+VLOOKUP(A569,Tabla!$A$5:B9566,2,0),"")</f>
        <v/>
      </c>
      <c r="F569" s="69"/>
      <c r="G569" s="68"/>
      <c r="H569" s="70"/>
      <c r="I569" s="68"/>
      <c r="J569" s="61"/>
      <c r="K569" s="72" t="str">
        <f t="shared" si="76"/>
        <v/>
      </c>
      <c r="L569" s="73" t="str">
        <f t="shared" si="77"/>
        <v/>
      </c>
      <c r="M569" s="74" t="str">
        <f t="shared" si="78"/>
        <v/>
      </c>
      <c r="N569" s="78" t="str">
        <f t="shared" si="79"/>
        <v/>
      </c>
      <c r="O569" s="75" t="str">
        <f>IFERROR(IF(OR(M569="",B569=""),"",VLOOKUP($A569,Tabla!$A$2:$M$112,$C569,FALSE)),"")</f>
        <v/>
      </c>
      <c r="P569" s="76" t="str">
        <f t="shared" si="80"/>
        <v/>
      </c>
      <c r="Q569" s="77" t="str">
        <f>IFERROR(IF(OR(O569=0,O569=""),VLOOKUP(B569,$T$6:$W$16,4,0)/60*N569,Tiempos!O569*VLOOKUP(Tiempos!B569,Tiempos!$T$6:$W$16,4,0)/60),"")</f>
        <v/>
      </c>
      <c r="R569" s="115"/>
      <c r="S569" s="112">
        <f t="shared" si="75"/>
        <v>0</v>
      </c>
    </row>
    <row r="570" spans="1:19" hidden="1">
      <c r="A570" s="67"/>
      <c r="B570" s="59"/>
      <c r="C570" s="79" t="str">
        <f>IFERROR(VLOOKUP(B570,Tiempos!$T$6:$U$16,2,FALSE),"")</f>
        <v/>
      </c>
      <c r="D570" s="59"/>
      <c r="E570" s="141" t="str">
        <f>IFERROR(+VLOOKUP(A570,Tabla!$A$5:B9567,2,0),"")</f>
        <v/>
      </c>
      <c r="F570" s="69"/>
      <c r="G570" s="68"/>
      <c r="H570" s="70"/>
      <c r="I570" s="68"/>
      <c r="J570" s="61"/>
      <c r="K570" s="72" t="str">
        <f t="shared" si="76"/>
        <v/>
      </c>
      <c r="L570" s="73" t="str">
        <f t="shared" si="77"/>
        <v/>
      </c>
      <c r="M570" s="74" t="str">
        <f t="shared" si="78"/>
        <v/>
      </c>
      <c r="N570" s="78" t="str">
        <f t="shared" si="79"/>
        <v/>
      </c>
      <c r="O570" s="75" t="str">
        <f>IFERROR(IF(OR(M570="",B570=""),"",VLOOKUP($A570,Tabla!$A$2:$M$112,$C570,FALSE)),"")</f>
        <v/>
      </c>
      <c r="P570" s="76" t="str">
        <f t="shared" si="80"/>
        <v/>
      </c>
      <c r="Q570" s="77" t="str">
        <f>IFERROR(IF(OR(O570=0,O570=""),VLOOKUP(B570,$T$6:$W$16,4,0)/60*N570,Tiempos!O570*VLOOKUP(Tiempos!B570,Tiempos!$T$6:$W$16,4,0)/60),"")</f>
        <v/>
      </c>
      <c r="R570" s="115"/>
      <c r="S570" s="112">
        <f t="shared" si="75"/>
        <v>0</v>
      </c>
    </row>
    <row r="571" spans="1:19" hidden="1">
      <c r="A571" s="67"/>
      <c r="B571" s="59"/>
      <c r="C571" s="79" t="str">
        <f>IFERROR(VLOOKUP(B571,Tiempos!$T$6:$U$16,2,FALSE),"")</f>
        <v/>
      </c>
      <c r="D571" s="59"/>
      <c r="E571" s="141" t="str">
        <f>IFERROR(+VLOOKUP(A571,Tabla!$A$5:B9568,2,0),"")</f>
        <v/>
      </c>
      <c r="F571" s="69"/>
      <c r="G571" s="68"/>
      <c r="H571" s="70"/>
      <c r="I571" s="68"/>
      <c r="J571" s="61"/>
      <c r="K571" s="72" t="str">
        <f t="shared" si="76"/>
        <v/>
      </c>
      <c r="L571" s="73" t="str">
        <f t="shared" si="77"/>
        <v/>
      </c>
      <c r="M571" s="74" t="str">
        <f t="shared" si="78"/>
        <v/>
      </c>
      <c r="N571" s="78" t="str">
        <f t="shared" si="79"/>
        <v/>
      </c>
      <c r="O571" s="75" t="str">
        <f>IFERROR(IF(OR(M571="",B571=""),"",VLOOKUP($A571,Tabla!$A$2:$M$112,$C571,FALSE)),"")</f>
        <v/>
      </c>
      <c r="P571" s="76" t="str">
        <f t="shared" si="80"/>
        <v/>
      </c>
      <c r="Q571" s="77" t="str">
        <f>IFERROR(IF(OR(O571=0,O571=""),VLOOKUP(B571,$T$6:$W$16,4,0)/60*N571,Tiempos!O571*VLOOKUP(Tiempos!B571,Tiempos!$T$6:$W$16,4,0)/60),"")</f>
        <v/>
      </c>
      <c r="R571" s="115"/>
      <c r="S571" s="112">
        <f t="shared" si="75"/>
        <v>0</v>
      </c>
    </row>
    <row r="572" spans="1:19" hidden="1">
      <c r="A572" s="67"/>
      <c r="B572" s="59"/>
      <c r="C572" s="79" t="str">
        <f>IFERROR(VLOOKUP(B572,Tiempos!$T$6:$U$16,2,FALSE),"")</f>
        <v/>
      </c>
      <c r="D572" s="59"/>
      <c r="E572" s="141" t="str">
        <f>IFERROR(+VLOOKUP(A572,Tabla!$A$5:B9569,2,0),"")</f>
        <v/>
      </c>
      <c r="F572" s="69"/>
      <c r="G572" s="68"/>
      <c r="H572" s="70"/>
      <c r="I572" s="68"/>
      <c r="J572" s="61"/>
      <c r="K572" s="72" t="str">
        <f t="shared" si="76"/>
        <v/>
      </c>
      <c r="L572" s="73" t="str">
        <f t="shared" si="77"/>
        <v/>
      </c>
      <c r="M572" s="74" t="str">
        <f t="shared" si="78"/>
        <v/>
      </c>
      <c r="N572" s="78" t="str">
        <f t="shared" si="79"/>
        <v/>
      </c>
      <c r="O572" s="75" t="str">
        <f>IFERROR(IF(OR(M572="",B572=""),"",VLOOKUP($A572,Tabla!$A$2:$M$112,$C572,FALSE)),"")</f>
        <v/>
      </c>
      <c r="P572" s="76" t="str">
        <f t="shared" si="80"/>
        <v/>
      </c>
      <c r="Q572" s="77" t="str">
        <f>IFERROR(IF(OR(O572=0,O572=""),VLOOKUP(B572,$T$6:$W$16,4,0)/60*N572,Tiempos!O572*VLOOKUP(Tiempos!B572,Tiempos!$T$6:$W$16,4,0)/60),"")</f>
        <v/>
      </c>
      <c r="R572" s="116"/>
      <c r="S572" s="112">
        <f t="shared" si="75"/>
        <v>0</v>
      </c>
    </row>
    <row r="573" spans="1:19" hidden="1">
      <c r="A573" s="67"/>
      <c r="B573" s="59"/>
      <c r="C573" s="79" t="str">
        <f>IFERROR(VLOOKUP(B573,Tiempos!$T$6:$U$16,2,FALSE),"")</f>
        <v/>
      </c>
      <c r="D573" s="59"/>
      <c r="E573" s="141" t="str">
        <f>IFERROR(+VLOOKUP(A573,Tabla!$A$5:B9570,2,0),"")</f>
        <v/>
      </c>
      <c r="F573" s="69"/>
      <c r="G573" s="68"/>
      <c r="H573" s="70"/>
      <c r="I573" s="68"/>
      <c r="J573" s="61"/>
      <c r="K573" s="72" t="str">
        <f t="shared" si="76"/>
        <v/>
      </c>
      <c r="L573" s="73" t="str">
        <f t="shared" si="77"/>
        <v/>
      </c>
      <c r="M573" s="74" t="str">
        <f t="shared" si="78"/>
        <v/>
      </c>
      <c r="N573" s="78" t="str">
        <f t="shared" si="79"/>
        <v/>
      </c>
      <c r="O573" s="75" t="str">
        <f>IFERROR(IF(OR(M573="",B573=""),"",VLOOKUP($A573,Tabla!$A$2:$M$112,$C573,FALSE)),"")</f>
        <v/>
      </c>
      <c r="P573" s="76" t="str">
        <f t="shared" si="80"/>
        <v/>
      </c>
      <c r="Q573" s="77" t="str">
        <f>IFERROR(IF(OR(O573=0,O573=""),VLOOKUP(B573,$T$6:$W$16,4,0)/60*N573,Tiempos!O573*VLOOKUP(Tiempos!B573,Tiempos!$T$6:$W$16,4,0)/60),"")</f>
        <v/>
      </c>
      <c r="R573" s="116"/>
      <c r="S573" s="112">
        <f t="shared" si="75"/>
        <v>0</v>
      </c>
    </row>
    <row r="574" spans="1:19" hidden="1">
      <c r="A574" s="67"/>
      <c r="B574" s="59"/>
      <c r="C574" s="79" t="str">
        <f>IFERROR(VLOOKUP(B574,Tiempos!$T$6:$U$16,2,FALSE),"")</f>
        <v/>
      </c>
      <c r="D574" s="59"/>
      <c r="E574" s="141" t="str">
        <f>IFERROR(+VLOOKUP(A574,Tabla!$A$5:B9571,2,0),"")</f>
        <v/>
      </c>
      <c r="F574" s="69"/>
      <c r="G574" s="68"/>
      <c r="H574" s="70"/>
      <c r="I574" s="68"/>
      <c r="J574" s="61"/>
      <c r="K574" s="72" t="str">
        <f t="shared" si="76"/>
        <v/>
      </c>
      <c r="L574" s="73" t="str">
        <f t="shared" si="77"/>
        <v/>
      </c>
      <c r="M574" s="74" t="str">
        <f t="shared" si="78"/>
        <v/>
      </c>
      <c r="N574" s="78" t="str">
        <f t="shared" si="79"/>
        <v/>
      </c>
      <c r="O574" s="75" t="str">
        <f>IFERROR(IF(OR(M574="",B574=""),"",VLOOKUP($A574,Tabla!$A$2:$M$112,$C574,FALSE)),"")</f>
        <v/>
      </c>
      <c r="P574" s="76" t="str">
        <f t="shared" si="80"/>
        <v/>
      </c>
      <c r="Q574" s="77" t="str">
        <f>IFERROR(IF(OR(O574=0,O574=""),VLOOKUP(B574,$T$6:$W$16,4,0)/60*N574,Tiempos!O574*VLOOKUP(Tiempos!B574,Tiempos!$T$6:$W$16,4,0)/60),"")</f>
        <v/>
      </c>
      <c r="R574" s="116"/>
      <c r="S574" s="112">
        <f t="shared" si="75"/>
        <v>0</v>
      </c>
    </row>
    <row r="575" spans="1:19" hidden="1">
      <c r="A575" s="67"/>
      <c r="B575" s="59"/>
      <c r="C575" s="79" t="str">
        <f>IFERROR(VLOOKUP(B575,Tiempos!$T$6:$U$16,2,FALSE),"")</f>
        <v/>
      </c>
      <c r="D575" s="59"/>
      <c r="E575" s="141" t="str">
        <f>IFERROR(+VLOOKUP(A575,Tabla!$A$5:B9572,2,0),"")</f>
        <v/>
      </c>
      <c r="F575" s="69"/>
      <c r="G575" s="68"/>
      <c r="H575" s="70"/>
      <c r="I575" s="68"/>
      <c r="J575" s="61"/>
      <c r="K575" s="72" t="str">
        <f t="shared" si="76"/>
        <v/>
      </c>
      <c r="L575" s="73" t="str">
        <f t="shared" si="77"/>
        <v/>
      </c>
      <c r="M575" s="74" t="str">
        <f t="shared" si="78"/>
        <v/>
      </c>
      <c r="N575" s="78" t="str">
        <f t="shared" si="79"/>
        <v/>
      </c>
      <c r="O575" s="75" t="str">
        <f>IFERROR(IF(OR(M575="",B575=""),"",VLOOKUP($A575,Tabla!$A$2:$M$112,$C575,FALSE)),"")</f>
        <v/>
      </c>
      <c r="P575" s="76" t="str">
        <f t="shared" si="80"/>
        <v/>
      </c>
      <c r="Q575" s="77" t="str">
        <f>IFERROR(IF(OR(O575=0,O575=""),VLOOKUP(B575,$T$6:$W$16,4,0)/60*N575,Tiempos!O575*VLOOKUP(Tiempos!B575,Tiempos!$T$6:$W$16,4,0)/60),"")</f>
        <v/>
      </c>
      <c r="R575" s="117"/>
      <c r="S575" s="112">
        <f t="shared" si="75"/>
        <v>0</v>
      </c>
    </row>
    <row r="576" spans="1:19" hidden="1">
      <c r="A576" s="67"/>
      <c r="B576" s="59"/>
      <c r="C576" s="79" t="str">
        <f>IFERROR(VLOOKUP(B576,Tiempos!$T$6:$U$16,2,FALSE),"")</f>
        <v/>
      </c>
      <c r="D576" s="59"/>
      <c r="E576" s="141" t="str">
        <f>IFERROR(+VLOOKUP(A576,Tabla!$A$5:B9573,2,0),"")</f>
        <v/>
      </c>
      <c r="F576" s="69"/>
      <c r="G576" s="68"/>
      <c r="H576" s="70"/>
      <c r="I576" s="68"/>
      <c r="J576" s="61"/>
      <c r="K576" s="72" t="str">
        <f t="shared" si="76"/>
        <v/>
      </c>
      <c r="L576" s="73" t="str">
        <f t="shared" si="77"/>
        <v/>
      </c>
      <c r="M576" s="74" t="str">
        <f t="shared" si="78"/>
        <v/>
      </c>
      <c r="N576" s="78" t="str">
        <f t="shared" si="79"/>
        <v/>
      </c>
      <c r="O576" s="75" t="str">
        <f>IFERROR(IF(OR(M576="",B576=""),"",VLOOKUP($A576,Tabla!$A$2:$M$112,$C576,FALSE)),"")</f>
        <v/>
      </c>
      <c r="P576" s="76" t="str">
        <f t="shared" si="80"/>
        <v/>
      </c>
      <c r="Q576" s="77" t="str">
        <f>IFERROR(IF(OR(O576=0,O576=""),VLOOKUP(B576,$T$6:$W$16,4,0)/60*N576,Tiempos!O576*VLOOKUP(Tiempos!B576,Tiempos!$T$6:$W$16,4,0)/60),"")</f>
        <v/>
      </c>
      <c r="R576" s="117"/>
      <c r="S576" s="112">
        <f t="shared" si="75"/>
        <v>0</v>
      </c>
    </row>
    <row r="577" spans="1:19" hidden="1">
      <c r="A577" s="67"/>
      <c r="B577" s="59"/>
      <c r="C577" s="79" t="str">
        <f>IFERROR(VLOOKUP(B577,Tiempos!$T$6:$U$16,2,FALSE),"")</f>
        <v/>
      </c>
      <c r="D577" s="59"/>
      <c r="E577" s="141" t="str">
        <f>IFERROR(+VLOOKUP(A577,Tabla!$A$5:B9574,2,0),"")</f>
        <v/>
      </c>
      <c r="F577" s="69"/>
      <c r="G577" s="68"/>
      <c r="H577" s="70"/>
      <c r="I577" s="68"/>
      <c r="J577" s="61"/>
      <c r="K577" s="72" t="str">
        <f t="shared" si="76"/>
        <v/>
      </c>
      <c r="L577" s="73" t="str">
        <f t="shared" si="77"/>
        <v/>
      </c>
      <c r="M577" s="74" t="str">
        <f t="shared" si="78"/>
        <v/>
      </c>
      <c r="N577" s="78" t="str">
        <f t="shared" si="79"/>
        <v/>
      </c>
      <c r="O577" s="75" t="str">
        <f>IFERROR(IF(OR(M577="",B577=""),"",VLOOKUP($A577,Tabla!$A$2:$M$112,$C577,FALSE)),"")</f>
        <v/>
      </c>
      <c r="P577" s="76" t="str">
        <f t="shared" si="80"/>
        <v/>
      </c>
      <c r="Q577" s="77" t="str">
        <f>IFERROR(IF(OR(O577=0,O577=""),VLOOKUP(B577,$T$6:$W$16,4,0)/60*N577,Tiempos!O577*VLOOKUP(Tiempos!B577,Tiempos!$T$6:$W$16,4,0)/60),"")</f>
        <v/>
      </c>
      <c r="R577" s="117"/>
      <c r="S577" s="112">
        <f t="shared" si="75"/>
        <v>0</v>
      </c>
    </row>
    <row r="578" spans="1:19" hidden="1">
      <c r="A578" s="67"/>
      <c r="B578" s="59"/>
      <c r="C578" s="79" t="str">
        <f>IFERROR(VLOOKUP(B578,Tiempos!$T$6:$U$16,2,FALSE),"")</f>
        <v/>
      </c>
      <c r="D578" s="59"/>
      <c r="E578" s="141" t="str">
        <f>IFERROR(+VLOOKUP(A578,Tabla!$A$5:B9575,2,0),"")</f>
        <v/>
      </c>
      <c r="F578" s="69"/>
      <c r="G578" s="68"/>
      <c r="H578" s="70"/>
      <c r="I578" s="68"/>
      <c r="J578" s="61"/>
      <c r="K578" s="72" t="str">
        <f t="shared" si="76"/>
        <v/>
      </c>
      <c r="L578" s="73" t="str">
        <f t="shared" si="77"/>
        <v/>
      </c>
      <c r="M578" s="74" t="str">
        <f t="shared" si="78"/>
        <v/>
      </c>
      <c r="N578" s="78" t="str">
        <f t="shared" si="79"/>
        <v/>
      </c>
      <c r="O578" s="75" t="str">
        <f>IFERROR(IF(OR(M578="",B578=""),"",VLOOKUP($A578,Tabla!$A$2:$M$112,$C578,FALSE)),"")</f>
        <v/>
      </c>
      <c r="P578" s="76" t="str">
        <f t="shared" si="80"/>
        <v/>
      </c>
      <c r="Q578" s="77" t="str">
        <f>IFERROR(IF(OR(O578=0,O578=""),VLOOKUP(B578,$T$6:$W$16,4,0)/60*N578,Tiempos!O578*VLOOKUP(Tiempos!B578,Tiempos!$T$6:$W$16,4,0)/60),"")</f>
        <v/>
      </c>
      <c r="R578" s="117"/>
      <c r="S578" s="112">
        <f t="shared" si="75"/>
        <v>0</v>
      </c>
    </row>
    <row r="579" spans="1:19" hidden="1">
      <c r="A579" s="67"/>
      <c r="B579" s="59"/>
      <c r="C579" s="79" t="str">
        <f>IFERROR(VLOOKUP(B579,Tiempos!$T$6:$U$16,2,FALSE),"")</f>
        <v/>
      </c>
      <c r="D579" s="59"/>
      <c r="E579" s="141" t="str">
        <f>IFERROR(+VLOOKUP(A579,Tabla!$A$5:B9576,2,0),"")</f>
        <v/>
      </c>
      <c r="F579" s="69"/>
      <c r="G579" s="68"/>
      <c r="H579" s="70"/>
      <c r="I579" s="68"/>
      <c r="J579" s="61"/>
      <c r="K579" s="72" t="str">
        <f t="shared" si="76"/>
        <v/>
      </c>
      <c r="L579" s="73" t="str">
        <f t="shared" si="77"/>
        <v/>
      </c>
      <c r="M579" s="74" t="str">
        <f t="shared" si="78"/>
        <v/>
      </c>
      <c r="N579" s="78" t="str">
        <f t="shared" si="79"/>
        <v/>
      </c>
      <c r="O579" s="75" t="str">
        <f>IFERROR(IF(OR(M579="",B579=""),"",VLOOKUP($A579,Tabla!$A$2:$M$112,$C579,FALSE)),"")</f>
        <v/>
      </c>
      <c r="P579" s="76" t="str">
        <f t="shared" si="80"/>
        <v/>
      </c>
      <c r="Q579" s="77" t="str">
        <f>IFERROR(IF(OR(O579=0,O579=""),VLOOKUP(B579,$T$6:$W$16,4,0)/60*N579,Tiempos!O579*VLOOKUP(Tiempos!B579,Tiempos!$T$6:$W$16,4,0)/60),"")</f>
        <v/>
      </c>
      <c r="R579" s="117"/>
      <c r="S579" s="112">
        <f t="shared" si="75"/>
        <v>0</v>
      </c>
    </row>
    <row r="580" spans="1:19" hidden="1">
      <c r="A580" s="67"/>
      <c r="B580" s="59"/>
      <c r="C580" s="79" t="str">
        <f>IFERROR(VLOOKUP(B580,Tiempos!$T$6:$U$16,2,FALSE),"")</f>
        <v/>
      </c>
      <c r="D580" s="59"/>
      <c r="E580" s="141" t="str">
        <f>IFERROR(+VLOOKUP(A580,Tabla!$A$5:B9577,2,0),"")</f>
        <v/>
      </c>
      <c r="F580" s="69"/>
      <c r="G580" s="68"/>
      <c r="H580" s="70"/>
      <c r="I580" s="68"/>
      <c r="J580" s="61"/>
      <c r="K580" s="72" t="str">
        <f t="shared" si="76"/>
        <v/>
      </c>
      <c r="L580" s="73" t="str">
        <f t="shared" si="77"/>
        <v/>
      </c>
      <c r="M580" s="74" t="str">
        <f t="shared" si="78"/>
        <v/>
      </c>
      <c r="N580" s="78" t="str">
        <f t="shared" si="79"/>
        <v/>
      </c>
      <c r="O580" s="75" t="str">
        <f>IFERROR(IF(OR(M580="",B580=""),"",VLOOKUP($A580,Tabla!$A$2:$M$112,$C580,FALSE)),"")</f>
        <v/>
      </c>
      <c r="P580" s="76" t="str">
        <f t="shared" si="80"/>
        <v/>
      </c>
      <c r="Q580" s="77" t="str">
        <f>IFERROR(IF(OR(O580=0,O580=""),VLOOKUP(B580,$T$6:$W$16,4,0)/60*N580,Tiempos!O580*VLOOKUP(Tiempos!B580,Tiempos!$T$6:$W$16,4,0)/60),"")</f>
        <v/>
      </c>
      <c r="R580" s="117"/>
      <c r="S580" s="112">
        <f t="shared" ref="S580:S643" si="81">IF(I580=G580,IF(H580&lt;$S$1,IF(J580&gt;$S$2,$S$3,0),0),IF(WEEKDAY(G580)=7,IF(J580&gt;$S$2,$S$3,0),IF(H580&lt;$S$1,$S$3,0)+IF(J580&gt;$S$2,$S$3,0)))</f>
        <v>0</v>
      </c>
    </row>
    <row r="581" spans="1:19" hidden="1">
      <c r="A581" s="67"/>
      <c r="B581" s="59"/>
      <c r="C581" s="79" t="str">
        <f>IFERROR(VLOOKUP(B581,Tiempos!$T$6:$U$16,2,FALSE),"")</f>
        <v/>
      </c>
      <c r="D581" s="59"/>
      <c r="E581" s="141" t="str">
        <f>IFERROR(+VLOOKUP(A581,Tabla!$A$5:B9578,2,0),"")</f>
        <v/>
      </c>
      <c r="F581" s="69"/>
      <c r="G581" s="68"/>
      <c r="H581" s="70"/>
      <c r="I581" s="68"/>
      <c r="J581" s="61"/>
      <c r="K581" s="72" t="str">
        <f t="shared" si="76"/>
        <v/>
      </c>
      <c r="L581" s="73" t="str">
        <f t="shared" si="77"/>
        <v/>
      </c>
      <c r="M581" s="74" t="str">
        <f t="shared" si="78"/>
        <v/>
      </c>
      <c r="N581" s="78" t="str">
        <f t="shared" si="79"/>
        <v/>
      </c>
      <c r="O581" s="75" t="str">
        <f>IFERROR(IF(OR(M581="",B581=""),"",VLOOKUP($A581,Tabla!$A$2:$M$112,$C581,FALSE)),"")</f>
        <v/>
      </c>
      <c r="P581" s="76" t="str">
        <f t="shared" si="80"/>
        <v/>
      </c>
      <c r="Q581" s="77" t="str">
        <f>IFERROR(IF(OR(O581=0,O581=""),VLOOKUP(B581,$T$6:$W$16,4,0)/60*N581,Tiempos!O581*VLOOKUP(Tiempos!B581,Tiempos!$T$6:$W$16,4,0)/60),"")</f>
        <v/>
      </c>
      <c r="R581" s="117"/>
      <c r="S581" s="112">
        <f t="shared" si="81"/>
        <v>0</v>
      </c>
    </row>
    <row r="582" spans="1:19" hidden="1">
      <c r="A582" s="67"/>
      <c r="B582" s="59"/>
      <c r="C582" s="79" t="str">
        <f>IFERROR(VLOOKUP(B582,Tiempos!$T$6:$U$16,2,FALSE),"")</f>
        <v/>
      </c>
      <c r="D582" s="59"/>
      <c r="E582" s="141" t="str">
        <f>IFERROR(+VLOOKUP(A582,Tabla!$A$5:B9579,2,0),"")</f>
        <v/>
      </c>
      <c r="F582" s="69"/>
      <c r="G582" s="68"/>
      <c r="H582" s="70"/>
      <c r="I582" s="68"/>
      <c r="J582" s="61"/>
      <c r="K582" s="72" t="str">
        <f t="shared" si="76"/>
        <v/>
      </c>
      <c r="L582" s="73" t="str">
        <f t="shared" si="77"/>
        <v/>
      </c>
      <c r="M582" s="74" t="str">
        <f t="shared" si="78"/>
        <v/>
      </c>
      <c r="N582" s="78" t="str">
        <f t="shared" si="79"/>
        <v/>
      </c>
      <c r="O582" s="75" t="str">
        <f>IFERROR(IF(OR(M582="",B582=""),"",VLOOKUP($A582,Tabla!$A$2:$M$112,$C582,FALSE)),"")</f>
        <v/>
      </c>
      <c r="P582" s="76" t="str">
        <f t="shared" si="80"/>
        <v/>
      </c>
      <c r="Q582" s="77" t="str">
        <f>IFERROR(IF(OR(O582=0,O582=""),VLOOKUP(B582,$T$6:$W$16,4,0)/60*N582,Tiempos!O582*VLOOKUP(Tiempos!B582,Tiempos!$T$6:$W$16,4,0)/60),"")</f>
        <v/>
      </c>
      <c r="R582" s="118"/>
      <c r="S582" s="112">
        <f t="shared" si="81"/>
        <v>0</v>
      </c>
    </row>
    <row r="583" spans="1:19" hidden="1">
      <c r="A583" s="67"/>
      <c r="B583" s="59"/>
      <c r="C583" s="79" t="str">
        <f>IFERROR(VLOOKUP(B583,Tiempos!$T$6:$U$16,2,FALSE),"")</f>
        <v/>
      </c>
      <c r="D583" s="59"/>
      <c r="E583" s="141" t="str">
        <f>IFERROR(+VLOOKUP(A583,Tabla!$A$5:B9580,2,0),"")</f>
        <v/>
      </c>
      <c r="F583" s="69"/>
      <c r="G583" s="68"/>
      <c r="H583" s="70"/>
      <c r="I583" s="68"/>
      <c r="J583" s="61"/>
      <c r="K583" s="72" t="str">
        <f t="shared" si="76"/>
        <v/>
      </c>
      <c r="L583" s="73" t="str">
        <f t="shared" si="77"/>
        <v/>
      </c>
      <c r="M583" s="74" t="str">
        <f t="shared" si="78"/>
        <v/>
      </c>
      <c r="N583" s="78" t="str">
        <f t="shared" si="79"/>
        <v/>
      </c>
      <c r="O583" s="75" t="str">
        <f>IFERROR(IF(OR(M583="",B583=""),"",VLOOKUP($A583,Tabla!$A$2:$M$112,$C583,FALSE)),"")</f>
        <v/>
      </c>
      <c r="P583" s="76" t="str">
        <f t="shared" si="80"/>
        <v/>
      </c>
      <c r="Q583" s="77" t="str">
        <f>IFERROR(IF(OR(O583=0,O583=""),VLOOKUP(B583,$T$6:$W$16,4,0)/60*N583,Tiempos!O583*VLOOKUP(Tiempos!B583,Tiempos!$T$6:$W$16,4,0)/60),"")</f>
        <v/>
      </c>
      <c r="R583" s="116"/>
      <c r="S583" s="112">
        <f t="shared" si="81"/>
        <v>0</v>
      </c>
    </row>
    <row r="584" spans="1:19" hidden="1">
      <c r="A584" s="67"/>
      <c r="B584" s="59"/>
      <c r="C584" s="79" t="str">
        <f>IFERROR(VLOOKUP(B584,Tiempos!$T$6:$U$16,2,FALSE),"")</f>
        <v/>
      </c>
      <c r="D584" s="59"/>
      <c r="E584" s="141" t="str">
        <f>IFERROR(+VLOOKUP(A584,Tabla!$A$5:B9581,2,0),"")</f>
        <v/>
      </c>
      <c r="F584" s="69"/>
      <c r="G584" s="68"/>
      <c r="H584" s="70"/>
      <c r="I584" s="68"/>
      <c r="J584" s="61"/>
      <c r="K584" s="72" t="str">
        <f t="shared" si="76"/>
        <v/>
      </c>
      <c r="L584" s="73" t="str">
        <f t="shared" si="77"/>
        <v/>
      </c>
      <c r="M584" s="74" t="str">
        <f t="shared" si="78"/>
        <v/>
      </c>
      <c r="N584" s="78" t="str">
        <f t="shared" si="79"/>
        <v/>
      </c>
      <c r="O584" s="75" t="str">
        <f>IFERROR(IF(OR(M584="",B584=""),"",VLOOKUP($A584,Tabla!$A$2:$M$112,$C584,FALSE)),"")</f>
        <v/>
      </c>
      <c r="P584" s="76" t="str">
        <f t="shared" si="80"/>
        <v/>
      </c>
      <c r="Q584" s="77" t="str">
        <f>IFERROR(IF(OR(O584=0,O584=""),VLOOKUP(B584,$T$6:$W$16,4,0)/60*N584,Tiempos!O584*VLOOKUP(Tiempos!B584,Tiempos!$T$6:$W$16,4,0)/60),"")</f>
        <v/>
      </c>
      <c r="R584" s="115"/>
      <c r="S584" s="112">
        <f t="shared" si="81"/>
        <v>0</v>
      </c>
    </row>
    <row r="585" spans="1:19" hidden="1">
      <c r="A585" s="67"/>
      <c r="B585" s="59"/>
      <c r="C585" s="79" t="str">
        <f>IFERROR(VLOOKUP(B585,Tiempos!$T$6:$U$16,2,FALSE),"")</f>
        <v/>
      </c>
      <c r="D585" s="59"/>
      <c r="E585" s="141" t="str">
        <f>IFERROR(+VLOOKUP(A585,Tabla!$A$5:B9582,2,0),"")</f>
        <v/>
      </c>
      <c r="F585" s="69"/>
      <c r="G585" s="68"/>
      <c r="H585" s="70"/>
      <c r="I585" s="68"/>
      <c r="J585" s="61"/>
      <c r="K585" s="72" t="str">
        <f t="shared" si="76"/>
        <v/>
      </c>
      <c r="L585" s="73" t="str">
        <f t="shared" si="77"/>
        <v/>
      </c>
      <c r="M585" s="74" t="str">
        <f t="shared" si="78"/>
        <v/>
      </c>
      <c r="N585" s="78" t="str">
        <f t="shared" si="79"/>
        <v/>
      </c>
      <c r="O585" s="75" t="str">
        <f>IFERROR(IF(OR(M585="",B585=""),"",VLOOKUP($A585,Tabla!$A$2:$M$112,$C585,FALSE)),"")</f>
        <v/>
      </c>
      <c r="P585" s="76" t="str">
        <f t="shared" si="80"/>
        <v/>
      </c>
      <c r="Q585" s="77" t="str">
        <f>IFERROR(IF(OR(O585=0,O585=""),VLOOKUP(B585,$T$6:$W$16,4,0)/60*N585,Tiempos!O585*VLOOKUP(Tiempos!B585,Tiempos!$T$6:$W$16,4,0)/60),"")</f>
        <v/>
      </c>
      <c r="R585" s="115"/>
      <c r="S585" s="112">
        <f t="shared" si="81"/>
        <v>0</v>
      </c>
    </row>
    <row r="586" spans="1:19" hidden="1">
      <c r="A586" s="67"/>
      <c r="B586" s="59"/>
      <c r="C586" s="79" t="str">
        <f>IFERROR(VLOOKUP(B586,Tiempos!$T$6:$U$16,2,FALSE),"")</f>
        <v/>
      </c>
      <c r="D586" s="59"/>
      <c r="E586" s="141" t="str">
        <f>IFERROR(+VLOOKUP(A586,Tabla!$A$5:B9583,2,0),"")</f>
        <v/>
      </c>
      <c r="F586" s="69"/>
      <c r="G586" s="68"/>
      <c r="H586" s="70"/>
      <c r="I586" s="68"/>
      <c r="J586" s="61"/>
      <c r="K586" s="72" t="str">
        <f t="shared" si="76"/>
        <v/>
      </c>
      <c r="L586" s="73" t="str">
        <f t="shared" si="77"/>
        <v/>
      </c>
      <c r="M586" s="74" t="str">
        <f t="shared" si="78"/>
        <v/>
      </c>
      <c r="N586" s="78" t="str">
        <f t="shared" si="79"/>
        <v/>
      </c>
      <c r="O586" s="75" t="str">
        <f>IFERROR(IF(OR(M586="",B586=""),"",VLOOKUP($A586,Tabla!$A$2:$M$112,$C586,FALSE)),"")</f>
        <v/>
      </c>
      <c r="P586" s="76" t="str">
        <f t="shared" si="80"/>
        <v/>
      </c>
      <c r="Q586" s="77" t="str">
        <f>IFERROR(IF(OR(O586=0,O586=""),VLOOKUP(B586,$T$6:$W$16,4,0)/60*N586,Tiempos!O586*VLOOKUP(Tiempos!B586,Tiempos!$T$6:$W$16,4,0)/60),"")</f>
        <v/>
      </c>
      <c r="R586" s="115"/>
      <c r="S586" s="112">
        <f t="shared" si="81"/>
        <v>0</v>
      </c>
    </row>
    <row r="587" spans="1:19" hidden="1">
      <c r="A587" s="67"/>
      <c r="B587" s="59"/>
      <c r="C587" s="79" t="str">
        <f>IFERROR(VLOOKUP(B587,Tiempos!$T$6:$U$16,2,FALSE),"")</f>
        <v/>
      </c>
      <c r="D587" s="59"/>
      <c r="E587" s="141" t="str">
        <f>IFERROR(+VLOOKUP(A587,Tabla!$A$5:B9584,2,0),"")</f>
        <v/>
      </c>
      <c r="F587" s="69"/>
      <c r="G587" s="68"/>
      <c r="H587" s="70"/>
      <c r="I587" s="68"/>
      <c r="J587" s="61"/>
      <c r="K587" s="72" t="str">
        <f t="shared" si="76"/>
        <v/>
      </c>
      <c r="L587" s="73" t="str">
        <f t="shared" si="77"/>
        <v/>
      </c>
      <c r="M587" s="74" t="str">
        <f t="shared" si="78"/>
        <v/>
      </c>
      <c r="N587" s="78" t="str">
        <f t="shared" si="79"/>
        <v/>
      </c>
      <c r="O587" s="75" t="str">
        <f>IFERROR(IF(OR(M587="",B587=""),"",VLOOKUP($A587,Tabla!$A$2:$M$112,$C587,FALSE)),"")</f>
        <v/>
      </c>
      <c r="P587" s="76" t="str">
        <f t="shared" si="80"/>
        <v/>
      </c>
      <c r="Q587" s="77" t="str">
        <f>IFERROR(IF(OR(O587=0,O587=""),VLOOKUP(B587,$T$6:$W$16,4,0)/60*N587,Tiempos!O587*VLOOKUP(Tiempos!B587,Tiempos!$T$6:$W$16,4,0)/60),"")</f>
        <v/>
      </c>
      <c r="R587" s="115"/>
      <c r="S587" s="112">
        <f t="shared" si="81"/>
        <v>0</v>
      </c>
    </row>
    <row r="588" spans="1:19" hidden="1">
      <c r="A588" s="67"/>
      <c r="B588" s="59"/>
      <c r="C588" s="79" t="str">
        <f>IFERROR(VLOOKUP(B588,Tiempos!$T$6:$U$16,2,FALSE),"")</f>
        <v/>
      </c>
      <c r="D588" s="59"/>
      <c r="E588" s="141" t="str">
        <f>IFERROR(+VLOOKUP(A588,Tabla!$A$5:B9585,2,0),"")</f>
        <v/>
      </c>
      <c r="F588" s="69"/>
      <c r="G588" s="68"/>
      <c r="H588" s="70"/>
      <c r="I588" s="68"/>
      <c r="J588" s="61"/>
      <c r="K588" s="72" t="str">
        <f t="shared" si="76"/>
        <v/>
      </c>
      <c r="L588" s="73" t="str">
        <f t="shared" si="77"/>
        <v/>
      </c>
      <c r="M588" s="74" t="str">
        <f t="shared" si="78"/>
        <v/>
      </c>
      <c r="N588" s="78" t="str">
        <f t="shared" si="79"/>
        <v/>
      </c>
      <c r="O588" s="75" t="str">
        <f>IFERROR(IF(OR(M588="",B588=""),"",VLOOKUP($A588,Tabla!$A$2:$M$112,$C588,FALSE)),"")</f>
        <v/>
      </c>
      <c r="P588" s="76" t="str">
        <f t="shared" si="80"/>
        <v/>
      </c>
      <c r="Q588" s="77" t="str">
        <f>IFERROR(IF(OR(O588=0,O588=""),VLOOKUP(B588,$T$6:$W$16,4,0)/60*N588,Tiempos!O588*VLOOKUP(Tiempos!B588,Tiempos!$T$6:$W$16,4,0)/60),"")</f>
        <v/>
      </c>
      <c r="R588" s="115"/>
      <c r="S588" s="112">
        <f t="shared" si="81"/>
        <v>0</v>
      </c>
    </row>
    <row r="589" spans="1:19" hidden="1">
      <c r="A589" s="67"/>
      <c r="B589" s="59"/>
      <c r="C589" s="79" t="str">
        <f>IFERROR(VLOOKUP(B589,Tiempos!$T$6:$U$16,2,FALSE),"")</f>
        <v/>
      </c>
      <c r="D589" s="59"/>
      <c r="E589" s="141" t="str">
        <f>IFERROR(+VLOOKUP(A589,Tabla!$A$5:B9586,2,0),"")</f>
        <v/>
      </c>
      <c r="F589" s="69"/>
      <c r="G589" s="68"/>
      <c r="H589" s="70"/>
      <c r="I589" s="68"/>
      <c r="J589" s="61"/>
      <c r="K589" s="72" t="str">
        <f t="shared" si="76"/>
        <v/>
      </c>
      <c r="L589" s="73" t="str">
        <f t="shared" si="77"/>
        <v/>
      </c>
      <c r="M589" s="74" t="str">
        <f t="shared" si="78"/>
        <v/>
      </c>
      <c r="N589" s="78" t="str">
        <f t="shared" si="79"/>
        <v/>
      </c>
      <c r="O589" s="75" t="str">
        <f>IFERROR(IF(OR(M589="",B589=""),"",VLOOKUP($A589,Tabla!$A$2:$M$112,$C589,FALSE)),"")</f>
        <v/>
      </c>
      <c r="P589" s="76" t="str">
        <f t="shared" si="80"/>
        <v/>
      </c>
      <c r="Q589" s="77" t="str">
        <f>IFERROR(IF(OR(O589=0,O589=""),VLOOKUP(B589,$T$6:$W$16,4,0)/60*N589,Tiempos!O589*VLOOKUP(Tiempos!B589,Tiempos!$T$6:$W$16,4,0)/60),"")</f>
        <v/>
      </c>
      <c r="R589" s="115"/>
      <c r="S589" s="112">
        <f t="shared" si="81"/>
        <v>0</v>
      </c>
    </row>
    <row r="590" spans="1:19" hidden="1">
      <c r="A590" s="67"/>
      <c r="B590" s="59"/>
      <c r="C590" s="79" t="str">
        <f>IFERROR(VLOOKUP(B590,Tiempos!$T$6:$U$16,2,FALSE),"")</f>
        <v/>
      </c>
      <c r="D590" s="59"/>
      <c r="E590" s="141" t="str">
        <f>IFERROR(+VLOOKUP(A590,Tabla!$A$5:B9587,2,0),"")</f>
        <v/>
      </c>
      <c r="F590" s="69"/>
      <c r="G590" s="68"/>
      <c r="H590" s="70"/>
      <c r="I590" s="68"/>
      <c r="J590" s="61"/>
      <c r="K590" s="72" t="str">
        <f t="shared" si="76"/>
        <v/>
      </c>
      <c r="L590" s="73" t="str">
        <f t="shared" si="77"/>
        <v/>
      </c>
      <c r="M590" s="74" t="str">
        <f t="shared" si="78"/>
        <v/>
      </c>
      <c r="N590" s="78" t="str">
        <f t="shared" si="79"/>
        <v/>
      </c>
      <c r="O590" s="75" t="str">
        <f>IFERROR(IF(OR(M590="",B590=""),"",VLOOKUP($A590,Tabla!$A$2:$M$112,$C590,FALSE)),"")</f>
        <v/>
      </c>
      <c r="P590" s="76" t="str">
        <f t="shared" si="80"/>
        <v/>
      </c>
      <c r="Q590" s="77" t="str">
        <f>IFERROR(IF(OR(O590=0,O590=""),VLOOKUP(B590,$T$6:$W$16,4,0)/60*N590,Tiempos!O590*VLOOKUP(Tiempos!B590,Tiempos!$T$6:$W$16,4,0)/60),"")</f>
        <v/>
      </c>
      <c r="R590" s="115"/>
      <c r="S590" s="112">
        <f t="shared" si="81"/>
        <v>0</v>
      </c>
    </row>
    <row r="591" spans="1:19" hidden="1">
      <c r="A591" s="67"/>
      <c r="B591" s="59"/>
      <c r="C591" s="79" t="str">
        <f>IFERROR(VLOOKUP(B591,Tiempos!$T$6:$U$16,2,FALSE),"")</f>
        <v/>
      </c>
      <c r="D591" s="59"/>
      <c r="E591" s="141" t="str">
        <f>IFERROR(+VLOOKUP(A591,Tabla!$A$5:B9588,2,0),"")</f>
        <v/>
      </c>
      <c r="F591" s="69"/>
      <c r="G591" s="68"/>
      <c r="H591" s="70"/>
      <c r="I591" s="68"/>
      <c r="J591" s="61"/>
      <c r="K591" s="72" t="str">
        <f t="shared" si="76"/>
        <v/>
      </c>
      <c r="L591" s="73" t="str">
        <f t="shared" si="77"/>
        <v/>
      </c>
      <c r="M591" s="74" t="str">
        <f t="shared" si="78"/>
        <v/>
      </c>
      <c r="N591" s="78" t="str">
        <f t="shared" si="79"/>
        <v/>
      </c>
      <c r="O591" s="75" t="str">
        <f>IFERROR(IF(OR(M591="",B591=""),"",VLOOKUP($A591,Tabla!$A$2:$M$112,$C591,FALSE)),"")</f>
        <v/>
      </c>
      <c r="P591" s="76" t="str">
        <f t="shared" si="80"/>
        <v/>
      </c>
      <c r="Q591" s="77" t="str">
        <f>IFERROR(IF(OR(O591=0,O591=""),VLOOKUP(B591,$T$6:$W$16,4,0)/60*N591,Tiempos!O591*VLOOKUP(Tiempos!B591,Tiempos!$T$6:$W$16,4,0)/60),"")</f>
        <v/>
      </c>
      <c r="R591" s="115"/>
      <c r="S591" s="112">
        <f t="shared" si="81"/>
        <v>0</v>
      </c>
    </row>
    <row r="592" spans="1:19" hidden="1">
      <c r="A592" s="67"/>
      <c r="B592" s="59"/>
      <c r="C592" s="79" t="str">
        <f>IFERROR(VLOOKUP(B592,Tiempos!$T$6:$U$16,2,FALSE),"")</f>
        <v/>
      </c>
      <c r="D592" s="59"/>
      <c r="E592" s="141" t="str">
        <f>IFERROR(+VLOOKUP(A592,Tabla!$A$5:B9589,2,0),"")</f>
        <v/>
      </c>
      <c r="F592" s="69"/>
      <c r="G592" s="68"/>
      <c r="H592" s="70"/>
      <c r="I592" s="68"/>
      <c r="J592" s="61"/>
      <c r="K592" s="72" t="str">
        <f t="shared" si="76"/>
        <v/>
      </c>
      <c r="L592" s="73" t="str">
        <f t="shared" si="77"/>
        <v/>
      </c>
      <c r="M592" s="74" t="str">
        <f t="shared" si="78"/>
        <v/>
      </c>
      <c r="N592" s="78" t="str">
        <f t="shared" si="79"/>
        <v/>
      </c>
      <c r="O592" s="75" t="str">
        <f>IFERROR(IF(OR(M592="",B592=""),"",VLOOKUP($A592,Tabla!$A$2:$M$112,$C592,FALSE)),"")</f>
        <v/>
      </c>
      <c r="P592" s="76" t="str">
        <f t="shared" si="80"/>
        <v/>
      </c>
      <c r="Q592" s="77" t="str">
        <f>IFERROR(IF(OR(O592=0,O592=""),VLOOKUP(B592,$T$6:$W$16,4,0)/60*N592,Tiempos!O592*VLOOKUP(Tiempos!B592,Tiempos!$T$6:$W$16,4,0)/60),"")</f>
        <v/>
      </c>
      <c r="R592" s="115"/>
      <c r="S592" s="112">
        <f t="shared" si="81"/>
        <v>0</v>
      </c>
    </row>
    <row r="593" spans="1:19" ht="13.5" hidden="1" customHeight="1">
      <c r="A593" s="67"/>
      <c r="B593" s="59"/>
      <c r="C593" s="79" t="str">
        <f>IFERROR(VLOOKUP(B593,Tiempos!$T$6:$U$16,2,FALSE),"")</f>
        <v/>
      </c>
      <c r="D593" s="59"/>
      <c r="E593" s="141" t="str">
        <f>IFERROR(+VLOOKUP(A593,Tabla!$A$5:B9590,2,0),"")</f>
        <v/>
      </c>
      <c r="F593" s="69"/>
      <c r="G593" s="68"/>
      <c r="H593" s="70"/>
      <c r="I593" s="68"/>
      <c r="J593" s="61"/>
      <c r="K593" s="72" t="str">
        <f t="shared" si="76"/>
        <v/>
      </c>
      <c r="L593" s="73" t="str">
        <f t="shared" si="77"/>
        <v/>
      </c>
      <c r="M593" s="74" t="str">
        <f t="shared" si="78"/>
        <v/>
      </c>
      <c r="N593" s="78" t="str">
        <f t="shared" si="79"/>
        <v/>
      </c>
      <c r="O593" s="75" t="str">
        <f>IFERROR(IF(OR(M593="",B593=""),"",VLOOKUP($A593,Tabla!$A$2:$M$112,$C593,FALSE)),"")</f>
        <v/>
      </c>
      <c r="P593" s="76" t="str">
        <f t="shared" si="80"/>
        <v/>
      </c>
      <c r="Q593" s="77" t="str">
        <f>IFERROR(IF(OR(O593=0,O593=""),VLOOKUP(B593,$T$6:$W$16,4,0)/60*N593,Tiempos!O593*VLOOKUP(Tiempos!B593,Tiempos!$T$6:$W$16,4,0)/60),"")</f>
        <v/>
      </c>
      <c r="R593" s="115"/>
      <c r="S593" s="112">
        <f t="shared" si="81"/>
        <v>0</v>
      </c>
    </row>
    <row r="594" spans="1:19" ht="13.5" hidden="1" customHeight="1">
      <c r="A594" s="67"/>
      <c r="B594" s="59"/>
      <c r="C594" s="79" t="str">
        <f>IFERROR(VLOOKUP(B594,Tiempos!$T$6:$U$16,2,FALSE),"")</f>
        <v/>
      </c>
      <c r="D594" s="59"/>
      <c r="E594" s="141" t="str">
        <f>IFERROR(+VLOOKUP(A594,Tabla!$A$5:B9591,2,0),"")</f>
        <v/>
      </c>
      <c r="F594" s="69"/>
      <c r="G594" s="68"/>
      <c r="H594" s="70"/>
      <c r="I594" s="68"/>
      <c r="J594" s="61"/>
      <c r="K594" s="72" t="str">
        <f t="shared" si="76"/>
        <v/>
      </c>
      <c r="L594" s="73" t="str">
        <f t="shared" si="77"/>
        <v/>
      </c>
      <c r="M594" s="74" t="str">
        <f t="shared" si="78"/>
        <v/>
      </c>
      <c r="N594" s="78" t="str">
        <f t="shared" si="79"/>
        <v/>
      </c>
      <c r="O594" s="75" t="str">
        <f>IFERROR(IF(OR(M594="",B594=""),"",VLOOKUP($A594,Tabla!$A$2:$M$112,$C594,FALSE)),"")</f>
        <v/>
      </c>
      <c r="P594" s="76" t="str">
        <f t="shared" si="80"/>
        <v/>
      </c>
      <c r="Q594" s="77" t="str">
        <f>IFERROR(IF(OR(O594=0,O594=""),VLOOKUP(B594,$T$6:$W$16,4,0)/60*N594,Tiempos!O594*VLOOKUP(Tiempos!B594,Tiempos!$T$6:$W$16,4,0)/60),"")</f>
        <v/>
      </c>
      <c r="R594" s="115"/>
      <c r="S594" s="112">
        <f t="shared" si="81"/>
        <v>0</v>
      </c>
    </row>
    <row r="595" spans="1:19" hidden="1">
      <c r="A595" s="67"/>
      <c r="B595" s="59"/>
      <c r="C595" s="79" t="str">
        <f>IFERROR(VLOOKUP(B595,Tiempos!$T$6:$U$16,2,FALSE),"")</f>
        <v/>
      </c>
      <c r="D595" s="59"/>
      <c r="E595" s="141" t="str">
        <f>IFERROR(+VLOOKUP(A595,Tabla!$A$5:B9592,2,0),"")</f>
        <v/>
      </c>
      <c r="F595" s="69"/>
      <c r="G595" s="68"/>
      <c r="H595" s="70"/>
      <c r="I595" s="68"/>
      <c r="J595" s="61"/>
      <c r="K595" s="72" t="str">
        <f t="shared" si="76"/>
        <v/>
      </c>
      <c r="L595" s="73" t="str">
        <f t="shared" si="77"/>
        <v/>
      </c>
      <c r="M595" s="74" t="str">
        <f t="shared" si="78"/>
        <v/>
      </c>
      <c r="N595" s="78" t="str">
        <f t="shared" si="79"/>
        <v/>
      </c>
      <c r="O595" s="75" t="str">
        <f>IFERROR(IF(OR(M595="",B595=""),"",VLOOKUP($A595,Tabla!$A$2:$M$112,$C595,FALSE)),"")</f>
        <v/>
      </c>
      <c r="P595" s="76" t="str">
        <f t="shared" si="80"/>
        <v/>
      </c>
      <c r="Q595" s="77" t="str">
        <f>IFERROR(IF(OR(O595=0,O595=""),VLOOKUP(B595,$T$6:$W$16,4,0)/60*N595,Tiempos!O595*VLOOKUP(Tiempos!B595,Tiempos!$T$6:$W$16,4,0)/60),"")</f>
        <v/>
      </c>
      <c r="R595" s="115"/>
      <c r="S595" s="112">
        <f t="shared" si="81"/>
        <v>0</v>
      </c>
    </row>
    <row r="596" spans="1:19" hidden="1">
      <c r="A596" s="67"/>
      <c r="B596" s="59"/>
      <c r="C596" s="79" t="str">
        <f>IFERROR(VLOOKUP(B596,Tiempos!$T$6:$U$16,2,FALSE),"")</f>
        <v/>
      </c>
      <c r="D596" s="59"/>
      <c r="E596" s="141" t="str">
        <f>IFERROR(+VLOOKUP(A596,Tabla!$A$5:B9593,2,0),"")</f>
        <v/>
      </c>
      <c r="F596" s="69"/>
      <c r="G596" s="68"/>
      <c r="H596" s="70"/>
      <c r="I596" s="68"/>
      <c r="J596" s="61"/>
      <c r="K596" s="72" t="str">
        <f t="shared" si="76"/>
        <v/>
      </c>
      <c r="L596" s="73" t="str">
        <f t="shared" si="77"/>
        <v/>
      </c>
      <c r="M596" s="74" t="str">
        <f t="shared" si="78"/>
        <v/>
      </c>
      <c r="N596" s="78" t="str">
        <f t="shared" si="79"/>
        <v/>
      </c>
      <c r="O596" s="75" t="str">
        <f>IFERROR(IF(OR(M596="",B596=""),"",VLOOKUP($A596,Tabla!$A$2:$M$112,$C596,FALSE)),"")</f>
        <v/>
      </c>
      <c r="P596" s="76" t="str">
        <f t="shared" si="80"/>
        <v/>
      </c>
      <c r="Q596" s="77" t="str">
        <f>IFERROR(IF(OR(O596=0,O596=""),VLOOKUP(B596,$T$6:$W$16,4,0)/60*N596,Tiempos!O596*VLOOKUP(Tiempos!B596,Tiempos!$T$6:$W$16,4,0)/60),"")</f>
        <v/>
      </c>
      <c r="R596" s="115"/>
      <c r="S596" s="112">
        <f t="shared" si="81"/>
        <v>0</v>
      </c>
    </row>
    <row r="597" spans="1:19" hidden="1">
      <c r="A597" s="67"/>
      <c r="B597" s="59"/>
      <c r="C597" s="79" t="str">
        <f>IFERROR(VLOOKUP(B597,Tiempos!$T$6:$U$16,2,FALSE),"")</f>
        <v/>
      </c>
      <c r="D597" s="59"/>
      <c r="E597" s="141" t="str">
        <f>IFERROR(+VLOOKUP(A597,Tabla!$A$5:B9594,2,0),"")</f>
        <v/>
      </c>
      <c r="F597" s="69"/>
      <c r="G597" s="68"/>
      <c r="H597" s="70"/>
      <c r="I597" s="68"/>
      <c r="J597" s="61"/>
      <c r="K597" s="72" t="str">
        <f t="shared" si="76"/>
        <v/>
      </c>
      <c r="L597" s="73" t="str">
        <f t="shared" si="77"/>
        <v/>
      </c>
      <c r="M597" s="74" t="str">
        <f t="shared" si="78"/>
        <v/>
      </c>
      <c r="N597" s="78" t="str">
        <f t="shared" si="79"/>
        <v/>
      </c>
      <c r="O597" s="75" t="str">
        <f>IFERROR(IF(OR(M597="",B597=""),"",VLOOKUP($A597,Tabla!$A$2:$M$112,$C597,FALSE)),"")</f>
        <v/>
      </c>
      <c r="P597" s="76" t="str">
        <f t="shared" si="80"/>
        <v/>
      </c>
      <c r="Q597" s="77" t="str">
        <f>IFERROR(IF(OR(O597=0,O597=""),VLOOKUP(B597,$T$6:$W$16,4,0)/60*N597,Tiempos!O597*VLOOKUP(Tiempos!B597,Tiempos!$T$6:$W$16,4,0)/60),"")</f>
        <v/>
      </c>
      <c r="R597" s="115"/>
      <c r="S597" s="112">
        <f t="shared" si="81"/>
        <v>0</v>
      </c>
    </row>
    <row r="598" spans="1:19" hidden="1">
      <c r="A598" s="67"/>
      <c r="B598" s="59"/>
      <c r="C598" s="79" t="str">
        <f>IFERROR(VLOOKUP(B598,Tiempos!$T$6:$U$16,2,FALSE),"")</f>
        <v/>
      </c>
      <c r="D598" s="59"/>
      <c r="E598" s="141" t="str">
        <f>IFERROR(+VLOOKUP(A598,Tabla!$A$5:B9595,2,0),"")</f>
        <v/>
      </c>
      <c r="F598" s="69"/>
      <c r="G598" s="68"/>
      <c r="H598" s="70"/>
      <c r="I598" s="68"/>
      <c r="J598" s="61"/>
      <c r="K598" s="72" t="str">
        <f t="shared" si="76"/>
        <v/>
      </c>
      <c r="L598" s="73" t="str">
        <f t="shared" si="77"/>
        <v/>
      </c>
      <c r="M598" s="74" t="str">
        <f t="shared" si="78"/>
        <v/>
      </c>
      <c r="N598" s="78" t="str">
        <f t="shared" si="79"/>
        <v/>
      </c>
      <c r="O598" s="75" t="str">
        <f>IFERROR(IF(OR(M598="",B598=""),"",VLOOKUP($A598,Tabla!$A$2:$M$112,$C598,FALSE)),"")</f>
        <v/>
      </c>
      <c r="P598" s="76" t="str">
        <f t="shared" si="80"/>
        <v/>
      </c>
      <c r="Q598" s="77" t="str">
        <f>IFERROR(IF(OR(O598=0,O598=""),VLOOKUP(B598,$T$6:$W$16,4,0)/60*N598,Tiempos!O598*VLOOKUP(Tiempos!B598,Tiempos!$T$6:$W$16,4,0)/60),"")</f>
        <v/>
      </c>
      <c r="R598" s="115"/>
      <c r="S598" s="112">
        <f t="shared" si="81"/>
        <v>0</v>
      </c>
    </row>
    <row r="599" spans="1:19" hidden="1">
      <c r="A599" s="67"/>
      <c r="B599" s="59"/>
      <c r="C599" s="79" t="str">
        <f>IFERROR(VLOOKUP(B599,Tiempos!$T$6:$U$16,2,FALSE),"")</f>
        <v/>
      </c>
      <c r="D599" s="59"/>
      <c r="E599" s="141" t="str">
        <f>IFERROR(+VLOOKUP(A599,Tabla!$A$5:B9596,2,0),"")</f>
        <v/>
      </c>
      <c r="F599" s="69"/>
      <c r="G599" s="68"/>
      <c r="H599" s="70"/>
      <c r="I599" s="68"/>
      <c r="J599" s="61"/>
      <c r="K599" s="72" t="str">
        <f t="shared" si="76"/>
        <v/>
      </c>
      <c r="L599" s="73" t="str">
        <f t="shared" si="77"/>
        <v/>
      </c>
      <c r="M599" s="74" t="str">
        <f t="shared" si="78"/>
        <v/>
      </c>
      <c r="N599" s="78" t="str">
        <f t="shared" si="79"/>
        <v/>
      </c>
      <c r="O599" s="75" t="str">
        <f>IFERROR(IF(OR(M599="",B599=""),"",VLOOKUP($A599,Tabla!$A$2:$M$112,$C599,FALSE)),"")</f>
        <v/>
      </c>
      <c r="P599" s="76" t="str">
        <f t="shared" si="80"/>
        <v/>
      </c>
      <c r="Q599" s="77" t="str">
        <f>IFERROR(IF(OR(O599=0,O599=""),VLOOKUP(B599,$T$6:$W$16,4,0)/60*N599,Tiempos!O599*VLOOKUP(Tiempos!B599,Tiempos!$T$6:$W$16,4,0)/60),"")</f>
        <v/>
      </c>
      <c r="R599" s="115"/>
      <c r="S599" s="112">
        <f t="shared" si="81"/>
        <v>0</v>
      </c>
    </row>
    <row r="600" spans="1:19" hidden="1">
      <c r="A600" s="67"/>
      <c r="B600" s="59"/>
      <c r="C600" s="79" t="str">
        <f>IFERROR(VLOOKUP(B600,Tiempos!$T$6:$U$16,2,FALSE),"")</f>
        <v/>
      </c>
      <c r="D600" s="59"/>
      <c r="E600" s="141" t="str">
        <f>IFERROR(+VLOOKUP(A600,Tabla!$A$5:B9597,2,0),"")</f>
        <v/>
      </c>
      <c r="F600" s="69"/>
      <c r="G600" s="68"/>
      <c r="H600" s="70"/>
      <c r="I600" s="68"/>
      <c r="J600" s="61"/>
      <c r="K600" s="72" t="str">
        <f t="shared" si="76"/>
        <v/>
      </c>
      <c r="L600" s="73" t="str">
        <f t="shared" si="77"/>
        <v/>
      </c>
      <c r="M600" s="74" t="str">
        <f t="shared" si="78"/>
        <v/>
      </c>
      <c r="N600" s="78" t="str">
        <f t="shared" si="79"/>
        <v/>
      </c>
      <c r="O600" s="75" t="str">
        <f>IFERROR(IF(OR(M600="",B600=""),"",VLOOKUP($A600,Tabla!$A$2:$M$112,$C600,FALSE)),"")</f>
        <v/>
      </c>
      <c r="P600" s="76" t="str">
        <f t="shared" si="80"/>
        <v/>
      </c>
      <c r="Q600" s="77" t="str">
        <f>IFERROR(IF(OR(O600=0,O600=""),VLOOKUP(B600,$T$6:$W$16,4,0)/60*N600,Tiempos!O600*VLOOKUP(Tiempos!B600,Tiempos!$T$6:$W$16,4,0)/60),"")</f>
        <v/>
      </c>
      <c r="R600" s="115"/>
      <c r="S600" s="112">
        <f t="shared" si="81"/>
        <v>0</v>
      </c>
    </row>
    <row r="601" spans="1:19" hidden="1">
      <c r="A601" s="67"/>
      <c r="B601" s="59"/>
      <c r="C601" s="79" t="str">
        <f>IFERROR(VLOOKUP(B601,Tiempos!$T$6:$U$16,2,FALSE),"")</f>
        <v/>
      </c>
      <c r="D601" s="59"/>
      <c r="E601" s="141" t="str">
        <f>IFERROR(+VLOOKUP(A601,Tabla!$A$5:B9598,2,0),"")</f>
        <v/>
      </c>
      <c r="F601" s="69"/>
      <c r="G601" s="68"/>
      <c r="H601" s="70"/>
      <c r="I601" s="68"/>
      <c r="J601" s="61"/>
      <c r="K601" s="72" t="str">
        <f t="shared" si="76"/>
        <v/>
      </c>
      <c r="L601" s="73" t="str">
        <f t="shared" si="77"/>
        <v/>
      </c>
      <c r="M601" s="74" t="str">
        <f t="shared" si="78"/>
        <v/>
      </c>
      <c r="N601" s="78" t="str">
        <f t="shared" si="79"/>
        <v/>
      </c>
      <c r="O601" s="75" t="str">
        <f>IFERROR(IF(OR(M601="",B601=""),"",VLOOKUP($A601,Tabla!$A$2:$M$112,$C601,FALSE)),"")</f>
        <v/>
      </c>
      <c r="P601" s="76" t="str">
        <f t="shared" si="80"/>
        <v/>
      </c>
      <c r="Q601" s="77" t="str">
        <f>IFERROR(IF(OR(O601=0,O601=""),VLOOKUP(B601,$T$6:$W$16,4,0)/60*N601,Tiempos!O601*VLOOKUP(Tiempos!B601,Tiempos!$T$6:$W$16,4,0)/60),"")</f>
        <v/>
      </c>
      <c r="R601" s="115"/>
      <c r="S601" s="112">
        <f t="shared" si="81"/>
        <v>0</v>
      </c>
    </row>
    <row r="602" spans="1:19" hidden="1">
      <c r="A602" s="67"/>
      <c r="B602" s="59"/>
      <c r="C602" s="79" t="str">
        <f>IFERROR(VLOOKUP(B602,Tiempos!$T$6:$U$16,2,FALSE),"")</f>
        <v/>
      </c>
      <c r="D602" s="59"/>
      <c r="E602" s="141" t="str">
        <f>IFERROR(+VLOOKUP(A602,Tabla!$A$5:B9599,2,0),"")</f>
        <v/>
      </c>
      <c r="F602" s="69"/>
      <c r="G602" s="68"/>
      <c r="H602" s="70"/>
      <c r="I602" s="68"/>
      <c r="J602" s="61"/>
      <c r="K602" s="72" t="str">
        <f t="shared" si="76"/>
        <v/>
      </c>
      <c r="L602" s="73" t="str">
        <f t="shared" si="77"/>
        <v/>
      </c>
      <c r="M602" s="74" t="str">
        <f t="shared" si="78"/>
        <v/>
      </c>
      <c r="N602" s="78" t="str">
        <f t="shared" si="79"/>
        <v/>
      </c>
      <c r="O602" s="75" t="str">
        <f>IFERROR(IF(OR(M602="",B602=""),"",VLOOKUP($A602,Tabla!$A$2:$M$112,$C602,FALSE)),"")</f>
        <v/>
      </c>
      <c r="P602" s="76" t="str">
        <f t="shared" si="80"/>
        <v/>
      </c>
      <c r="Q602" s="77" t="str">
        <f>IFERROR(IF(OR(O602=0,O602=""),VLOOKUP(B602,$T$6:$W$16,4,0)/60*N602,Tiempos!O602*VLOOKUP(Tiempos!B602,Tiempos!$T$6:$W$16,4,0)/60),"")</f>
        <v/>
      </c>
      <c r="R602" s="115"/>
      <c r="S602" s="112">
        <f t="shared" si="81"/>
        <v>0</v>
      </c>
    </row>
    <row r="603" spans="1:19" hidden="1">
      <c r="A603" s="67"/>
      <c r="B603" s="59"/>
      <c r="C603" s="79" t="str">
        <f>IFERROR(VLOOKUP(B603,Tiempos!$T$6:$U$16,2,FALSE),"")</f>
        <v/>
      </c>
      <c r="D603" s="59"/>
      <c r="E603" s="141" t="str">
        <f>IFERROR(+VLOOKUP(A603,Tabla!$A$5:B9600,2,0),"")</f>
        <v/>
      </c>
      <c r="F603" s="69"/>
      <c r="G603" s="68"/>
      <c r="H603" s="70"/>
      <c r="I603" s="68"/>
      <c r="J603" s="61"/>
      <c r="K603" s="72" t="str">
        <f t="shared" si="76"/>
        <v/>
      </c>
      <c r="L603" s="73" t="str">
        <f t="shared" si="77"/>
        <v/>
      </c>
      <c r="M603" s="74" t="str">
        <f t="shared" si="78"/>
        <v/>
      </c>
      <c r="N603" s="78" t="str">
        <f t="shared" si="79"/>
        <v/>
      </c>
      <c r="O603" s="75" t="str">
        <f>IFERROR(IF(OR(M603="",B603=""),"",VLOOKUP($A603,Tabla!$A$2:$M$112,$C603,FALSE)),"")</f>
        <v/>
      </c>
      <c r="P603" s="76" t="str">
        <f t="shared" si="80"/>
        <v/>
      </c>
      <c r="Q603" s="77" t="str">
        <f>IFERROR(IF(OR(O603=0,O603=""),VLOOKUP(B603,$T$6:$W$16,4,0)/60*N603,Tiempos!O603*VLOOKUP(Tiempos!B603,Tiempos!$T$6:$W$16,4,0)/60),"")</f>
        <v/>
      </c>
      <c r="R603" s="115"/>
      <c r="S603" s="112">
        <f t="shared" si="81"/>
        <v>0</v>
      </c>
    </row>
    <row r="604" spans="1:19" hidden="1">
      <c r="A604" s="67"/>
      <c r="B604" s="59"/>
      <c r="C604" s="79" t="str">
        <f>IFERROR(VLOOKUP(B604,Tiempos!$T$6:$U$16,2,FALSE),"")</f>
        <v/>
      </c>
      <c r="D604" s="59"/>
      <c r="E604" s="141" t="str">
        <f>IFERROR(+VLOOKUP(A604,Tabla!$A$5:B9601,2,0),"")</f>
        <v/>
      </c>
      <c r="F604" s="69"/>
      <c r="G604" s="68"/>
      <c r="H604" s="70"/>
      <c r="I604" s="68"/>
      <c r="J604" s="61"/>
      <c r="K604" s="72" t="str">
        <f t="shared" si="76"/>
        <v/>
      </c>
      <c r="L604" s="73" t="str">
        <f t="shared" si="77"/>
        <v/>
      </c>
      <c r="M604" s="74" t="str">
        <f t="shared" si="78"/>
        <v/>
      </c>
      <c r="N604" s="78" t="str">
        <f t="shared" si="79"/>
        <v/>
      </c>
      <c r="O604" s="75" t="str">
        <f>IFERROR(IF(OR(M604="",B604=""),"",VLOOKUP($A604,Tabla!$A$2:$M$112,$C604,FALSE)),"")</f>
        <v/>
      </c>
      <c r="P604" s="76" t="str">
        <f t="shared" si="80"/>
        <v/>
      </c>
      <c r="Q604" s="77" t="str">
        <f>IFERROR(IF(OR(O604=0,O604=""),VLOOKUP(B604,$T$6:$W$16,4,0)/60*N604,Tiempos!O604*VLOOKUP(Tiempos!B604,Tiempos!$T$6:$W$16,4,0)/60),"")</f>
        <v/>
      </c>
      <c r="R604" s="115"/>
      <c r="S604" s="112">
        <f t="shared" si="81"/>
        <v>0</v>
      </c>
    </row>
    <row r="605" spans="1:19" hidden="1">
      <c r="A605" s="67"/>
      <c r="B605" s="59"/>
      <c r="C605" s="79" t="str">
        <f>IFERROR(VLOOKUP(B605,Tiempos!$T$6:$U$16,2,FALSE),"")</f>
        <v/>
      </c>
      <c r="D605" s="59"/>
      <c r="E605" s="141" t="str">
        <f>IFERROR(+VLOOKUP(A605,Tabla!$A$5:B9602,2,0),"")</f>
        <v/>
      </c>
      <c r="F605" s="69"/>
      <c r="G605" s="68"/>
      <c r="H605" s="70"/>
      <c r="I605" s="68"/>
      <c r="J605" s="61"/>
      <c r="K605" s="72" t="str">
        <f t="shared" si="76"/>
        <v/>
      </c>
      <c r="L605" s="73" t="str">
        <f t="shared" si="77"/>
        <v/>
      </c>
      <c r="M605" s="74" t="str">
        <f t="shared" si="78"/>
        <v/>
      </c>
      <c r="N605" s="78" t="str">
        <f t="shared" si="79"/>
        <v/>
      </c>
      <c r="O605" s="75" t="str">
        <f>IFERROR(IF(OR(M605="",B605=""),"",VLOOKUP($A605,Tabla!$A$2:$M$112,$C605,FALSE)),"")</f>
        <v/>
      </c>
      <c r="P605" s="76" t="str">
        <f t="shared" si="80"/>
        <v/>
      </c>
      <c r="Q605" s="77" t="str">
        <f>IFERROR(IF(OR(O605=0,O605=""),VLOOKUP(B605,$T$6:$W$16,4,0)/60*N605,Tiempos!O605*VLOOKUP(Tiempos!B605,Tiempos!$T$6:$W$16,4,0)/60),"")</f>
        <v/>
      </c>
      <c r="R605" s="115"/>
      <c r="S605" s="112">
        <f t="shared" si="81"/>
        <v>0</v>
      </c>
    </row>
    <row r="606" spans="1:19" hidden="1">
      <c r="A606" s="67"/>
      <c r="B606" s="59"/>
      <c r="C606" s="79" t="str">
        <f>IFERROR(VLOOKUP(B606,Tiempos!$T$6:$U$16,2,FALSE),"")</f>
        <v/>
      </c>
      <c r="D606" s="59"/>
      <c r="E606" s="141" t="str">
        <f>IFERROR(+VLOOKUP(A606,Tabla!$A$5:B9603,2,0),"")</f>
        <v/>
      </c>
      <c r="F606" s="69"/>
      <c r="G606" s="68"/>
      <c r="H606" s="70"/>
      <c r="I606" s="68"/>
      <c r="J606" s="61"/>
      <c r="K606" s="72" t="str">
        <f t="shared" si="76"/>
        <v/>
      </c>
      <c r="L606" s="73" t="str">
        <f t="shared" si="77"/>
        <v/>
      </c>
      <c r="M606" s="74" t="str">
        <f t="shared" si="78"/>
        <v/>
      </c>
      <c r="N606" s="78" t="str">
        <f t="shared" si="79"/>
        <v/>
      </c>
      <c r="O606" s="75" t="str">
        <f>IFERROR(IF(OR(M606="",B606=""),"",VLOOKUP($A606,Tabla!$A$2:$M$112,$C606,FALSE)),"")</f>
        <v/>
      </c>
      <c r="P606" s="76" t="str">
        <f t="shared" si="80"/>
        <v/>
      </c>
      <c r="Q606" s="77" t="str">
        <f>IFERROR(IF(OR(O606=0,O606=""),VLOOKUP(B606,$T$6:$W$16,4,0)/60*N606,Tiempos!O606*VLOOKUP(Tiempos!B606,Tiempos!$T$6:$W$16,4,0)/60),"")</f>
        <v/>
      </c>
      <c r="R606" s="115"/>
      <c r="S606" s="112">
        <f t="shared" si="81"/>
        <v>0</v>
      </c>
    </row>
    <row r="607" spans="1:19" hidden="1">
      <c r="A607" s="67"/>
      <c r="B607" s="59"/>
      <c r="C607" s="79" t="str">
        <f>IFERROR(VLOOKUP(B607,Tiempos!$T$6:$U$16,2,FALSE),"")</f>
        <v/>
      </c>
      <c r="D607" s="59"/>
      <c r="E607" s="141" t="str">
        <f>IFERROR(+VLOOKUP(A607,Tabla!$A$5:B9604,2,0),"")</f>
        <v/>
      </c>
      <c r="F607" s="69"/>
      <c r="G607" s="68"/>
      <c r="H607" s="70"/>
      <c r="I607" s="68"/>
      <c r="J607" s="61"/>
      <c r="K607" s="72" t="str">
        <f t="shared" si="76"/>
        <v/>
      </c>
      <c r="L607" s="73" t="str">
        <f t="shared" si="77"/>
        <v/>
      </c>
      <c r="M607" s="74" t="str">
        <f t="shared" si="78"/>
        <v/>
      </c>
      <c r="N607" s="78" t="str">
        <f t="shared" si="79"/>
        <v/>
      </c>
      <c r="O607" s="75" t="str">
        <f>IFERROR(IF(OR(M607="",B607=""),"",VLOOKUP($A607,Tabla!$A$2:$M$112,$C607,FALSE)),"")</f>
        <v/>
      </c>
      <c r="P607" s="76" t="str">
        <f t="shared" si="80"/>
        <v/>
      </c>
      <c r="Q607" s="77" t="str">
        <f>IFERROR(IF(OR(O607=0,O607=""),VLOOKUP(B607,$T$6:$W$16,4,0)/60*N607,Tiempos!O607*VLOOKUP(Tiempos!B607,Tiempos!$T$6:$W$16,4,0)/60),"")</f>
        <v/>
      </c>
      <c r="R607" s="115"/>
      <c r="S607" s="112">
        <f t="shared" si="81"/>
        <v>0</v>
      </c>
    </row>
    <row r="608" spans="1:19" hidden="1">
      <c r="A608" s="67"/>
      <c r="B608" s="59"/>
      <c r="C608" s="79" t="str">
        <f>IFERROR(VLOOKUP(B608,Tiempos!$T$6:$U$16,2,FALSE),"")</f>
        <v/>
      </c>
      <c r="D608" s="59"/>
      <c r="E608" s="141" t="str">
        <f>IFERROR(+VLOOKUP(A608,Tabla!$A$5:B9605,2,0),"")</f>
        <v/>
      </c>
      <c r="F608" s="69"/>
      <c r="G608" s="68"/>
      <c r="H608" s="70"/>
      <c r="I608" s="68"/>
      <c r="J608" s="61"/>
      <c r="K608" s="72" t="str">
        <f t="shared" si="76"/>
        <v/>
      </c>
      <c r="L608" s="73" t="str">
        <f t="shared" si="77"/>
        <v/>
      </c>
      <c r="M608" s="74" t="str">
        <f t="shared" si="78"/>
        <v/>
      </c>
      <c r="N608" s="78" t="str">
        <f t="shared" si="79"/>
        <v/>
      </c>
      <c r="O608" s="75" t="str">
        <f>IFERROR(IF(OR(M608="",B608=""),"",VLOOKUP($A608,Tabla!$A$2:$M$112,$C608,FALSE)),"")</f>
        <v/>
      </c>
      <c r="P608" s="76" t="str">
        <f t="shared" si="80"/>
        <v/>
      </c>
      <c r="Q608" s="77" t="str">
        <f>IFERROR(IF(OR(O608=0,O608=""),VLOOKUP(B608,$T$6:$W$16,4,0)/60*N608,Tiempos!O608*VLOOKUP(Tiempos!B608,Tiempos!$T$6:$W$16,4,0)/60),"")</f>
        <v/>
      </c>
      <c r="R608" s="115"/>
      <c r="S608" s="112">
        <f t="shared" si="81"/>
        <v>0</v>
      </c>
    </row>
    <row r="609" spans="1:19" hidden="1">
      <c r="A609" s="67"/>
      <c r="B609" s="59"/>
      <c r="C609" s="79" t="str">
        <f>IFERROR(VLOOKUP(B609,Tiempos!$T$6:$U$16,2,FALSE),"")</f>
        <v/>
      </c>
      <c r="D609" s="59"/>
      <c r="E609" s="141" t="str">
        <f>IFERROR(+VLOOKUP(A609,Tabla!$A$5:B9606,2,0),"")</f>
        <v/>
      </c>
      <c r="F609" s="69"/>
      <c r="G609" s="68"/>
      <c r="H609" s="70"/>
      <c r="I609" s="68"/>
      <c r="J609" s="61"/>
      <c r="K609" s="72" t="str">
        <f t="shared" si="76"/>
        <v/>
      </c>
      <c r="L609" s="73" t="str">
        <f t="shared" si="77"/>
        <v/>
      </c>
      <c r="M609" s="74" t="str">
        <f t="shared" si="78"/>
        <v/>
      </c>
      <c r="N609" s="78" t="str">
        <f t="shared" si="79"/>
        <v/>
      </c>
      <c r="O609" s="75" t="str">
        <f>IFERROR(IF(OR(M609="",B609=""),"",VLOOKUP($A609,Tabla!$A$2:$M$112,$C609,FALSE)),"")</f>
        <v/>
      </c>
      <c r="P609" s="76" t="str">
        <f t="shared" si="80"/>
        <v/>
      </c>
      <c r="Q609" s="77" t="str">
        <f>IFERROR(IF(OR(O609=0,O609=""),VLOOKUP(B609,$T$6:$W$16,4,0)/60*N609,Tiempos!O609*VLOOKUP(Tiempos!B609,Tiempos!$T$6:$W$16,4,0)/60),"")</f>
        <v/>
      </c>
      <c r="R609" s="115"/>
      <c r="S609" s="112">
        <f t="shared" si="81"/>
        <v>0</v>
      </c>
    </row>
    <row r="610" spans="1:19" hidden="1">
      <c r="A610" s="67"/>
      <c r="B610" s="59"/>
      <c r="C610" s="79" t="str">
        <f>IFERROR(VLOOKUP(B610,Tiempos!$T$6:$U$16,2,FALSE),"")</f>
        <v/>
      </c>
      <c r="D610" s="59"/>
      <c r="E610" s="141" t="str">
        <f>IFERROR(+VLOOKUP(A610,Tabla!$A$5:B9607,2,0),"")</f>
        <v/>
      </c>
      <c r="F610" s="69"/>
      <c r="G610" s="68"/>
      <c r="H610" s="70"/>
      <c r="I610" s="68"/>
      <c r="J610" s="61"/>
      <c r="K610" s="72" t="str">
        <f t="shared" si="76"/>
        <v/>
      </c>
      <c r="L610" s="73" t="str">
        <f t="shared" si="77"/>
        <v/>
      </c>
      <c r="M610" s="74" t="str">
        <f t="shared" si="78"/>
        <v/>
      </c>
      <c r="N610" s="78" t="str">
        <f t="shared" si="79"/>
        <v/>
      </c>
      <c r="O610" s="75" t="str">
        <f>IFERROR(IF(OR(M610="",B610=""),"",VLOOKUP($A610,Tabla!$A$2:$M$112,$C610,FALSE)),"")</f>
        <v/>
      </c>
      <c r="P610" s="76" t="str">
        <f t="shared" si="80"/>
        <v/>
      </c>
      <c r="Q610" s="77" t="str">
        <f>IFERROR(IF(OR(O610=0,O610=""),VLOOKUP(B610,$T$6:$W$16,4,0)/60*N610,Tiempos!O610*VLOOKUP(Tiempos!B610,Tiempos!$T$6:$W$16,4,0)/60),"")</f>
        <v/>
      </c>
      <c r="R610" s="115"/>
      <c r="S610" s="112">
        <f t="shared" si="81"/>
        <v>0</v>
      </c>
    </row>
    <row r="611" spans="1:19" hidden="1">
      <c r="A611" s="67"/>
      <c r="B611" s="59"/>
      <c r="C611" s="79" t="str">
        <f>IFERROR(VLOOKUP(B611,Tiempos!$T$6:$U$16,2,FALSE),"")</f>
        <v/>
      </c>
      <c r="D611" s="59"/>
      <c r="E611" s="141" t="str">
        <f>IFERROR(+VLOOKUP(A611,Tabla!$A$5:B9608,2,0),"")</f>
        <v/>
      </c>
      <c r="F611" s="69"/>
      <c r="G611" s="68"/>
      <c r="H611" s="70"/>
      <c r="I611" s="68"/>
      <c r="J611" s="61"/>
      <c r="K611" s="72" t="str">
        <f t="shared" si="76"/>
        <v/>
      </c>
      <c r="L611" s="73" t="str">
        <f t="shared" si="77"/>
        <v/>
      </c>
      <c r="M611" s="74" t="str">
        <f t="shared" si="78"/>
        <v/>
      </c>
      <c r="N611" s="78" t="str">
        <f t="shared" si="79"/>
        <v/>
      </c>
      <c r="O611" s="75" t="str">
        <f>IFERROR(IF(OR(M611="",B611=""),"",VLOOKUP($A611,Tabla!$A$2:$M$112,$C611,FALSE)),"")</f>
        <v/>
      </c>
      <c r="P611" s="76" t="str">
        <f t="shared" si="80"/>
        <v/>
      </c>
      <c r="Q611" s="77" t="str">
        <f>IFERROR(IF(OR(O611=0,O611=""),VLOOKUP(B611,$T$6:$W$16,4,0)/60*N611,Tiempos!O611*VLOOKUP(Tiempos!B611,Tiempos!$T$6:$W$16,4,0)/60),"")</f>
        <v/>
      </c>
      <c r="R611" s="115"/>
      <c r="S611" s="112">
        <f t="shared" si="81"/>
        <v>0</v>
      </c>
    </row>
    <row r="612" spans="1:19" hidden="1">
      <c r="A612" s="67"/>
      <c r="B612" s="59"/>
      <c r="C612" s="79" t="str">
        <f>IFERROR(VLOOKUP(B612,Tiempos!$T$6:$U$16,2,FALSE),"")</f>
        <v/>
      </c>
      <c r="D612" s="59"/>
      <c r="E612" s="141" t="str">
        <f>IFERROR(+VLOOKUP(A612,Tabla!$A$5:B9609,2,0),"")</f>
        <v/>
      </c>
      <c r="F612" s="69"/>
      <c r="G612" s="68"/>
      <c r="H612" s="70"/>
      <c r="I612" s="68"/>
      <c r="J612" s="61"/>
      <c r="K612" s="72" t="str">
        <f t="shared" si="76"/>
        <v/>
      </c>
      <c r="L612" s="73" t="str">
        <f t="shared" si="77"/>
        <v/>
      </c>
      <c r="M612" s="74" t="str">
        <f t="shared" si="78"/>
        <v/>
      </c>
      <c r="N612" s="78" t="str">
        <f t="shared" si="79"/>
        <v/>
      </c>
      <c r="O612" s="75" t="str">
        <f>IFERROR(IF(OR(M612="",B612=""),"",VLOOKUP($A612,Tabla!$A$2:$M$112,$C612,FALSE)),"")</f>
        <v/>
      </c>
      <c r="P612" s="76" t="str">
        <f t="shared" si="80"/>
        <v/>
      </c>
      <c r="Q612" s="77" t="str">
        <f>IFERROR(IF(OR(O612=0,O612=""),VLOOKUP(B612,$T$6:$W$16,4,0)/60*N612,Tiempos!O612*VLOOKUP(Tiempos!B612,Tiempos!$T$6:$W$16,4,0)/60),"")</f>
        <v/>
      </c>
      <c r="R612" s="115"/>
      <c r="S612" s="112">
        <f t="shared" si="81"/>
        <v>0</v>
      </c>
    </row>
    <row r="613" spans="1:19" hidden="1">
      <c r="A613" s="67"/>
      <c r="B613" s="59"/>
      <c r="C613" s="79" t="str">
        <f>IFERROR(VLOOKUP(B613,Tiempos!$T$6:$U$16,2,FALSE),"")</f>
        <v/>
      </c>
      <c r="D613" s="59"/>
      <c r="E613" s="141" t="str">
        <f>IFERROR(+VLOOKUP(A613,Tabla!$A$5:B9610,2,0),"")</f>
        <v/>
      </c>
      <c r="F613" s="69"/>
      <c r="G613" s="68"/>
      <c r="H613" s="70"/>
      <c r="I613" s="68"/>
      <c r="J613" s="61"/>
      <c r="K613" s="72" t="str">
        <f t="shared" si="76"/>
        <v/>
      </c>
      <c r="L613" s="73" t="str">
        <f t="shared" si="77"/>
        <v/>
      </c>
      <c r="M613" s="74" t="str">
        <f t="shared" si="78"/>
        <v/>
      </c>
      <c r="N613" s="78" t="str">
        <f t="shared" si="79"/>
        <v/>
      </c>
      <c r="O613" s="75" t="str">
        <f>IFERROR(IF(OR(M613="",B613=""),"",VLOOKUP($A613,Tabla!$A$2:$M$112,$C613,FALSE)),"")</f>
        <v/>
      </c>
      <c r="P613" s="76" t="str">
        <f t="shared" si="80"/>
        <v/>
      </c>
      <c r="Q613" s="77" t="str">
        <f>IFERROR(IF(OR(O613=0,O613=""),VLOOKUP(B613,$T$6:$W$16,4,0)/60*N613,Tiempos!O613*VLOOKUP(Tiempos!B613,Tiempos!$T$6:$W$16,4,0)/60),"")</f>
        <v/>
      </c>
      <c r="R613" s="115"/>
      <c r="S613" s="112">
        <f t="shared" si="81"/>
        <v>0</v>
      </c>
    </row>
    <row r="614" spans="1:19" hidden="1">
      <c r="A614" s="67"/>
      <c r="B614" s="59"/>
      <c r="C614" s="79" t="str">
        <f>IFERROR(VLOOKUP(B614,Tiempos!$T$6:$U$16,2,FALSE),"")</f>
        <v/>
      </c>
      <c r="D614" s="59"/>
      <c r="E614" s="141" t="str">
        <f>IFERROR(+VLOOKUP(A614,Tabla!$A$5:B9611,2,0),"")</f>
        <v/>
      </c>
      <c r="F614" s="69"/>
      <c r="G614" s="68"/>
      <c r="H614" s="70"/>
      <c r="I614" s="68"/>
      <c r="J614" s="61"/>
      <c r="K614" s="72" t="str">
        <f t="shared" si="76"/>
        <v/>
      </c>
      <c r="L614" s="73" t="str">
        <f t="shared" si="77"/>
        <v/>
      </c>
      <c r="M614" s="74" t="str">
        <f t="shared" si="78"/>
        <v/>
      </c>
      <c r="N614" s="78" t="str">
        <f t="shared" si="79"/>
        <v/>
      </c>
      <c r="O614" s="75" t="str">
        <f>IFERROR(IF(OR(M614="",B614=""),"",VLOOKUP($A614,Tabla!$A$2:$M$112,$C614,FALSE)),"")</f>
        <v/>
      </c>
      <c r="P614" s="76" t="str">
        <f t="shared" si="80"/>
        <v/>
      </c>
      <c r="Q614" s="77" t="str">
        <f>IFERROR(IF(OR(O614=0,O614=""),VLOOKUP(B614,$T$6:$W$16,4,0)/60*N614,Tiempos!O614*VLOOKUP(Tiempos!B614,Tiempos!$T$6:$W$16,4,0)/60),"")</f>
        <v/>
      </c>
      <c r="R614" s="115"/>
      <c r="S614" s="112">
        <f t="shared" si="81"/>
        <v>0</v>
      </c>
    </row>
    <row r="615" spans="1:19" hidden="1">
      <c r="A615" s="67"/>
      <c r="B615" s="59"/>
      <c r="C615" s="79" t="str">
        <f>IFERROR(VLOOKUP(B615,Tiempos!$T$6:$U$16,2,FALSE),"")</f>
        <v/>
      </c>
      <c r="D615" s="59"/>
      <c r="E615" s="141" t="str">
        <f>IFERROR(+VLOOKUP(A615,Tabla!$A$5:B9612,2,0),"")</f>
        <v/>
      </c>
      <c r="F615" s="69"/>
      <c r="G615" s="68"/>
      <c r="H615" s="70"/>
      <c r="I615" s="68"/>
      <c r="J615" s="61"/>
      <c r="K615" s="72" t="str">
        <f t="shared" si="76"/>
        <v/>
      </c>
      <c r="L615" s="73" t="str">
        <f t="shared" si="77"/>
        <v/>
      </c>
      <c r="M615" s="74" t="str">
        <f t="shared" si="78"/>
        <v/>
      </c>
      <c r="N615" s="78" t="str">
        <f t="shared" si="79"/>
        <v/>
      </c>
      <c r="O615" s="75" t="str">
        <f>IFERROR(IF(OR(M615="",B615=""),"",VLOOKUP($A615,Tabla!$A$2:$M$112,$C615,FALSE)),"")</f>
        <v/>
      </c>
      <c r="P615" s="76" t="str">
        <f t="shared" si="80"/>
        <v/>
      </c>
      <c r="Q615" s="77" t="str">
        <f>IFERROR(IF(OR(O615=0,O615=""),VLOOKUP(B615,$T$6:$W$16,4,0)/60*N615,Tiempos!O615*VLOOKUP(Tiempos!B615,Tiempos!$T$6:$W$16,4,0)/60),"")</f>
        <v/>
      </c>
      <c r="R615" s="115"/>
      <c r="S615" s="112">
        <f t="shared" si="81"/>
        <v>0</v>
      </c>
    </row>
    <row r="616" spans="1:19" ht="13.5" hidden="1" customHeight="1">
      <c r="A616" s="67"/>
      <c r="B616" s="59"/>
      <c r="C616" s="79" t="str">
        <f>IFERROR(VLOOKUP(B616,Tiempos!$T$6:$U$16,2,FALSE),"")</f>
        <v/>
      </c>
      <c r="D616" s="59"/>
      <c r="E616" s="141" t="str">
        <f>IFERROR(+VLOOKUP(A616,Tabla!$A$5:B9613,2,0),"")</f>
        <v/>
      </c>
      <c r="F616" s="69"/>
      <c r="G616" s="68"/>
      <c r="H616" s="70"/>
      <c r="I616" s="68"/>
      <c r="J616" s="61"/>
      <c r="K616" s="72" t="str">
        <f t="shared" si="76"/>
        <v/>
      </c>
      <c r="L616" s="73" t="str">
        <f t="shared" si="77"/>
        <v/>
      </c>
      <c r="M616" s="74" t="str">
        <f t="shared" si="78"/>
        <v/>
      </c>
      <c r="N616" s="78" t="str">
        <f t="shared" si="79"/>
        <v/>
      </c>
      <c r="O616" s="75" t="str">
        <f>IFERROR(IF(OR(M616="",B616=""),"",VLOOKUP($A616,Tabla!$A$2:$M$112,$C616,FALSE)),"")</f>
        <v/>
      </c>
      <c r="P616" s="76" t="str">
        <f t="shared" si="80"/>
        <v/>
      </c>
      <c r="Q616" s="77" t="str">
        <f>IFERROR(IF(OR(O616=0,O616=""),VLOOKUP(B616,$T$6:$W$16,4,0)/60*N616,Tiempos!O616*VLOOKUP(Tiempos!B616,Tiempos!$T$6:$W$16,4,0)/60),"")</f>
        <v/>
      </c>
      <c r="R616" s="115"/>
      <c r="S616" s="112">
        <f t="shared" si="81"/>
        <v>0</v>
      </c>
    </row>
    <row r="617" spans="1:19" hidden="1">
      <c r="A617" s="67"/>
      <c r="B617" s="59"/>
      <c r="C617" s="79" t="str">
        <f>IFERROR(VLOOKUP(B617,Tiempos!$T$6:$U$16,2,FALSE),"")</f>
        <v/>
      </c>
      <c r="D617" s="59"/>
      <c r="E617" s="141" t="str">
        <f>IFERROR(+VLOOKUP(A617,Tabla!$A$5:B9614,2,0),"")</f>
        <v/>
      </c>
      <c r="F617" s="69"/>
      <c r="G617" s="68"/>
      <c r="H617" s="70"/>
      <c r="I617" s="68"/>
      <c r="J617" s="61"/>
      <c r="K617" s="72" t="str">
        <f t="shared" si="76"/>
        <v/>
      </c>
      <c r="L617" s="73" t="str">
        <f t="shared" si="77"/>
        <v/>
      </c>
      <c r="M617" s="74" t="str">
        <f t="shared" si="78"/>
        <v/>
      </c>
      <c r="N617" s="78" t="str">
        <f t="shared" si="79"/>
        <v/>
      </c>
      <c r="O617" s="75" t="str">
        <f>IFERROR(IF(OR(M617="",B617=""),"",VLOOKUP($A617,Tabla!$A$2:$M$112,$C617,FALSE)),"")</f>
        <v/>
      </c>
      <c r="P617" s="76" t="str">
        <f t="shared" si="80"/>
        <v/>
      </c>
      <c r="Q617" s="77" t="str">
        <f>IFERROR(IF(OR(O617=0,O617=""),VLOOKUP(B617,$T$6:$W$16,4,0)/60*N617,Tiempos!O617*VLOOKUP(Tiempos!B617,Tiempos!$T$6:$W$16,4,0)/60),"")</f>
        <v/>
      </c>
      <c r="R617" s="115"/>
      <c r="S617" s="112">
        <f t="shared" si="81"/>
        <v>0</v>
      </c>
    </row>
    <row r="618" spans="1:19" hidden="1">
      <c r="A618" s="67"/>
      <c r="B618" s="59"/>
      <c r="C618" s="79" t="str">
        <f>IFERROR(VLOOKUP(B618,Tiempos!$T$6:$U$16,2,FALSE),"")</f>
        <v/>
      </c>
      <c r="D618" s="59"/>
      <c r="E618" s="141" t="str">
        <f>IFERROR(+VLOOKUP(A618,Tabla!$A$5:B9615,2,0),"")</f>
        <v/>
      </c>
      <c r="F618" s="69"/>
      <c r="G618" s="68"/>
      <c r="H618" s="70"/>
      <c r="I618" s="68"/>
      <c r="J618" s="61"/>
      <c r="K618" s="72" t="str">
        <f t="shared" si="76"/>
        <v/>
      </c>
      <c r="L618" s="73" t="str">
        <f t="shared" si="77"/>
        <v/>
      </c>
      <c r="M618" s="74" t="str">
        <f t="shared" si="78"/>
        <v/>
      </c>
      <c r="N618" s="78" t="str">
        <f t="shared" si="79"/>
        <v/>
      </c>
      <c r="O618" s="75" t="str">
        <f>IFERROR(IF(OR(M618="",B618=""),"",VLOOKUP($A618,Tabla!$A$2:$M$112,$C618,FALSE)),"")</f>
        <v/>
      </c>
      <c r="P618" s="76" t="str">
        <f t="shared" si="80"/>
        <v/>
      </c>
      <c r="Q618" s="77" t="str">
        <f>IFERROR(IF(OR(O618=0,O618=""),VLOOKUP(B618,$T$6:$W$16,4,0)/60*N618,Tiempos!O618*VLOOKUP(Tiempos!B618,Tiempos!$T$6:$W$16,4,0)/60),"")</f>
        <v/>
      </c>
      <c r="R618" s="115"/>
      <c r="S618" s="112">
        <f t="shared" si="81"/>
        <v>0</v>
      </c>
    </row>
    <row r="619" spans="1:19" hidden="1">
      <c r="A619" s="67"/>
      <c r="B619" s="59"/>
      <c r="C619" s="79" t="str">
        <f>IFERROR(VLOOKUP(B619,Tiempos!$T$6:$U$16,2,FALSE),"")</f>
        <v/>
      </c>
      <c r="D619" s="59"/>
      <c r="E619" s="141" t="str">
        <f>IFERROR(+VLOOKUP(A619,Tabla!$A$5:B9616,2,0),"")</f>
        <v/>
      </c>
      <c r="F619" s="69"/>
      <c r="G619" s="68"/>
      <c r="H619" s="70"/>
      <c r="I619" s="68"/>
      <c r="J619" s="61"/>
      <c r="K619" s="72" t="str">
        <f t="shared" si="76"/>
        <v/>
      </c>
      <c r="L619" s="73" t="str">
        <f t="shared" si="77"/>
        <v/>
      </c>
      <c r="M619" s="74" t="str">
        <f t="shared" si="78"/>
        <v/>
      </c>
      <c r="N619" s="78" t="str">
        <f t="shared" si="79"/>
        <v/>
      </c>
      <c r="O619" s="75" t="str">
        <f>IFERROR(IF(OR(M619="",B619=""),"",VLOOKUP($A619,Tabla!$A$2:$M$112,$C619,FALSE)),"")</f>
        <v/>
      </c>
      <c r="P619" s="76" t="str">
        <f t="shared" si="80"/>
        <v/>
      </c>
      <c r="Q619" s="77" t="str">
        <f>IFERROR(IF(OR(O619=0,O619=""),VLOOKUP(B619,$T$6:$W$16,4,0)/60*N619,Tiempos!O619*VLOOKUP(Tiempos!B619,Tiempos!$T$6:$W$16,4,0)/60),"")</f>
        <v/>
      </c>
      <c r="R619" s="115"/>
      <c r="S619" s="112">
        <f t="shared" si="81"/>
        <v>0</v>
      </c>
    </row>
    <row r="620" spans="1:19" hidden="1">
      <c r="A620" s="67"/>
      <c r="B620" s="59"/>
      <c r="C620" s="79" t="str">
        <f>IFERROR(VLOOKUP(B620,Tiempos!$T$6:$U$16,2,FALSE),"")</f>
        <v/>
      </c>
      <c r="D620" s="59"/>
      <c r="E620" s="141" t="str">
        <f>IFERROR(+VLOOKUP(A620,Tabla!$A$5:B9617,2,0),"")</f>
        <v/>
      </c>
      <c r="F620" s="69"/>
      <c r="G620" s="68"/>
      <c r="H620" s="70"/>
      <c r="I620" s="68"/>
      <c r="J620" s="61"/>
      <c r="K620" s="72" t="str">
        <f t="shared" si="76"/>
        <v/>
      </c>
      <c r="L620" s="73" t="str">
        <f t="shared" si="77"/>
        <v/>
      </c>
      <c r="M620" s="74" t="str">
        <f t="shared" si="78"/>
        <v/>
      </c>
      <c r="N620" s="78" t="str">
        <f t="shared" si="79"/>
        <v/>
      </c>
      <c r="O620" s="75" t="str">
        <f>IFERROR(IF(OR(M620="",B620=""),"",VLOOKUP($A620,Tabla!$A$2:$M$112,$C620,FALSE)),"")</f>
        <v/>
      </c>
      <c r="P620" s="76" t="str">
        <f t="shared" si="80"/>
        <v/>
      </c>
      <c r="Q620" s="77" t="str">
        <f>IFERROR(IF(OR(O620=0,O620=""),VLOOKUP(B620,$T$6:$W$16,4,0)/60*N620,Tiempos!O620*VLOOKUP(Tiempos!B620,Tiempos!$T$6:$W$16,4,0)/60),"")</f>
        <v/>
      </c>
      <c r="R620" s="115"/>
      <c r="S620" s="112">
        <f t="shared" si="81"/>
        <v>0</v>
      </c>
    </row>
    <row r="621" spans="1:19" hidden="1">
      <c r="A621" s="67"/>
      <c r="B621" s="59"/>
      <c r="C621" s="79" t="str">
        <f>IFERROR(VLOOKUP(B621,Tiempos!$T$6:$U$16,2,FALSE),"")</f>
        <v/>
      </c>
      <c r="D621" s="59"/>
      <c r="E621" s="141" t="str">
        <f>IFERROR(+VLOOKUP(A621,Tabla!$A$5:B9618,2,0),"")</f>
        <v/>
      </c>
      <c r="F621" s="69"/>
      <c r="G621" s="68"/>
      <c r="H621" s="70"/>
      <c r="I621" s="68"/>
      <c r="J621" s="61"/>
      <c r="K621" s="72" t="str">
        <f t="shared" si="76"/>
        <v/>
      </c>
      <c r="L621" s="73" t="str">
        <f t="shared" si="77"/>
        <v/>
      </c>
      <c r="M621" s="74" t="str">
        <f t="shared" si="78"/>
        <v/>
      </c>
      <c r="N621" s="78" t="str">
        <f t="shared" si="79"/>
        <v/>
      </c>
      <c r="O621" s="75" t="str">
        <f>IFERROR(IF(OR(M621="",B621=""),"",VLOOKUP($A621,Tabla!$A$2:$M$112,$C621,FALSE)),"")</f>
        <v/>
      </c>
      <c r="P621" s="76" t="str">
        <f t="shared" si="80"/>
        <v/>
      </c>
      <c r="Q621" s="77" t="str">
        <f>IFERROR(IF(OR(O621=0,O621=""),VLOOKUP(B621,$T$6:$W$16,4,0)/60*N621,Tiempos!O621*VLOOKUP(Tiempos!B621,Tiempos!$T$6:$W$16,4,0)/60),"")</f>
        <v/>
      </c>
      <c r="R621" s="115"/>
      <c r="S621" s="112">
        <f t="shared" si="81"/>
        <v>0</v>
      </c>
    </row>
    <row r="622" spans="1:19" hidden="1">
      <c r="A622" s="67"/>
      <c r="B622" s="59"/>
      <c r="C622" s="79" t="str">
        <f>IFERROR(VLOOKUP(B622,Tiempos!$T$6:$U$16,2,FALSE),"")</f>
        <v/>
      </c>
      <c r="D622" s="59"/>
      <c r="E622" s="141" t="str">
        <f>IFERROR(+VLOOKUP(A622,Tabla!$A$5:B9619,2,0),"")</f>
        <v/>
      </c>
      <c r="F622" s="69"/>
      <c r="G622" s="68"/>
      <c r="H622" s="70"/>
      <c r="I622" s="68"/>
      <c r="J622" s="61"/>
      <c r="K622" s="72" t="str">
        <f t="shared" si="76"/>
        <v/>
      </c>
      <c r="L622" s="73" t="str">
        <f t="shared" si="77"/>
        <v/>
      </c>
      <c r="M622" s="74" t="str">
        <f t="shared" si="78"/>
        <v/>
      </c>
      <c r="N622" s="78" t="str">
        <f t="shared" si="79"/>
        <v/>
      </c>
      <c r="O622" s="75" t="str">
        <f>IFERROR(IF(OR(M622="",B622=""),"",VLOOKUP($A622,Tabla!$A$2:$M$112,$C622,FALSE)),"")</f>
        <v/>
      </c>
      <c r="P622" s="76" t="str">
        <f t="shared" si="80"/>
        <v/>
      </c>
      <c r="Q622" s="77" t="str">
        <f>IFERROR(IF(OR(O622=0,O622=""),VLOOKUP(B622,$T$6:$W$16,4,0)/60*N622,Tiempos!O622*VLOOKUP(Tiempos!B622,Tiempos!$T$6:$W$16,4,0)/60),"")</f>
        <v/>
      </c>
      <c r="R622" s="116"/>
      <c r="S622" s="112">
        <f t="shared" si="81"/>
        <v>0</v>
      </c>
    </row>
    <row r="623" spans="1:19" hidden="1">
      <c r="A623" s="67"/>
      <c r="B623" s="59"/>
      <c r="C623" s="79" t="str">
        <f>IFERROR(VLOOKUP(B623,Tiempos!$T$6:$U$16,2,FALSE),"")</f>
        <v/>
      </c>
      <c r="D623" s="59"/>
      <c r="E623" s="141" t="str">
        <f>IFERROR(+VLOOKUP(A623,Tabla!$A$5:B9620,2,0),"")</f>
        <v/>
      </c>
      <c r="F623" s="69"/>
      <c r="G623" s="68"/>
      <c r="H623" s="70"/>
      <c r="I623" s="68"/>
      <c r="J623" s="61"/>
      <c r="K623" s="72" t="str">
        <f t="shared" si="76"/>
        <v/>
      </c>
      <c r="L623" s="73" t="str">
        <f t="shared" si="77"/>
        <v/>
      </c>
      <c r="M623" s="74" t="str">
        <f t="shared" si="78"/>
        <v/>
      </c>
      <c r="N623" s="78" t="str">
        <f t="shared" si="79"/>
        <v/>
      </c>
      <c r="O623" s="75" t="str">
        <f>IFERROR(IF(OR(M623="",B623=""),"",VLOOKUP($A623,Tabla!$A$2:$M$112,$C623,FALSE)),"")</f>
        <v/>
      </c>
      <c r="P623" s="76" t="str">
        <f t="shared" si="80"/>
        <v/>
      </c>
      <c r="Q623" s="77" t="str">
        <f>IFERROR(IF(OR(O623=0,O623=""),VLOOKUP(B623,$T$6:$W$16,4,0)/60*N623,Tiempos!O623*VLOOKUP(Tiempos!B623,Tiempos!$T$6:$W$16,4,0)/60),"")</f>
        <v/>
      </c>
      <c r="R623" s="116"/>
      <c r="S623" s="112">
        <f t="shared" si="81"/>
        <v>0</v>
      </c>
    </row>
    <row r="624" spans="1:19" hidden="1">
      <c r="A624" s="67"/>
      <c r="B624" s="59"/>
      <c r="C624" s="79" t="str">
        <f>IFERROR(VLOOKUP(B624,Tiempos!$T$6:$U$16,2,FALSE),"")</f>
        <v/>
      </c>
      <c r="D624" s="59"/>
      <c r="E624" s="141" t="str">
        <f>IFERROR(+VLOOKUP(A624,Tabla!$A$5:B9621,2,0),"")</f>
        <v/>
      </c>
      <c r="F624" s="69"/>
      <c r="G624" s="68"/>
      <c r="H624" s="70"/>
      <c r="I624" s="68"/>
      <c r="J624" s="61"/>
      <c r="K624" s="72" t="str">
        <f t="shared" si="76"/>
        <v/>
      </c>
      <c r="L624" s="73" t="str">
        <f t="shared" si="77"/>
        <v/>
      </c>
      <c r="M624" s="74" t="str">
        <f t="shared" si="78"/>
        <v/>
      </c>
      <c r="N624" s="78" t="str">
        <f t="shared" si="79"/>
        <v/>
      </c>
      <c r="O624" s="75" t="str">
        <f>IFERROR(IF(OR(M624="",B624=""),"",VLOOKUP($A624,Tabla!$A$2:$M$112,$C624,FALSE)),"")</f>
        <v/>
      </c>
      <c r="P624" s="76" t="str">
        <f t="shared" si="80"/>
        <v/>
      </c>
      <c r="Q624" s="77" t="str">
        <f>IFERROR(IF(OR(O624=0,O624=""),VLOOKUP(B624,$T$6:$W$16,4,0)/60*N624,Tiempos!O624*VLOOKUP(Tiempos!B624,Tiempos!$T$6:$W$16,4,0)/60),"")</f>
        <v/>
      </c>
      <c r="R624" s="116"/>
      <c r="S624" s="112">
        <f t="shared" si="81"/>
        <v>0</v>
      </c>
    </row>
    <row r="625" spans="1:19" hidden="1">
      <c r="A625" s="67"/>
      <c r="B625" s="59"/>
      <c r="C625" s="79" t="str">
        <f>IFERROR(VLOOKUP(B625,Tiempos!$T$6:$U$16,2,FALSE),"")</f>
        <v/>
      </c>
      <c r="D625" s="59"/>
      <c r="E625" s="141" t="str">
        <f>IFERROR(+VLOOKUP(A625,Tabla!$A$5:B9622,2,0),"")</f>
        <v/>
      </c>
      <c r="F625" s="69"/>
      <c r="G625" s="68"/>
      <c r="H625" s="70"/>
      <c r="I625" s="68"/>
      <c r="J625" s="61"/>
      <c r="K625" s="72" t="str">
        <f t="shared" si="76"/>
        <v/>
      </c>
      <c r="L625" s="73" t="str">
        <f t="shared" si="77"/>
        <v/>
      </c>
      <c r="M625" s="74" t="str">
        <f t="shared" si="78"/>
        <v/>
      </c>
      <c r="N625" s="78" t="str">
        <f t="shared" si="79"/>
        <v/>
      </c>
      <c r="O625" s="75" t="str">
        <f>IFERROR(IF(OR(M625="",B625=""),"",VLOOKUP($A625,Tabla!$A$2:$M$112,$C625,FALSE)),"")</f>
        <v/>
      </c>
      <c r="P625" s="76" t="str">
        <f t="shared" si="80"/>
        <v/>
      </c>
      <c r="Q625" s="77" t="str">
        <f>IFERROR(IF(OR(O625=0,O625=""),VLOOKUP(B625,$T$6:$W$16,4,0)/60*N625,Tiempos!O625*VLOOKUP(Tiempos!B625,Tiempos!$T$6:$W$16,4,0)/60),"")</f>
        <v/>
      </c>
      <c r="R625" s="117"/>
      <c r="S625" s="112">
        <f t="shared" si="81"/>
        <v>0</v>
      </c>
    </row>
    <row r="626" spans="1:19" hidden="1">
      <c r="A626" s="67"/>
      <c r="B626" s="59"/>
      <c r="C626" s="79" t="str">
        <f>IFERROR(VLOOKUP(B626,Tiempos!$T$6:$U$16,2,FALSE),"")</f>
        <v/>
      </c>
      <c r="D626" s="59"/>
      <c r="E626" s="141" t="str">
        <f>IFERROR(+VLOOKUP(A626,Tabla!$A$5:B9623,2,0),"")</f>
        <v/>
      </c>
      <c r="F626" s="69"/>
      <c r="G626" s="68"/>
      <c r="H626" s="70"/>
      <c r="I626" s="68"/>
      <c r="J626" s="61"/>
      <c r="K626" s="72" t="str">
        <f t="shared" ref="K626:K689" si="82">IFERROR(IF(J626="","",IF(G626=I626,(J626-H626-S626),IF(I626-G626=1,((VLOOKUP(G626,CALENDARIO,6,FALSE)-H626)+(J626-VLOOKUP(I626,CALENDARIO,5,FALSE)))-S626,IF(I626-G626=2,((VLOOKUP(G626,CALENDARIO,6,FALSE)-H626)+(J626-VLOOKUP(I626,CALENDARIO,5,FALSE)))-S626+VLOOKUP(G626+1,CALENDARIO,7,FALSE)/24,IF(I626-G626=3,((VLOOKUP(G626,CALENDARIO,6,FALSE)-H626)+(J626-VLOOKUP(I626,CALENDARIO,5,FALSE)))-S626+VLOOKUP(G626+1,CALENDARIO,7,FALSE)/24+VLOOKUP(G626+2,CALENDARIO,7,FALSE)/24,((VLOOKUP(G626,CALENDARIO,6,FALSE)-H626)+(J626-VLOOKUP(I626,CALENDARIO,5,FALSE)))-S626+VLOOKUP(G626+1,CALENDARIO,7,FALSE)/24+VLOOKUP(G626+2,CALENDARIO,7,FALSE)/24+VLOOKUP(G626+3,CALENDARIO,7,FALSE)/24))))),"")</f>
        <v/>
      </c>
      <c r="L626" s="73" t="str">
        <f t="shared" ref="L626:L689" si="83">IFERROR((+HOUR(K626)*60+MINUTE(K626)),"")</f>
        <v/>
      </c>
      <c r="M626" s="74" t="str">
        <f t="shared" ref="M626:M689" si="84">IFERROR(IF(K626="","",K626/F626),"")</f>
        <v/>
      </c>
      <c r="N626" s="78" t="str">
        <f t="shared" ref="N626:N689" si="85">IFERROR(+HOUR(M626)*60+MINUTE(M626),"")</f>
        <v/>
      </c>
      <c r="O626" s="75" t="str">
        <f>IFERROR(IF(OR(M626="",B626=""),"",VLOOKUP($A626,Tabla!$A$2:$M$112,$C626,FALSE)),"")</f>
        <v/>
      </c>
      <c r="P626" s="76" t="str">
        <f t="shared" si="80"/>
        <v/>
      </c>
      <c r="Q626" s="77" t="str">
        <f>IFERROR(IF(OR(O626=0,O626=""),VLOOKUP(B626,$T$6:$W$16,4,0)/60*N626,Tiempos!O626*VLOOKUP(Tiempos!B626,Tiempos!$T$6:$W$16,4,0)/60),"")</f>
        <v/>
      </c>
      <c r="R626" s="117"/>
      <c r="S626" s="112">
        <f t="shared" si="81"/>
        <v>0</v>
      </c>
    </row>
    <row r="627" spans="1:19" hidden="1">
      <c r="A627" s="67"/>
      <c r="B627" s="59"/>
      <c r="C627" s="79" t="str">
        <f>IFERROR(VLOOKUP(B627,Tiempos!$T$6:$U$16,2,FALSE),"")</f>
        <v/>
      </c>
      <c r="D627" s="59"/>
      <c r="E627" s="141" t="str">
        <f>IFERROR(+VLOOKUP(A627,Tabla!$A$5:B9624,2,0),"")</f>
        <v/>
      </c>
      <c r="F627" s="69"/>
      <c r="G627" s="68"/>
      <c r="H627" s="70"/>
      <c r="I627" s="68"/>
      <c r="J627" s="61"/>
      <c r="K627" s="72" t="str">
        <f t="shared" si="82"/>
        <v/>
      </c>
      <c r="L627" s="73" t="str">
        <f t="shared" si="83"/>
        <v/>
      </c>
      <c r="M627" s="74" t="str">
        <f t="shared" si="84"/>
        <v/>
      </c>
      <c r="N627" s="78" t="str">
        <f t="shared" si="85"/>
        <v/>
      </c>
      <c r="O627" s="75" t="str">
        <f>IFERROR(IF(OR(M627="",B627=""),"",VLOOKUP($A627,Tabla!$A$2:$M$112,$C627,FALSE)),"")</f>
        <v/>
      </c>
      <c r="P627" s="76" t="str">
        <f t="shared" si="80"/>
        <v/>
      </c>
      <c r="Q627" s="77" t="str">
        <f>IFERROR(IF(OR(O627=0,O627=""),VLOOKUP(B627,$T$6:$W$16,4,0)/60*N627,Tiempos!O627*VLOOKUP(Tiempos!B627,Tiempos!$T$6:$W$16,4,0)/60),"")</f>
        <v/>
      </c>
      <c r="R627" s="117"/>
      <c r="S627" s="112">
        <f t="shared" si="81"/>
        <v>0</v>
      </c>
    </row>
    <row r="628" spans="1:19" hidden="1">
      <c r="A628" s="67"/>
      <c r="B628" s="59"/>
      <c r="C628" s="79" t="str">
        <f>IFERROR(VLOOKUP(B628,Tiempos!$T$6:$U$16,2,FALSE),"")</f>
        <v/>
      </c>
      <c r="D628" s="59"/>
      <c r="E628" s="141" t="str">
        <f>IFERROR(+VLOOKUP(A628,Tabla!$A$5:B9625,2,0),"")</f>
        <v/>
      </c>
      <c r="F628" s="69"/>
      <c r="G628" s="68"/>
      <c r="H628" s="70"/>
      <c r="I628" s="68"/>
      <c r="J628" s="61"/>
      <c r="K628" s="72" t="str">
        <f t="shared" si="82"/>
        <v/>
      </c>
      <c r="L628" s="73" t="str">
        <f t="shared" si="83"/>
        <v/>
      </c>
      <c r="M628" s="74" t="str">
        <f t="shared" si="84"/>
        <v/>
      </c>
      <c r="N628" s="78" t="str">
        <f t="shared" si="85"/>
        <v/>
      </c>
      <c r="O628" s="75" t="str">
        <f>IFERROR(IF(OR(M628="",B628=""),"",VLOOKUP($A628,Tabla!$A$2:$M$112,$C628,FALSE)),"")</f>
        <v/>
      </c>
      <c r="P628" s="76" t="str">
        <f t="shared" si="80"/>
        <v/>
      </c>
      <c r="Q628" s="77" t="str">
        <f>IFERROR(IF(OR(O628=0,O628=""),VLOOKUP(B628,$T$6:$W$16,4,0)/60*N628,Tiempos!O628*VLOOKUP(Tiempos!B628,Tiempos!$T$6:$W$16,4,0)/60),"")</f>
        <v/>
      </c>
      <c r="R628" s="117"/>
      <c r="S628" s="112">
        <f t="shared" si="81"/>
        <v>0</v>
      </c>
    </row>
    <row r="629" spans="1:19" hidden="1">
      <c r="A629" s="67"/>
      <c r="B629" s="59"/>
      <c r="C629" s="79" t="str">
        <f>IFERROR(VLOOKUP(B629,Tiempos!$T$6:$U$16,2,FALSE),"")</f>
        <v/>
      </c>
      <c r="D629" s="59"/>
      <c r="E629" s="141" t="str">
        <f>IFERROR(+VLOOKUP(A629,Tabla!$A$5:B9626,2,0),"")</f>
        <v/>
      </c>
      <c r="F629" s="69"/>
      <c r="G629" s="68"/>
      <c r="H629" s="70"/>
      <c r="I629" s="68"/>
      <c r="J629" s="61"/>
      <c r="K629" s="72" t="str">
        <f t="shared" si="82"/>
        <v/>
      </c>
      <c r="L629" s="73" t="str">
        <f t="shared" si="83"/>
        <v/>
      </c>
      <c r="M629" s="74" t="str">
        <f t="shared" si="84"/>
        <v/>
      </c>
      <c r="N629" s="78" t="str">
        <f t="shared" si="85"/>
        <v/>
      </c>
      <c r="O629" s="75" t="str">
        <f>IFERROR(IF(OR(M629="",B629=""),"",VLOOKUP($A629,Tabla!$A$2:$M$112,$C629,FALSE)),"")</f>
        <v/>
      </c>
      <c r="P629" s="76" t="str">
        <f t="shared" si="80"/>
        <v/>
      </c>
      <c r="Q629" s="77" t="str">
        <f>IFERROR(IF(OR(O629=0,O629=""),VLOOKUP(B629,$T$6:$W$16,4,0)/60*N629,Tiempos!O629*VLOOKUP(Tiempos!B629,Tiempos!$T$6:$W$16,4,0)/60),"")</f>
        <v/>
      </c>
      <c r="R629" s="117"/>
      <c r="S629" s="112">
        <f t="shared" si="81"/>
        <v>0</v>
      </c>
    </row>
    <row r="630" spans="1:19" hidden="1">
      <c r="A630" s="67"/>
      <c r="B630" s="59"/>
      <c r="C630" s="79" t="str">
        <f>IFERROR(VLOOKUP(B630,Tiempos!$T$6:$U$16,2,FALSE),"")</f>
        <v/>
      </c>
      <c r="D630" s="59"/>
      <c r="E630" s="141" t="str">
        <f>IFERROR(+VLOOKUP(A630,Tabla!$A$5:B9627,2,0),"")</f>
        <v/>
      </c>
      <c r="F630" s="69"/>
      <c r="G630" s="68"/>
      <c r="H630" s="70"/>
      <c r="I630" s="68"/>
      <c r="J630" s="61"/>
      <c r="K630" s="72" t="str">
        <f t="shared" si="82"/>
        <v/>
      </c>
      <c r="L630" s="73" t="str">
        <f t="shared" si="83"/>
        <v/>
      </c>
      <c r="M630" s="74" t="str">
        <f t="shared" si="84"/>
        <v/>
      </c>
      <c r="N630" s="78" t="str">
        <f t="shared" si="85"/>
        <v/>
      </c>
      <c r="O630" s="75" t="str">
        <f>IFERROR(IF(OR(M630="",B630=""),"",VLOOKUP($A630,Tabla!$A$2:$M$112,$C630,FALSE)),"")</f>
        <v/>
      </c>
      <c r="P630" s="76" t="str">
        <f t="shared" ref="P630:P693" si="86">IF(O630="","",(O630/N630))</f>
        <v/>
      </c>
      <c r="Q630" s="77" t="str">
        <f>IFERROR(IF(OR(O630=0,O630=""),VLOOKUP(B630,$T$6:$W$16,4,0)/60*N630,Tiempos!O630*VLOOKUP(Tiempos!B630,Tiempos!$T$6:$W$16,4,0)/60),"")</f>
        <v/>
      </c>
      <c r="R630" s="117"/>
      <c r="S630" s="112">
        <f t="shared" si="81"/>
        <v>0</v>
      </c>
    </row>
    <row r="631" spans="1:19" hidden="1">
      <c r="A631" s="67"/>
      <c r="B631" s="59"/>
      <c r="C631" s="79" t="str">
        <f>IFERROR(VLOOKUP(B631,Tiempos!$T$6:$U$16,2,FALSE),"")</f>
        <v/>
      </c>
      <c r="D631" s="59"/>
      <c r="E631" s="141" t="str">
        <f>IFERROR(+VLOOKUP(A631,Tabla!$A$5:B9628,2,0),"")</f>
        <v/>
      </c>
      <c r="F631" s="69"/>
      <c r="G631" s="68"/>
      <c r="H631" s="70"/>
      <c r="I631" s="68"/>
      <c r="J631" s="61"/>
      <c r="K631" s="72" t="str">
        <f t="shared" si="82"/>
        <v/>
      </c>
      <c r="L631" s="73" t="str">
        <f t="shared" si="83"/>
        <v/>
      </c>
      <c r="M631" s="74" t="str">
        <f t="shared" si="84"/>
        <v/>
      </c>
      <c r="N631" s="78" t="str">
        <f t="shared" si="85"/>
        <v/>
      </c>
      <c r="O631" s="75" t="str">
        <f>IFERROR(IF(OR(M631="",B631=""),"",VLOOKUP($A631,Tabla!$A$2:$M$112,$C631,FALSE)),"")</f>
        <v/>
      </c>
      <c r="P631" s="76" t="str">
        <f t="shared" si="86"/>
        <v/>
      </c>
      <c r="Q631" s="77" t="str">
        <f>IFERROR(IF(OR(O631=0,O631=""),VLOOKUP(B631,$T$6:$W$16,4,0)/60*N631,Tiempos!O631*VLOOKUP(Tiempos!B631,Tiempos!$T$6:$W$16,4,0)/60),"")</f>
        <v/>
      </c>
      <c r="R631" s="117"/>
      <c r="S631" s="112">
        <f t="shared" si="81"/>
        <v>0</v>
      </c>
    </row>
    <row r="632" spans="1:19" hidden="1">
      <c r="A632" s="67"/>
      <c r="B632" s="59"/>
      <c r="C632" s="79" t="str">
        <f>IFERROR(VLOOKUP(B632,Tiempos!$T$6:$U$16,2,FALSE),"")</f>
        <v/>
      </c>
      <c r="D632" s="59"/>
      <c r="E632" s="141" t="str">
        <f>IFERROR(+VLOOKUP(A632,Tabla!$A$5:B9629,2,0),"")</f>
        <v/>
      </c>
      <c r="F632" s="69"/>
      <c r="G632" s="68"/>
      <c r="H632" s="70"/>
      <c r="I632" s="68"/>
      <c r="J632" s="61"/>
      <c r="K632" s="72" t="str">
        <f t="shared" si="82"/>
        <v/>
      </c>
      <c r="L632" s="73" t="str">
        <f t="shared" si="83"/>
        <v/>
      </c>
      <c r="M632" s="74" t="str">
        <f t="shared" si="84"/>
        <v/>
      </c>
      <c r="N632" s="78" t="str">
        <f t="shared" si="85"/>
        <v/>
      </c>
      <c r="O632" s="75" t="str">
        <f>IFERROR(IF(OR(M632="",B632=""),"",VLOOKUP($A632,Tabla!$A$2:$M$112,$C632,FALSE)),"")</f>
        <v/>
      </c>
      <c r="P632" s="76" t="str">
        <f t="shared" si="86"/>
        <v/>
      </c>
      <c r="Q632" s="77" t="str">
        <f>IFERROR(IF(OR(O632=0,O632=""),VLOOKUP(B632,$T$6:$W$16,4,0)/60*N632,Tiempos!O632*VLOOKUP(Tiempos!B632,Tiempos!$T$6:$W$16,4,0)/60),"")</f>
        <v/>
      </c>
      <c r="R632" s="118"/>
      <c r="S632" s="112">
        <f t="shared" si="81"/>
        <v>0</v>
      </c>
    </row>
    <row r="633" spans="1:19" hidden="1">
      <c r="A633" s="67"/>
      <c r="B633" s="59"/>
      <c r="C633" s="79" t="str">
        <f>IFERROR(VLOOKUP(B633,Tiempos!$T$6:$U$16,2,FALSE),"")</f>
        <v/>
      </c>
      <c r="D633" s="59"/>
      <c r="E633" s="141" t="str">
        <f>IFERROR(+VLOOKUP(A633,Tabla!$A$5:B9630,2,0),"")</f>
        <v/>
      </c>
      <c r="F633" s="69"/>
      <c r="G633" s="68"/>
      <c r="H633" s="70"/>
      <c r="I633" s="68"/>
      <c r="J633" s="61"/>
      <c r="K633" s="72" t="str">
        <f t="shared" si="82"/>
        <v/>
      </c>
      <c r="L633" s="73" t="str">
        <f t="shared" si="83"/>
        <v/>
      </c>
      <c r="M633" s="74" t="str">
        <f t="shared" si="84"/>
        <v/>
      </c>
      <c r="N633" s="78" t="str">
        <f t="shared" si="85"/>
        <v/>
      </c>
      <c r="O633" s="75" t="str">
        <f>IFERROR(IF(OR(M633="",B633=""),"",VLOOKUP($A633,Tabla!$A$2:$M$112,$C633,FALSE)),"")</f>
        <v/>
      </c>
      <c r="P633" s="76" t="str">
        <f t="shared" si="86"/>
        <v/>
      </c>
      <c r="Q633" s="77" t="str">
        <f>IFERROR(IF(OR(O633=0,O633=""),VLOOKUP(B633,$T$6:$W$16,4,0)/60*N633,Tiempos!O633*VLOOKUP(Tiempos!B633,Tiempos!$T$6:$W$16,4,0)/60),"")</f>
        <v/>
      </c>
      <c r="R633" s="116"/>
      <c r="S633" s="112">
        <f t="shared" si="81"/>
        <v>0</v>
      </c>
    </row>
    <row r="634" spans="1:19" hidden="1">
      <c r="A634" s="67"/>
      <c r="B634" s="59"/>
      <c r="C634" s="79" t="str">
        <f>IFERROR(VLOOKUP(B634,Tiempos!$T$6:$U$16,2,FALSE),"")</f>
        <v/>
      </c>
      <c r="D634" s="59"/>
      <c r="E634" s="141" t="str">
        <f>IFERROR(+VLOOKUP(A634,Tabla!$A$5:B9631,2,0),"")</f>
        <v/>
      </c>
      <c r="F634" s="69"/>
      <c r="G634" s="68"/>
      <c r="H634" s="70"/>
      <c r="I634" s="68"/>
      <c r="J634" s="61"/>
      <c r="K634" s="72" t="str">
        <f t="shared" si="82"/>
        <v/>
      </c>
      <c r="L634" s="73" t="str">
        <f t="shared" si="83"/>
        <v/>
      </c>
      <c r="M634" s="74" t="str">
        <f t="shared" si="84"/>
        <v/>
      </c>
      <c r="N634" s="78" t="str">
        <f t="shared" si="85"/>
        <v/>
      </c>
      <c r="O634" s="75" t="str">
        <f>IFERROR(IF(OR(M634="",B634=""),"",VLOOKUP($A634,Tabla!$A$2:$M$112,$C634,FALSE)),"")</f>
        <v/>
      </c>
      <c r="P634" s="76" t="str">
        <f t="shared" si="86"/>
        <v/>
      </c>
      <c r="Q634" s="77" t="str">
        <f>IFERROR(IF(OR(O634=0,O634=""),VLOOKUP(B634,$T$6:$W$16,4,0)/60*N634,Tiempos!O634*VLOOKUP(Tiempos!B634,Tiempos!$T$6:$W$16,4,0)/60),"")</f>
        <v/>
      </c>
      <c r="R634" s="115"/>
      <c r="S634" s="112">
        <f t="shared" si="81"/>
        <v>0</v>
      </c>
    </row>
    <row r="635" spans="1:19" hidden="1">
      <c r="A635" s="67"/>
      <c r="B635" s="59"/>
      <c r="C635" s="79" t="str">
        <f>IFERROR(VLOOKUP(B635,Tiempos!$T$6:$U$16,2,FALSE),"")</f>
        <v/>
      </c>
      <c r="D635" s="59"/>
      <c r="E635" s="141" t="str">
        <f>IFERROR(+VLOOKUP(A635,Tabla!$A$5:B9632,2,0),"")</f>
        <v/>
      </c>
      <c r="F635" s="69"/>
      <c r="G635" s="68"/>
      <c r="H635" s="70"/>
      <c r="I635" s="68"/>
      <c r="J635" s="61"/>
      <c r="K635" s="72" t="str">
        <f t="shared" si="82"/>
        <v/>
      </c>
      <c r="L635" s="73" t="str">
        <f t="shared" si="83"/>
        <v/>
      </c>
      <c r="M635" s="74" t="str">
        <f t="shared" si="84"/>
        <v/>
      </c>
      <c r="N635" s="78" t="str">
        <f t="shared" si="85"/>
        <v/>
      </c>
      <c r="O635" s="75" t="str">
        <f>IFERROR(IF(OR(M635="",B635=""),"",VLOOKUP($A635,Tabla!$A$2:$M$112,$C635,FALSE)),"")</f>
        <v/>
      </c>
      <c r="P635" s="76" t="str">
        <f t="shared" si="86"/>
        <v/>
      </c>
      <c r="Q635" s="77" t="str">
        <f>IFERROR(IF(OR(O635=0,O635=""),VLOOKUP(B635,$T$6:$W$16,4,0)/60*N635,Tiempos!O635*VLOOKUP(Tiempos!B635,Tiempos!$T$6:$W$16,4,0)/60),"")</f>
        <v/>
      </c>
      <c r="R635" s="115"/>
      <c r="S635" s="112">
        <f t="shared" si="81"/>
        <v>0</v>
      </c>
    </row>
    <row r="636" spans="1:19" hidden="1">
      <c r="A636" s="67"/>
      <c r="B636" s="59"/>
      <c r="C636" s="79" t="str">
        <f>IFERROR(VLOOKUP(B636,Tiempos!$T$6:$U$16,2,FALSE),"")</f>
        <v/>
      </c>
      <c r="D636" s="59"/>
      <c r="E636" s="141" t="str">
        <f>IFERROR(+VLOOKUP(A636,Tabla!$A$5:B9633,2,0),"")</f>
        <v/>
      </c>
      <c r="F636" s="69"/>
      <c r="G636" s="68"/>
      <c r="H636" s="70"/>
      <c r="I636" s="68"/>
      <c r="J636" s="61"/>
      <c r="K636" s="72" t="str">
        <f t="shared" si="82"/>
        <v/>
      </c>
      <c r="L636" s="73" t="str">
        <f t="shared" si="83"/>
        <v/>
      </c>
      <c r="M636" s="74" t="str">
        <f t="shared" si="84"/>
        <v/>
      </c>
      <c r="N636" s="78" t="str">
        <f t="shared" si="85"/>
        <v/>
      </c>
      <c r="O636" s="75" t="str">
        <f>IFERROR(IF(OR(M636="",B636=""),"",VLOOKUP($A636,Tabla!$A$2:$M$112,$C636,FALSE)),"")</f>
        <v/>
      </c>
      <c r="P636" s="76" t="str">
        <f t="shared" si="86"/>
        <v/>
      </c>
      <c r="Q636" s="77" t="str">
        <f>IFERROR(IF(OR(O636=0,O636=""),VLOOKUP(B636,$T$6:$W$16,4,0)/60*N636,Tiempos!O636*VLOOKUP(Tiempos!B636,Tiempos!$T$6:$W$16,4,0)/60),"")</f>
        <v/>
      </c>
      <c r="R636" s="115"/>
      <c r="S636" s="112">
        <f t="shared" si="81"/>
        <v>0</v>
      </c>
    </row>
    <row r="637" spans="1:19" hidden="1">
      <c r="A637" s="67"/>
      <c r="B637" s="59"/>
      <c r="C637" s="79" t="str">
        <f>IFERROR(VLOOKUP(B637,Tiempos!$T$6:$U$16,2,FALSE),"")</f>
        <v/>
      </c>
      <c r="D637" s="59"/>
      <c r="E637" s="141" t="str">
        <f>IFERROR(+VLOOKUP(A637,Tabla!$A$5:B9634,2,0),"")</f>
        <v/>
      </c>
      <c r="F637" s="69"/>
      <c r="G637" s="68"/>
      <c r="H637" s="70"/>
      <c r="I637" s="68"/>
      <c r="J637" s="61"/>
      <c r="K637" s="72" t="str">
        <f t="shared" si="82"/>
        <v/>
      </c>
      <c r="L637" s="73" t="str">
        <f t="shared" si="83"/>
        <v/>
      </c>
      <c r="M637" s="74" t="str">
        <f t="shared" si="84"/>
        <v/>
      </c>
      <c r="N637" s="78" t="str">
        <f t="shared" si="85"/>
        <v/>
      </c>
      <c r="O637" s="75" t="str">
        <f>IFERROR(IF(OR(M637="",B637=""),"",VLOOKUP($A637,Tabla!$A$2:$M$112,$C637,FALSE)),"")</f>
        <v/>
      </c>
      <c r="P637" s="76" t="str">
        <f t="shared" si="86"/>
        <v/>
      </c>
      <c r="Q637" s="77" t="str">
        <f>IFERROR(IF(OR(O637=0,O637=""),VLOOKUP(B637,$T$6:$W$16,4,0)/60*N637,Tiempos!O637*VLOOKUP(Tiempos!B637,Tiempos!$T$6:$W$16,4,0)/60),"")</f>
        <v/>
      </c>
      <c r="R637" s="115"/>
      <c r="S637" s="112">
        <f t="shared" si="81"/>
        <v>0</v>
      </c>
    </row>
    <row r="638" spans="1:19" hidden="1">
      <c r="A638" s="67"/>
      <c r="B638" s="59"/>
      <c r="C638" s="79" t="str">
        <f>IFERROR(VLOOKUP(B638,Tiempos!$T$6:$U$16,2,FALSE),"")</f>
        <v/>
      </c>
      <c r="D638" s="59"/>
      <c r="E638" s="141" t="str">
        <f>IFERROR(+VLOOKUP(A638,Tabla!$A$5:B9635,2,0),"")</f>
        <v/>
      </c>
      <c r="F638" s="69"/>
      <c r="G638" s="68"/>
      <c r="H638" s="70"/>
      <c r="I638" s="68"/>
      <c r="J638" s="61"/>
      <c r="K638" s="72" t="str">
        <f t="shared" si="82"/>
        <v/>
      </c>
      <c r="L638" s="73" t="str">
        <f t="shared" si="83"/>
        <v/>
      </c>
      <c r="M638" s="74" t="str">
        <f t="shared" si="84"/>
        <v/>
      </c>
      <c r="N638" s="78" t="str">
        <f t="shared" si="85"/>
        <v/>
      </c>
      <c r="O638" s="75" t="str">
        <f>IFERROR(IF(OR(M638="",B638=""),"",VLOOKUP($A638,Tabla!$A$2:$M$112,$C638,FALSE)),"")</f>
        <v/>
      </c>
      <c r="P638" s="76" t="str">
        <f t="shared" si="86"/>
        <v/>
      </c>
      <c r="Q638" s="77" t="str">
        <f>IFERROR(IF(OR(O638=0,O638=""),VLOOKUP(B638,$T$6:$W$16,4,0)/60*N638,Tiempos!O638*VLOOKUP(Tiempos!B638,Tiempos!$T$6:$W$16,4,0)/60),"")</f>
        <v/>
      </c>
      <c r="R638" s="115"/>
      <c r="S638" s="112">
        <f t="shared" si="81"/>
        <v>0</v>
      </c>
    </row>
    <row r="639" spans="1:19" hidden="1">
      <c r="A639" s="67"/>
      <c r="B639" s="59"/>
      <c r="C639" s="79" t="str">
        <f>IFERROR(VLOOKUP(B639,Tiempos!$T$6:$U$16,2,FALSE),"")</f>
        <v/>
      </c>
      <c r="D639" s="59"/>
      <c r="E639" s="141" t="str">
        <f>IFERROR(+VLOOKUP(A639,Tabla!$A$5:B9636,2,0),"")</f>
        <v/>
      </c>
      <c r="F639" s="69"/>
      <c r="G639" s="68"/>
      <c r="H639" s="70"/>
      <c r="I639" s="68"/>
      <c r="J639" s="61"/>
      <c r="K639" s="72" t="str">
        <f t="shared" si="82"/>
        <v/>
      </c>
      <c r="L639" s="73" t="str">
        <f t="shared" si="83"/>
        <v/>
      </c>
      <c r="M639" s="74" t="str">
        <f t="shared" si="84"/>
        <v/>
      </c>
      <c r="N639" s="78" t="str">
        <f t="shared" si="85"/>
        <v/>
      </c>
      <c r="O639" s="75" t="str">
        <f>IFERROR(IF(OR(M639="",B639=""),"",VLOOKUP($A639,Tabla!$A$2:$M$112,$C639,FALSE)),"")</f>
        <v/>
      </c>
      <c r="P639" s="76" t="str">
        <f t="shared" si="86"/>
        <v/>
      </c>
      <c r="Q639" s="77" t="str">
        <f>IFERROR(IF(OR(O639=0,O639=""),VLOOKUP(B639,$T$6:$W$16,4,0)/60*N639,Tiempos!O639*VLOOKUP(Tiempos!B639,Tiempos!$T$6:$W$16,4,0)/60),"")</f>
        <v/>
      </c>
      <c r="R639" s="115"/>
      <c r="S639" s="112">
        <f t="shared" si="81"/>
        <v>0</v>
      </c>
    </row>
    <row r="640" spans="1:19" hidden="1">
      <c r="A640" s="67"/>
      <c r="B640" s="59"/>
      <c r="C640" s="79" t="str">
        <f>IFERROR(VLOOKUP(B640,Tiempos!$T$6:$U$16,2,FALSE),"")</f>
        <v/>
      </c>
      <c r="D640" s="59"/>
      <c r="E640" s="141" t="str">
        <f>IFERROR(+VLOOKUP(A640,Tabla!$A$5:B9637,2,0),"")</f>
        <v/>
      </c>
      <c r="F640" s="69"/>
      <c r="G640" s="68"/>
      <c r="H640" s="70"/>
      <c r="I640" s="68"/>
      <c r="J640" s="61"/>
      <c r="K640" s="72" t="str">
        <f t="shared" si="82"/>
        <v/>
      </c>
      <c r="L640" s="73" t="str">
        <f t="shared" si="83"/>
        <v/>
      </c>
      <c r="M640" s="74" t="str">
        <f t="shared" si="84"/>
        <v/>
      </c>
      <c r="N640" s="78" t="str">
        <f t="shared" si="85"/>
        <v/>
      </c>
      <c r="O640" s="75" t="str">
        <f>IFERROR(IF(OR(M640="",B640=""),"",VLOOKUP($A640,Tabla!$A$2:$M$112,$C640,FALSE)),"")</f>
        <v/>
      </c>
      <c r="P640" s="76" t="str">
        <f t="shared" si="86"/>
        <v/>
      </c>
      <c r="Q640" s="77" t="str">
        <f>IFERROR(IF(OR(O640=0,O640=""),VLOOKUP(B640,$T$6:$W$16,4,0)/60*N640,Tiempos!O640*VLOOKUP(Tiempos!B640,Tiempos!$T$6:$W$16,4,0)/60),"")</f>
        <v/>
      </c>
      <c r="R640" s="115"/>
      <c r="S640" s="112">
        <f t="shared" si="81"/>
        <v>0</v>
      </c>
    </row>
    <row r="641" spans="1:19" hidden="1">
      <c r="A641" s="67"/>
      <c r="B641" s="59"/>
      <c r="C641" s="79" t="str">
        <f>IFERROR(VLOOKUP(B641,Tiempos!$T$6:$U$16,2,FALSE),"")</f>
        <v/>
      </c>
      <c r="D641" s="59"/>
      <c r="E641" s="141" t="str">
        <f>IFERROR(+VLOOKUP(A641,Tabla!$A$5:B9638,2,0),"")</f>
        <v/>
      </c>
      <c r="F641" s="69"/>
      <c r="G641" s="68"/>
      <c r="H641" s="70"/>
      <c r="I641" s="68"/>
      <c r="J641" s="61"/>
      <c r="K641" s="72" t="str">
        <f t="shared" si="82"/>
        <v/>
      </c>
      <c r="L641" s="73" t="str">
        <f t="shared" si="83"/>
        <v/>
      </c>
      <c r="M641" s="74" t="str">
        <f t="shared" si="84"/>
        <v/>
      </c>
      <c r="N641" s="78" t="str">
        <f t="shared" si="85"/>
        <v/>
      </c>
      <c r="O641" s="75" t="str">
        <f>IFERROR(IF(OR(M641="",B641=""),"",VLOOKUP($A641,Tabla!$A$2:$M$112,$C641,FALSE)),"")</f>
        <v/>
      </c>
      <c r="P641" s="76" t="str">
        <f t="shared" si="86"/>
        <v/>
      </c>
      <c r="Q641" s="77" t="str">
        <f>IFERROR(IF(OR(O641=0,O641=""),VLOOKUP(B641,$T$6:$W$16,4,0)/60*N641,Tiempos!O641*VLOOKUP(Tiempos!B641,Tiempos!$T$6:$W$16,4,0)/60),"")</f>
        <v/>
      </c>
      <c r="R641" s="115"/>
      <c r="S641" s="112">
        <f t="shared" si="81"/>
        <v>0</v>
      </c>
    </row>
    <row r="642" spans="1:19" hidden="1">
      <c r="A642" s="67"/>
      <c r="B642" s="59"/>
      <c r="C642" s="79" t="str">
        <f>IFERROR(VLOOKUP(B642,Tiempos!$T$6:$U$16,2,FALSE),"")</f>
        <v/>
      </c>
      <c r="D642" s="59"/>
      <c r="E642" s="141" t="str">
        <f>IFERROR(+VLOOKUP(A642,Tabla!$A$5:B9639,2,0),"")</f>
        <v/>
      </c>
      <c r="F642" s="69"/>
      <c r="G642" s="68"/>
      <c r="H642" s="70"/>
      <c r="I642" s="68"/>
      <c r="J642" s="61"/>
      <c r="K642" s="72" t="str">
        <f t="shared" si="82"/>
        <v/>
      </c>
      <c r="L642" s="73" t="str">
        <f t="shared" si="83"/>
        <v/>
      </c>
      <c r="M642" s="74" t="str">
        <f t="shared" si="84"/>
        <v/>
      </c>
      <c r="N642" s="78" t="str">
        <f t="shared" si="85"/>
        <v/>
      </c>
      <c r="O642" s="75" t="str">
        <f>IFERROR(IF(OR(M642="",B642=""),"",VLOOKUP($A642,Tabla!$A$2:$M$112,$C642,FALSE)),"")</f>
        <v/>
      </c>
      <c r="P642" s="76" t="str">
        <f t="shared" si="86"/>
        <v/>
      </c>
      <c r="Q642" s="77" t="str">
        <f>IFERROR(IF(OR(O642=0,O642=""),VLOOKUP(B642,$T$6:$W$16,4,0)/60*N642,Tiempos!O642*VLOOKUP(Tiempos!B642,Tiempos!$T$6:$W$16,4,0)/60),"")</f>
        <v/>
      </c>
      <c r="R642" s="115"/>
      <c r="S642" s="112">
        <f t="shared" si="81"/>
        <v>0</v>
      </c>
    </row>
    <row r="643" spans="1:19" ht="13.5" hidden="1" customHeight="1">
      <c r="A643" s="67"/>
      <c r="B643" s="59"/>
      <c r="C643" s="79" t="str">
        <f>IFERROR(VLOOKUP(B643,Tiempos!$T$6:$U$16,2,FALSE),"")</f>
        <v/>
      </c>
      <c r="D643" s="59"/>
      <c r="E643" s="141" t="str">
        <f>IFERROR(+VLOOKUP(A643,Tabla!$A$5:B9640,2,0),"")</f>
        <v/>
      </c>
      <c r="F643" s="69"/>
      <c r="G643" s="68"/>
      <c r="H643" s="70"/>
      <c r="I643" s="68"/>
      <c r="J643" s="61"/>
      <c r="K643" s="72" t="str">
        <f t="shared" si="82"/>
        <v/>
      </c>
      <c r="L643" s="73" t="str">
        <f t="shared" si="83"/>
        <v/>
      </c>
      <c r="M643" s="74" t="str">
        <f t="shared" si="84"/>
        <v/>
      </c>
      <c r="N643" s="78" t="str">
        <f t="shared" si="85"/>
        <v/>
      </c>
      <c r="O643" s="75" t="str">
        <f>IFERROR(IF(OR(M643="",B643=""),"",VLOOKUP($A643,Tabla!$A$2:$M$112,$C643,FALSE)),"")</f>
        <v/>
      </c>
      <c r="P643" s="76" t="str">
        <f t="shared" si="86"/>
        <v/>
      </c>
      <c r="Q643" s="77" t="str">
        <f>IFERROR(IF(OR(O643=0,O643=""),VLOOKUP(B643,$T$6:$W$16,4,0)/60*N643,Tiempos!O643*VLOOKUP(Tiempos!B643,Tiempos!$T$6:$W$16,4,0)/60),"")</f>
        <v/>
      </c>
      <c r="R643" s="115"/>
      <c r="S643" s="112">
        <f t="shared" si="81"/>
        <v>0</v>
      </c>
    </row>
    <row r="644" spans="1:19" ht="13.5" hidden="1" customHeight="1">
      <c r="A644" s="67"/>
      <c r="B644" s="59"/>
      <c r="C644" s="79" t="str">
        <f>IFERROR(VLOOKUP(B644,Tiempos!$T$6:$U$16,2,FALSE),"")</f>
        <v/>
      </c>
      <c r="D644" s="59"/>
      <c r="E644" s="141" t="str">
        <f>IFERROR(+VLOOKUP(A644,Tabla!$A$5:B9641,2,0),"")</f>
        <v/>
      </c>
      <c r="F644" s="69"/>
      <c r="G644" s="68"/>
      <c r="H644" s="70"/>
      <c r="I644" s="68"/>
      <c r="J644" s="61"/>
      <c r="K644" s="72" t="str">
        <f t="shared" si="82"/>
        <v/>
      </c>
      <c r="L644" s="73" t="str">
        <f t="shared" si="83"/>
        <v/>
      </c>
      <c r="M644" s="74" t="str">
        <f t="shared" si="84"/>
        <v/>
      </c>
      <c r="N644" s="78" t="str">
        <f t="shared" si="85"/>
        <v/>
      </c>
      <c r="O644" s="75" t="str">
        <f>IFERROR(IF(OR(M644="",B644=""),"",VLOOKUP($A644,Tabla!$A$2:$M$112,$C644,FALSE)),"")</f>
        <v/>
      </c>
      <c r="P644" s="76" t="str">
        <f t="shared" si="86"/>
        <v/>
      </c>
      <c r="Q644" s="77" t="str">
        <f>IFERROR(IF(OR(O644=0,O644=""),VLOOKUP(B644,$T$6:$W$16,4,0)/60*N644,Tiempos!O644*VLOOKUP(Tiempos!B644,Tiempos!$T$6:$W$16,4,0)/60),"")</f>
        <v/>
      </c>
      <c r="R644" s="115"/>
      <c r="S644" s="112">
        <f t="shared" ref="S644:S707" si="87">IF(I644=G644,IF(H644&lt;$S$1,IF(J644&gt;$S$2,$S$3,0),0),IF(WEEKDAY(G644)=7,IF(J644&gt;$S$2,$S$3,0),IF(H644&lt;$S$1,$S$3,0)+IF(J644&gt;$S$2,$S$3,0)))</f>
        <v>0</v>
      </c>
    </row>
    <row r="645" spans="1:19" hidden="1">
      <c r="A645" s="67"/>
      <c r="B645" s="59"/>
      <c r="C645" s="79" t="str">
        <f>IFERROR(VLOOKUP(B645,Tiempos!$T$6:$U$16,2,FALSE),"")</f>
        <v/>
      </c>
      <c r="D645" s="59"/>
      <c r="E645" s="141" t="str">
        <f>IFERROR(+VLOOKUP(A645,Tabla!$A$5:B9642,2,0),"")</f>
        <v/>
      </c>
      <c r="F645" s="69"/>
      <c r="G645" s="68"/>
      <c r="H645" s="70"/>
      <c r="I645" s="68"/>
      <c r="J645" s="61"/>
      <c r="K645" s="72" t="str">
        <f t="shared" si="82"/>
        <v/>
      </c>
      <c r="L645" s="73" t="str">
        <f t="shared" si="83"/>
        <v/>
      </c>
      <c r="M645" s="74" t="str">
        <f t="shared" si="84"/>
        <v/>
      </c>
      <c r="N645" s="78" t="str">
        <f t="shared" si="85"/>
        <v/>
      </c>
      <c r="O645" s="75" t="str">
        <f>IFERROR(IF(OR(M645="",B645=""),"",VLOOKUP($A645,Tabla!$A$2:$M$112,$C645,FALSE)),"")</f>
        <v/>
      </c>
      <c r="P645" s="76" t="str">
        <f t="shared" si="86"/>
        <v/>
      </c>
      <c r="Q645" s="77" t="str">
        <f>IFERROR(IF(OR(O645=0,O645=""),VLOOKUP(B645,$T$6:$W$16,4,0)/60*N645,Tiempos!O645*VLOOKUP(Tiempos!B645,Tiempos!$T$6:$W$16,4,0)/60),"")</f>
        <v/>
      </c>
      <c r="R645" s="115"/>
      <c r="S645" s="112">
        <f t="shared" si="87"/>
        <v>0</v>
      </c>
    </row>
    <row r="646" spans="1:19" hidden="1">
      <c r="A646" s="67"/>
      <c r="B646" s="59"/>
      <c r="C646" s="79" t="str">
        <f>IFERROR(VLOOKUP(B646,Tiempos!$T$6:$U$16,2,FALSE),"")</f>
        <v/>
      </c>
      <c r="D646" s="59"/>
      <c r="E646" s="141" t="str">
        <f>IFERROR(+VLOOKUP(A646,Tabla!$A$5:B9643,2,0),"")</f>
        <v/>
      </c>
      <c r="F646" s="69"/>
      <c r="G646" s="68"/>
      <c r="H646" s="70"/>
      <c r="I646" s="68"/>
      <c r="J646" s="61"/>
      <c r="K646" s="72" t="str">
        <f t="shared" si="82"/>
        <v/>
      </c>
      <c r="L646" s="73" t="str">
        <f t="shared" si="83"/>
        <v/>
      </c>
      <c r="M646" s="74" t="str">
        <f t="shared" si="84"/>
        <v/>
      </c>
      <c r="N646" s="78" t="str">
        <f t="shared" si="85"/>
        <v/>
      </c>
      <c r="O646" s="75" t="str">
        <f>IFERROR(IF(OR(M646="",B646=""),"",VLOOKUP($A646,Tabla!$A$2:$M$112,$C646,FALSE)),"")</f>
        <v/>
      </c>
      <c r="P646" s="76" t="str">
        <f t="shared" si="86"/>
        <v/>
      </c>
      <c r="Q646" s="77" t="str">
        <f>IFERROR(IF(OR(O646=0,O646=""),VLOOKUP(B646,$T$6:$W$16,4,0)/60*N646,Tiempos!O646*VLOOKUP(Tiempos!B646,Tiempos!$T$6:$W$16,4,0)/60),"")</f>
        <v/>
      </c>
      <c r="R646" s="115"/>
      <c r="S646" s="112">
        <f t="shared" si="87"/>
        <v>0</v>
      </c>
    </row>
    <row r="647" spans="1:19" hidden="1">
      <c r="A647" s="67"/>
      <c r="B647" s="59"/>
      <c r="C647" s="79" t="str">
        <f>IFERROR(VLOOKUP(B647,Tiempos!$T$6:$U$16,2,FALSE),"")</f>
        <v/>
      </c>
      <c r="D647" s="59"/>
      <c r="E647" s="141" t="str">
        <f>IFERROR(+VLOOKUP(A647,Tabla!$A$5:B9644,2,0),"")</f>
        <v/>
      </c>
      <c r="F647" s="69"/>
      <c r="G647" s="68"/>
      <c r="H647" s="70"/>
      <c r="I647" s="68"/>
      <c r="J647" s="61"/>
      <c r="K647" s="72" t="str">
        <f t="shared" si="82"/>
        <v/>
      </c>
      <c r="L647" s="73" t="str">
        <f t="shared" si="83"/>
        <v/>
      </c>
      <c r="M647" s="74" t="str">
        <f t="shared" si="84"/>
        <v/>
      </c>
      <c r="N647" s="78" t="str">
        <f t="shared" si="85"/>
        <v/>
      </c>
      <c r="O647" s="75" t="str">
        <f>IFERROR(IF(OR(M647="",B647=""),"",VLOOKUP($A647,Tabla!$A$2:$M$112,$C647,FALSE)),"")</f>
        <v/>
      </c>
      <c r="P647" s="76" t="str">
        <f t="shared" si="86"/>
        <v/>
      </c>
      <c r="Q647" s="77" t="str">
        <f>IFERROR(IF(OR(O647=0,O647=""),VLOOKUP(B647,$T$6:$W$16,4,0)/60*N647,Tiempos!O647*VLOOKUP(Tiempos!B647,Tiempos!$T$6:$W$16,4,0)/60),"")</f>
        <v/>
      </c>
      <c r="R647" s="115"/>
      <c r="S647" s="112">
        <f t="shared" si="87"/>
        <v>0</v>
      </c>
    </row>
    <row r="648" spans="1:19" hidden="1">
      <c r="A648" s="67"/>
      <c r="B648" s="59"/>
      <c r="C648" s="79" t="str">
        <f>IFERROR(VLOOKUP(B648,Tiempos!$T$6:$U$16,2,FALSE),"")</f>
        <v/>
      </c>
      <c r="D648" s="59"/>
      <c r="E648" s="141" t="str">
        <f>IFERROR(+VLOOKUP(A648,Tabla!$A$5:B9645,2,0),"")</f>
        <v/>
      </c>
      <c r="F648" s="69"/>
      <c r="G648" s="68"/>
      <c r="H648" s="70"/>
      <c r="I648" s="68"/>
      <c r="J648" s="61"/>
      <c r="K648" s="72" t="str">
        <f t="shared" si="82"/>
        <v/>
      </c>
      <c r="L648" s="73" t="str">
        <f t="shared" si="83"/>
        <v/>
      </c>
      <c r="M648" s="74" t="str">
        <f t="shared" si="84"/>
        <v/>
      </c>
      <c r="N648" s="78" t="str">
        <f t="shared" si="85"/>
        <v/>
      </c>
      <c r="O648" s="75" t="str">
        <f>IFERROR(IF(OR(M648="",B648=""),"",VLOOKUP($A648,Tabla!$A$2:$M$112,$C648,FALSE)),"")</f>
        <v/>
      </c>
      <c r="P648" s="76" t="str">
        <f t="shared" si="86"/>
        <v/>
      </c>
      <c r="Q648" s="77" t="str">
        <f>IFERROR(IF(OR(O648=0,O648=""),VLOOKUP(B648,$T$6:$W$16,4,0)/60*N648,Tiempos!O648*VLOOKUP(Tiempos!B648,Tiempos!$T$6:$W$16,4,0)/60),"")</f>
        <v/>
      </c>
      <c r="R648" s="115"/>
      <c r="S648" s="112">
        <f t="shared" si="87"/>
        <v>0</v>
      </c>
    </row>
    <row r="649" spans="1:19" hidden="1">
      <c r="A649" s="67"/>
      <c r="B649" s="59"/>
      <c r="C649" s="79" t="str">
        <f>IFERROR(VLOOKUP(B649,Tiempos!$T$6:$U$16,2,FALSE),"")</f>
        <v/>
      </c>
      <c r="D649" s="59"/>
      <c r="E649" s="141" t="str">
        <f>IFERROR(+VLOOKUP(A649,Tabla!$A$5:B9646,2,0),"")</f>
        <v/>
      </c>
      <c r="F649" s="69"/>
      <c r="G649" s="68"/>
      <c r="H649" s="70"/>
      <c r="I649" s="68"/>
      <c r="J649" s="61"/>
      <c r="K649" s="72" t="str">
        <f t="shared" si="82"/>
        <v/>
      </c>
      <c r="L649" s="73" t="str">
        <f t="shared" si="83"/>
        <v/>
      </c>
      <c r="M649" s="74" t="str">
        <f t="shared" si="84"/>
        <v/>
      </c>
      <c r="N649" s="78" t="str">
        <f t="shared" si="85"/>
        <v/>
      </c>
      <c r="O649" s="75" t="str">
        <f>IFERROR(IF(OR(M649="",B649=""),"",VLOOKUP($A649,Tabla!$A$2:$M$112,$C649,FALSE)),"")</f>
        <v/>
      </c>
      <c r="P649" s="76" t="str">
        <f t="shared" si="86"/>
        <v/>
      </c>
      <c r="Q649" s="77" t="str">
        <f>IFERROR(IF(OR(O649=0,O649=""),VLOOKUP(B649,$T$6:$W$16,4,0)/60*N649,Tiempos!O649*VLOOKUP(Tiempos!B649,Tiempos!$T$6:$W$16,4,0)/60),"")</f>
        <v/>
      </c>
      <c r="R649" s="115"/>
      <c r="S649" s="112">
        <f t="shared" si="87"/>
        <v>0</v>
      </c>
    </row>
    <row r="650" spans="1:19" hidden="1">
      <c r="A650" s="67"/>
      <c r="B650" s="59"/>
      <c r="C650" s="79" t="str">
        <f>IFERROR(VLOOKUP(B650,Tiempos!$T$6:$U$16,2,FALSE),"")</f>
        <v/>
      </c>
      <c r="D650" s="59"/>
      <c r="E650" s="141" t="str">
        <f>IFERROR(+VLOOKUP(A650,Tabla!$A$5:B9647,2,0),"")</f>
        <v/>
      </c>
      <c r="F650" s="69"/>
      <c r="G650" s="68"/>
      <c r="H650" s="70"/>
      <c r="I650" s="68"/>
      <c r="J650" s="61"/>
      <c r="K650" s="72" t="str">
        <f t="shared" si="82"/>
        <v/>
      </c>
      <c r="L650" s="73" t="str">
        <f t="shared" si="83"/>
        <v/>
      </c>
      <c r="M650" s="74" t="str">
        <f t="shared" si="84"/>
        <v/>
      </c>
      <c r="N650" s="78" t="str">
        <f t="shared" si="85"/>
        <v/>
      </c>
      <c r="O650" s="75" t="str">
        <f>IFERROR(IF(OR(M650="",B650=""),"",VLOOKUP($A650,Tabla!$A$2:$M$112,$C650,FALSE)),"")</f>
        <v/>
      </c>
      <c r="P650" s="76" t="str">
        <f t="shared" si="86"/>
        <v/>
      </c>
      <c r="Q650" s="77" t="str">
        <f>IFERROR(IF(OR(O650=0,O650=""),VLOOKUP(B650,$T$6:$W$16,4,0)/60*N650,Tiempos!O650*VLOOKUP(Tiempos!B650,Tiempos!$T$6:$W$16,4,0)/60),"")</f>
        <v/>
      </c>
      <c r="R650" s="115"/>
      <c r="S650" s="112">
        <f t="shared" si="87"/>
        <v>0</v>
      </c>
    </row>
    <row r="651" spans="1:19" hidden="1">
      <c r="A651" s="67"/>
      <c r="B651" s="59"/>
      <c r="C651" s="79" t="str">
        <f>IFERROR(VLOOKUP(B651,Tiempos!$T$6:$U$16,2,FALSE),"")</f>
        <v/>
      </c>
      <c r="D651" s="59"/>
      <c r="E651" s="141" t="str">
        <f>IFERROR(+VLOOKUP(A651,Tabla!$A$5:B9648,2,0),"")</f>
        <v/>
      </c>
      <c r="F651" s="69"/>
      <c r="G651" s="68"/>
      <c r="H651" s="70"/>
      <c r="I651" s="68"/>
      <c r="J651" s="61"/>
      <c r="K651" s="72" t="str">
        <f t="shared" si="82"/>
        <v/>
      </c>
      <c r="L651" s="73" t="str">
        <f t="shared" si="83"/>
        <v/>
      </c>
      <c r="M651" s="74" t="str">
        <f t="shared" si="84"/>
        <v/>
      </c>
      <c r="N651" s="78" t="str">
        <f t="shared" si="85"/>
        <v/>
      </c>
      <c r="O651" s="75" t="str">
        <f>IFERROR(IF(OR(M651="",B651=""),"",VLOOKUP($A651,Tabla!$A$2:$M$112,$C651,FALSE)),"")</f>
        <v/>
      </c>
      <c r="P651" s="76" t="str">
        <f t="shared" si="86"/>
        <v/>
      </c>
      <c r="Q651" s="77" t="str">
        <f>IFERROR(IF(OR(O651=0,O651=""),VLOOKUP(B651,$T$6:$W$16,4,0)/60*N651,Tiempos!O651*VLOOKUP(Tiempos!B651,Tiempos!$T$6:$W$16,4,0)/60),"")</f>
        <v/>
      </c>
      <c r="R651" s="115"/>
      <c r="S651" s="112">
        <f t="shared" si="87"/>
        <v>0</v>
      </c>
    </row>
    <row r="652" spans="1:19" hidden="1">
      <c r="A652" s="67"/>
      <c r="B652" s="59"/>
      <c r="C652" s="79" t="str">
        <f>IFERROR(VLOOKUP(B652,Tiempos!$T$6:$U$16,2,FALSE),"")</f>
        <v/>
      </c>
      <c r="D652" s="59"/>
      <c r="E652" s="141" t="str">
        <f>IFERROR(+VLOOKUP(A652,Tabla!$A$5:B9649,2,0),"")</f>
        <v/>
      </c>
      <c r="F652" s="69"/>
      <c r="G652" s="68"/>
      <c r="H652" s="70"/>
      <c r="I652" s="68"/>
      <c r="J652" s="61"/>
      <c r="K652" s="72" t="str">
        <f t="shared" si="82"/>
        <v/>
      </c>
      <c r="L652" s="73" t="str">
        <f t="shared" si="83"/>
        <v/>
      </c>
      <c r="M652" s="74" t="str">
        <f t="shared" si="84"/>
        <v/>
      </c>
      <c r="N652" s="78" t="str">
        <f t="shared" si="85"/>
        <v/>
      </c>
      <c r="O652" s="75" t="str">
        <f>IFERROR(IF(OR(M652="",B652=""),"",VLOOKUP($A652,Tabla!$A$2:$M$112,$C652,FALSE)),"")</f>
        <v/>
      </c>
      <c r="P652" s="76" t="str">
        <f t="shared" si="86"/>
        <v/>
      </c>
      <c r="Q652" s="77" t="str">
        <f>IFERROR(IF(OR(O652=0,O652=""),VLOOKUP(B652,$T$6:$W$16,4,0)/60*N652,Tiempos!O652*VLOOKUP(Tiempos!B652,Tiempos!$T$6:$W$16,4,0)/60),"")</f>
        <v/>
      </c>
      <c r="R652" s="115"/>
      <c r="S652" s="112">
        <f t="shared" si="87"/>
        <v>0</v>
      </c>
    </row>
    <row r="653" spans="1:19" hidden="1">
      <c r="A653" s="67"/>
      <c r="B653" s="59"/>
      <c r="C653" s="79" t="str">
        <f>IFERROR(VLOOKUP(B653,Tiempos!$T$6:$U$16,2,FALSE),"")</f>
        <v/>
      </c>
      <c r="D653" s="59"/>
      <c r="E653" s="141" t="str">
        <f>IFERROR(+VLOOKUP(A653,Tabla!$A$5:B9650,2,0),"")</f>
        <v/>
      </c>
      <c r="F653" s="69"/>
      <c r="G653" s="68"/>
      <c r="H653" s="70"/>
      <c r="I653" s="68"/>
      <c r="J653" s="61"/>
      <c r="K653" s="72" t="str">
        <f t="shared" si="82"/>
        <v/>
      </c>
      <c r="L653" s="73" t="str">
        <f t="shared" si="83"/>
        <v/>
      </c>
      <c r="M653" s="74" t="str">
        <f t="shared" si="84"/>
        <v/>
      </c>
      <c r="N653" s="78" t="str">
        <f t="shared" si="85"/>
        <v/>
      </c>
      <c r="O653" s="75" t="str">
        <f>IFERROR(IF(OR(M653="",B653=""),"",VLOOKUP($A653,Tabla!$A$2:$M$112,$C653,FALSE)),"")</f>
        <v/>
      </c>
      <c r="P653" s="76" t="str">
        <f t="shared" si="86"/>
        <v/>
      </c>
      <c r="Q653" s="77" t="str">
        <f>IFERROR(IF(OR(O653=0,O653=""),VLOOKUP(B653,$T$6:$W$16,4,0)/60*N653,Tiempos!O653*VLOOKUP(Tiempos!B653,Tiempos!$T$6:$W$16,4,0)/60),"")</f>
        <v/>
      </c>
      <c r="R653" s="115"/>
      <c r="S653" s="112">
        <f t="shared" si="87"/>
        <v>0</v>
      </c>
    </row>
    <row r="654" spans="1:19" hidden="1">
      <c r="A654" s="67"/>
      <c r="B654" s="59"/>
      <c r="C654" s="79" t="str">
        <f>IFERROR(VLOOKUP(B654,Tiempos!$T$6:$U$16,2,FALSE),"")</f>
        <v/>
      </c>
      <c r="D654" s="59"/>
      <c r="E654" s="141" t="str">
        <f>IFERROR(+VLOOKUP(A654,Tabla!$A$5:B9651,2,0),"")</f>
        <v/>
      </c>
      <c r="F654" s="69"/>
      <c r="G654" s="68"/>
      <c r="H654" s="70"/>
      <c r="I654" s="68"/>
      <c r="J654" s="61"/>
      <c r="K654" s="72" t="str">
        <f t="shared" si="82"/>
        <v/>
      </c>
      <c r="L654" s="73" t="str">
        <f t="shared" si="83"/>
        <v/>
      </c>
      <c r="M654" s="74" t="str">
        <f t="shared" si="84"/>
        <v/>
      </c>
      <c r="N654" s="78" t="str">
        <f t="shared" si="85"/>
        <v/>
      </c>
      <c r="O654" s="75" t="str">
        <f>IFERROR(IF(OR(M654="",B654=""),"",VLOOKUP($A654,Tabla!$A$2:$M$112,$C654,FALSE)),"")</f>
        <v/>
      </c>
      <c r="P654" s="76" t="str">
        <f t="shared" si="86"/>
        <v/>
      </c>
      <c r="Q654" s="77" t="str">
        <f>IFERROR(IF(OR(O654=0,O654=""),VLOOKUP(B654,$T$6:$W$16,4,0)/60*N654,Tiempos!O654*VLOOKUP(Tiempos!B654,Tiempos!$T$6:$W$16,4,0)/60),"")</f>
        <v/>
      </c>
      <c r="R654" s="115"/>
      <c r="S654" s="112">
        <f t="shared" si="87"/>
        <v>0</v>
      </c>
    </row>
    <row r="655" spans="1:19" hidden="1">
      <c r="A655" s="67"/>
      <c r="B655" s="59"/>
      <c r="C655" s="79" t="str">
        <f>IFERROR(VLOOKUP(B655,Tiempos!$T$6:$U$16,2,FALSE),"")</f>
        <v/>
      </c>
      <c r="D655" s="59"/>
      <c r="E655" s="141" t="str">
        <f>IFERROR(+VLOOKUP(A655,Tabla!$A$5:B9652,2,0),"")</f>
        <v/>
      </c>
      <c r="F655" s="69"/>
      <c r="G655" s="68"/>
      <c r="H655" s="70"/>
      <c r="I655" s="68"/>
      <c r="J655" s="61"/>
      <c r="K655" s="72" t="str">
        <f t="shared" si="82"/>
        <v/>
      </c>
      <c r="L655" s="73" t="str">
        <f t="shared" si="83"/>
        <v/>
      </c>
      <c r="M655" s="74" t="str">
        <f t="shared" si="84"/>
        <v/>
      </c>
      <c r="N655" s="78" t="str">
        <f t="shared" si="85"/>
        <v/>
      </c>
      <c r="O655" s="75" t="str">
        <f>IFERROR(IF(OR(M655="",B655=""),"",VLOOKUP($A655,Tabla!$A$2:$M$112,$C655,FALSE)),"")</f>
        <v/>
      </c>
      <c r="P655" s="76" t="str">
        <f t="shared" si="86"/>
        <v/>
      </c>
      <c r="Q655" s="77" t="str">
        <f>IFERROR(IF(OR(O655=0,O655=""),VLOOKUP(B655,$T$6:$W$16,4,0)/60*N655,Tiempos!O655*VLOOKUP(Tiempos!B655,Tiempos!$T$6:$W$16,4,0)/60),"")</f>
        <v/>
      </c>
      <c r="R655" s="115"/>
      <c r="S655" s="112">
        <f t="shared" si="87"/>
        <v>0</v>
      </c>
    </row>
    <row r="656" spans="1:19" hidden="1">
      <c r="A656" s="67"/>
      <c r="B656" s="59"/>
      <c r="C656" s="79" t="str">
        <f>IFERROR(VLOOKUP(B656,Tiempos!$T$6:$U$16,2,FALSE),"")</f>
        <v/>
      </c>
      <c r="D656" s="59"/>
      <c r="E656" s="141" t="str">
        <f>IFERROR(+VLOOKUP(A656,Tabla!$A$5:B9653,2,0),"")</f>
        <v/>
      </c>
      <c r="F656" s="69"/>
      <c r="G656" s="68"/>
      <c r="H656" s="70"/>
      <c r="I656" s="68"/>
      <c r="J656" s="61"/>
      <c r="K656" s="72" t="str">
        <f t="shared" si="82"/>
        <v/>
      </c>
      <c r="L656" s="73" t="str">
        <f t="shared" si="83"/>
        <v/>
      </c>
      <c r="M656" s="74" t="str">
        <f t="shared" si="84"/>
        <v/>
      </c>
      <c r="N656" s="78" t="str">
        <f t="shared" si="85"/>
        <v/>
      </c>
      <c r="O656" s="75" t="str">
        <f>IFERROR(IF(OR(M656="",B656=""),"",VLOOKUP($A656,Tabla!$A$2:$M$112,$C656,FALSE)),"")</f>
        <v/>
      </c>
      <c r="P656" s="76" t="str">
        <f t="shared" si="86"/>
        <v/>
      </c>
      <c r="Q656" s="77" t="str">
        <f>IFERROR(IF(OR(O656=0,O656=""),VLOOKUP(B656,$T$6:$W$16,4,0)/60*N656,Tiempos!O656*VLOOKUP(Tiempos!B656,Tiempos!$T$6:$W$16,4,0)/60),"")</f>
        <v/>
      </c>
      <c r="R656" s="115"/>
      <c r="S656" s="112">
        <f t="shared" si="87"/>
        <v>0</v>
      </c>
    </row>
    <row r="657" spans="1:19" hidden="1">
      <c r="A657" s="67"/>
      <c r="B657" s="59"/>
      <c r="C657" s="79" t="str">
        <f>IFERROR(VLOOKUP(B657,Tiempos!$T$6:$U$16,2,FALSE),"")</f>
        <v/>
      </c>
      <c r="D657" s="59"/>
      <c r="E657" s="141" t="str">
        <f>IFERROR(+VLOOKUP(A657,Tabla!$A$5:B9654,2,0),"")</f>
        <v/>
      </c>
      <c r="F657" s="69"/>
      <c r="G657" s="68"/>
      <c r="H657" s="70"/>
      <c r="I657" s="68"/>
      <c r="J657" s="61"/>
      <c r="K657" s="72" t="str">
        <f t="shared" si="82"/>
        <v/>
      </c>
      <c r="L657" s="73" t="str">
        <f t="shared" si="83"/>
        <v/>
      </c>
      <c r="M657" s="74" t="str">
        <f t="shared" si="84"/>
        <v/>
      </c>
      <c r="N657" s="78" t="str">
        <f t="shared" si="85"/>
        <v/>
      </c>
      <c r="O657" s="75" t="str">
        <f>IFERROR(IF(OR(M657="",B657=""),"",VLOOKUP($A657,Tabla!$A$2:$M$112,$C657,FALSE)),"")</f>
        <v/>
      </c>
      <c r="P657" s="76" t="str">
        <f t="shared" si="86"/>
        <v/>
      </c>
      <c r="Q657" s="77" t="str">
        <f>IFERROR(IF(OR(O657=0,O657=""),VLOOKUP(B657,$T$6:$W$16,4,0)/60*N657,Tiempos!O657*VLOOKUP(Tiempos!B657,Tiempos!$T$6:$W$16,4,0)/60),"")</f>
        <v/>
      </c>
      <c r="R657" s="115"/>
      <c r="S657" s="112">
        <f t="shared" si="87"/>
        <v>0</v>
      </c>
    </row>
    <row r="658" spans="1:19" hidden="1">
      <c r="A658" s="67"/>
      <c r="B658" s="59"/>
      <c r="C658" s="79" t="str">
        <f>IFERROR(VLOOKUP(B658,Tiempos!$T$6:$U$16,2,FALSE),"")</f>
        <v/>
      </c>
      <c r="D658" s="59"/>
      <c r="E658" s="141" t="str">
        <f>IFERROR(+VLOOKUP(A658,Tabla!$A$5:B9655,2,0),"")</f>
        <v/>
      </c>
      <c r="F658" s="69"/>
      <c r="G658" s="68"/>
      <c r="H658" s="70"/>
      <c r="I658" s="68"/>
      <c r="J658" s="61"/>
      <c r="K658" s="72" t="str">
        <f t="shared" si="82"/>
        <v/>
      </c>
      <c r="L658" s="73" t="str">
        <f t="shared" si="83"/>
        <v/>
      </c>
      <c r="M658" s="74" t="str">
        <f t="shared" si="84"/>
        <v/>
      </c>
      <c r="N658" s="78" t="str">
        <f t="shared" si="85"/>
        <v/>
      </c>
      <c r="O658" s="75" t="str">
        <f>IFERROR(IF(OR(M658="",B658=""),"",VLOOKUP($A658,Tabla!$A$2:$M$112,$C658,FALSE)),"")</f>
        <v/>
      </c>
      <c r="P658" s="76" t="str">
        <f t="shared" si="86"/>
        <v/>
      </c>
      <c r="Q658" s="77" t="str">
        <f>IFERROR(IF(OR(O658=0,O658=""),VLOOKUP(B658,$T$6:$W$16,4,0)/60*N658,Tiempos!O658*VLOOKUP(Tiempos!B658,Tiempos!$T$6:$W$16,4,0)/60),"")</f>
        <v/>
      </c>
      <c r="R658" s="115"/>
      <c r="S658" s="112">
        <f t="shared" si="87"/>
        <v>0</v>
      </c>
    </row>
    <row r="659" spans="1:19" hidden="1">
      <c r="A659" s="67"/>
      <c r="B659" s="59"/>
      <c r="C659" s="79" t="str">
        <f>IFERROR(VLOOKUP(B659,Tiempos!$T$6:$U$16,2,FALSE),"")</f>
        <v/>
      </c>
      <c r="D659" s="59"/>
      <c r="E659" s="141" t="str">
        <f>IFERROR(+VLOOKUP(A659,Tabla!$A$5:B9656,2,0),"")</f>
        <v/>
      </c>
      <c r="F659" s="69"/>
      <c r="G659" s="68"/>
      <c r="H659" s="70"/>
      <c r="I659" s="68"/>
      <c r="J659" s="61"/>
      <c r="K659" s="72" t="str">
        <f t="shared" si="82"/>
        <v/>
      </c>
      <c r="L659" s="73" t="str">
        <f t="shared" si="83"/>
        <v/>
      </c>
      <c r="M659" s="74" t="str">
        <f t="shared" si="84"/>
        <v/>
      </c>
      <c r="N659" s="78" t="str">
        <f t="shared" si="85"/>
        <v/>
      </c>
      <c r="O659" s="75" t="str">
        <f>IFERROR(IF(OR(M659="",B659=""),"",VLOOKUP($A659,Tabla!$A$2:$M$112,$C659,FALSE)),"")</f>
        <v/>
      </c>
      <c r="P659" s="76" t="str">
        <f t="shared" si="86"/>
        <v/>
      </c>
      <c r="Q659" s="77" t="str">
        <f>IFERROR(IF(OR(O659=0,O659=""),VLOOKUP(B659,$T$6:$W$16,4,0)/60*N659,Tiempos!O659*VLOOKUP(Tiempos!B659,Tiempos!$T$6:$W$16,4,0)/60),"")</f>
        <v/>
      </c>
      <c r="R659" s="115"/>
      <c r="S659" s="112">
        <f t="shared" si="87"/>
        <v>0</v>
      </c>
    </row>
    <row r="660" spans="1:19" hidden="1">
      <c r="A660" s="67"/>
      <c r="B660" s="59"/>
      <c r="C660" s="79" t="str">
        <f>IFERROR(VLOOKUP(B660,Tiempos!$T$6:$U$16,2,FALSE),"")</f>
        <v/>
      </c>
      <c r="D660" s="59"/>
      <c r="E660" s="141" t="str">
        <f>IFERROR(+VLOOKUP(A660,Tabla!$A$5:B9657,2,0),"")</f>
        <v/>
      </c>
      <c r="F660" s="69"/>
      <c r="G660" s="68"/>
      <c r="H660" s="70"/>
      <c r="I660" s="68"/>
      <c r="J660" s="61"/>
      <c r="K660" s="72" t="str">
        <f t="shared" si="82"/>
        <v/>
      </c>
      <c r="L660" s="73" t="str">
        <f t="shared" si="83"/>
        <v/>
      </c>
      <c r="M660" s="74" t="str">
        <f t="shared" si="84"/>
        <v/>
      </c>
      <c r="N660" s="78" t="str">
        <f t="shared" si="85"/>
        <v/>
      </c>
      <c r="O660" s="75" t="str">
        <f>IFERROR(IF(OR(M660="",B660=""),"",VLOOKUP($A660,Tabla!$A$2:$M$112,$C660,FALSE)),"")</f>
        <v/>
      </c>
      <c r="P660" s="76" t="str">
        <f t="shared" si="86"/>
        <v/>
      </c>
      <c r="Q660" s="77" t="str">
        <f>IFERROR(IF(OR(O660=0,O660=""),VLOOKUP(B660,$T$6:$W$16,4,0)/60*N660,Tiempos!O660*VLOOKUP(Tiempos!B660,Tiempos!$T$6:$W$16,4,0)/60),"")</f>
        <v/>
      </c>
      <c r="R660" s="115"/>
      <c r="S660" s="112">
        <f t="shared" si="87"/>
        <v>0</v>
      </c>
    </row>
    <row r="661" spans="1:19" hidden="1">
      <c r="A661" s="67"/>
      <c r="B661" s="59"/>
      <c r="C661" s="79" t="str">
        <f>IFERROR(VLOOKUP(B661,Tiempos!$T$6:$U$16,2,FALSE),"")</f>
        <v/>
      </c>
      <c r="D661" s="59"/>
      <c r="E661" s="141" t="str">
        <f>IFERROR(+VLOOKUP(A661,Tabla!$A$5:B9658,2,0),"")</f>
        <v/>
      </c>
      <c r="F661" s="69"/>
      <c r="G661" s="68"/>
      <c r="H661" s="70"/>
      <c r="I661" s="68"/>
      <c r="J661" s="61"/>
      <c r="K661" s="72" t="str">
        <f t="shared" si="82"/>
        <v/>
      </c>
      <c r="L661" s="73" t="str">
        <f t="shared" si="83"/>
        <v/>
      </c>
      <c r="M661" s="74" t="str">
        <f t="shared" si="84"/>
        <v/>
      </c>
      <c r="N661" s="78" t="str">
        <f t="shared" si="85"/>
        <v/>
      </c>
      <c r="O661" s="75" t="str">
        <f>IFERROR(IF(OR(M661="",B661=""),"",VLOOKUP($A661,Tabla!$A$2:$M$112,$C661,FALSE)),"")</f>
        <v/>
      </c>
      <c r="P661" s="76" t="str">
        <f t="shared" si="86"/>
        <v/>
      </c>
      <c r="Q661" s="77" t="str">
        <f>IFERROR(IF(OR(O661=0,O661=""),VLOOKUP(B661,$T$6:$W$16,4,0)/60*N661,Tiempos!O661*VLOOKUP(Tiempos!B661,Tiempos!$T$6:$W$16,4,0)/60),"")</f>
        <v/>
      </c>
      <c r="R661" s="115"/>
      <c r="S661" s="112">
        <f t="shared" si="87"/>
        <v>0</v>
      </c>
    </row>
    <row r="662" spans="1:19" hidden="1">
      <c r="A662" s="67"/>
      <c r="B662" s="59"/>
      <c r="C662" s="79" t="str">
        <f>IFERROR(VLOOKUP(B662,Tiempos!$T$6:$U$16,2,FALSE),"")</f>
        <v/>
      </c>
      <c r="D662" s="59"/>
      <c r="E662" s="141" t="str">
        <f>IFERROR(+VLOOKUP(A662,Tabla!$A$5:B9659,2,0),"")</f>
        <v/>
      </c>
      <c r="F662" s="69"/>
      <c r="G662" s="68"/>
      <c r="H662" s="70"/>
      <c r="I662" s="68"/>
      <c r="J662" s="61"/>
      <c r="K662" s="72" t="str">
        <f t="shared" si="82"/>
        <v/>
      </c>
      <c r="L662" s="73" t="str">
        <f t="shared" si="83"/>
        <v/>
      </c>
      <c r="M662" s="74" t="str">
        <f t="shared" si="84"/>
        <v/>
      </c>
      <c r="N662" s="78" t="str">
        <f t="shared" si="85"/>
        <v/>
      </c>
      <c r="O662" s="75" t="str">
        <f>IFERROR(IF(OR(M662="",B662=""),"",VLOOKUP($A662,Tabla!$A$2:$M$112,$C662,FALSE)),"")</f>
        <v/>
      </c>
      <c r="P662" s="76" t="str">
        <f t="shared" si="86"/>
        <v/>
      </c>
      <c r="Q662" s="77" t="str">
        <f>IFERROR(IF(OR(O662=0,O662=""),VLOOKUP(B662,$T$6:$W$16,4,0)/60*N662,Tiempos!O662*VLOOKUP(Tiempos!B662,Tiempos!$T$6:$W$16,4,0)/60),"")</f>
        <v/>
      </c>
      <c r="R662" s="115"/>
      <c r="S662" s="112">
        <f t="shared" si="87"/>
        <v>0</v>
      </c>
    </row>
    <row r="663" spans="1:19" hidden="1">
      <c r="A663" s="67"/>
      <c r="B663" s="59"/>
      <c r="C663" s="79" t="str">
        <f>IFERROR(VLOOKUP(B663,Tiempos!$T$6:$U$16,2,FALSE),"")</f>
        <v/>
      </c>
      <c r="D663" s="59"/>
      <c r="E663" s="141" t="str">
        <f>IFERROR(+VLOOKUP(A663,Tabla!$A$5:B9660,2,0),"")</f>
        <v/>
      </c>
      <c r="F663" s="69"/>
      <c r="G663" s="68"/>
      <c r="H663" s="70"/>
      <c r="I663" s="68"/>
      <c r="J663" s="61"/>
      <c r="K663" s="72" t="str">
        <f t="shared" si="82"/>
        <v/>
      </c>
      <c r="L663" s="73" t="str">
        <f t="shared" si="83"/>
        <v/>
      </c>
      <c r="M663" s="74" t="str">
        <f t="shared" si="84"/>
        <v/>
      </c>
      <c r="N663" s="78" t="str">
        <f t="shared" si="85"/>
        <v/>
      </c>
      <c r="O663" s="75" t="str">
        <f>IFERROR(IF(OR(M663="",B663=""),"",VLOOKUP($A663,Tabla!$A$2:$M$112,$C663,FALSE)),"")</f>
        <v/>
      </c>
      <c r="P663" s="76" t="str">
        <f t="shared" si="86"/>
        <v/>
      </c>
      <c r="Q663" s="77" t="str">
        <f>IFERROR(IF(OR(O663=0,O663=""),VLOOKUP(B663,$T$6:$W$16,4,0)/60*N663,Tiempos!O663*VLOOKUP(Tiempos!B663,Tiempos!$T$6:$W$16,4,0)/60),"")</f>
        <v/>
      </c>
      <c r="R663" s="115"/>
      <c r="S663" s="112">
        <f t="shared" si="87"/>
        <v>0</v>
      </c>
    </row>
    <row r="664" spans="1:19" hidden="1">
      <c r="A664" s="67"/>
      <c r="B664" s="59"/>
      <c r="C664" s="79" t="str">
        <f>IFERROR(VLOOKUP(B664,Tiempos!$T$6:$U$16,2,FALSE),"")</f>
        <v/>
      </c>
      <c r="D664" s="59"/>
      <c r="E664" s="141" t="str">
        <f>IFERROR(+VLOOKUP(A664,Tabla!$A$5:B9661,2,0),"")</f>
        <v/>
      </c>
      <c r="F664" s="69"/>
      <c r="G664" s="68"/>
      <c r="H664" s="70"/>
      <c r="I664" s="68"/>
      <c r="J664" s="61"/>
      <c r="K664" s="72" t="str">
        <f t="shared" si="82"/>
        <v/>
      </c>
      <c r="L664" s="73" t="str">
        <f t="shared" si="83"/>
        <v/>
      </c>
      <c r="M664" s="74" t="str">
        <f t="shared" si="84"/>
        <v/>
      </c>
      <c r="N664" s="78" t="str">
        <f t="shared" si="85"/>
        <v/>
      </c>
      <c r="O664" s="75" t="str">
        <f>IFERROR(IF(OR(M664="",B664=""),"",VLOOKUP($A664,Tabla!$A$2:$M$112,$C664,FALSE)),"")</f>
        <v/>
      </c>
      <c r="P664" s="76" t="str">
        <f t="shared" si="86"/>
        <v/>
      </c>
      <c r="Q664" s="77" t="str">
        <f>IFERROR(IF(OR(O664=0,O664=""),VLOOKUP(B664,$T$6:$W$16,4,0)/60*N664,Tiempos!O664*VLOOKUP(Tiempos!B664,Tiempos!$T$6:$W$16,4,0)/60),"")</f>
        <v/>
      </c>
      <c r="R664" s="115"/>
      <c r="S664" s="112">
        <f t="shared" si="87"/>
        <v>0</v>
      </c>
    </row>
    <row r="665" spans="1:19" hidden="1">
      <c r="A665" s="67"/>
      <c r="B665" s="59"/>
      <c r="C665" s="79" t="str">
        <f>IFERROR(VLOOKUP(B665,Tiempos!$T$6:$U$16,2,FALSE),"")</f>
        <v/>
      </c>
      <c r="D665" s="59"/>
      <c r="E665" s="141" t="str">
        <f>IFERROR(+VLOOKUP(A665,Tabla!$A$5:B9662,2,0),"")</f>
        <v/>
      </c>
      <c r="F665" s="69"/>
      <c r="G665" s="68"/>
      <c r="H665" s="70"/>
      <c r="I665" s="68"/>
      <c r="J665" s="61"/>
      <c r="K665" s="72" t="str">
        <f t="shared" si="82"/>
        <v/>
      </c>
      <c r="L665" s="73" t="str">
        <f t="shared" si="83"/>
        <v/>
      </c>
      <c r="M665" s="74" t="str">
        <f t="shared" si="84"/>
        <v/>
      </c>
      <c r="N665" s="78" t="str">
        <f t="shared" si="85"/>
        <v/>
      </c>
      <c r="O665" s="75" t="str">
        <f>IFERROR(IF(OR(M665="",B665=""),"",VLOOKUP($A665,Tabla!$A$2:$M$112,$C665,FALSE)),"")</f>
        <v/>
      </c>
      <c r="P665" s="76" t="str">
        <f t="shared" si="86"/>
        <v/>
      </c>
      <c r="Q665" s="77" t="str">
        <f>IFERROR(IF(OR(O665=0,O665=""),VLOOKUP(B665,$T$6:$W$16,4,0)/60*N665,Tiempos!O665*VLOOKUP(Tiempos!B665,Tiempos!$T$6:$W$16,4,0)/60),"")</f>
        <v/>
      </c>
      <c r="R665" s="115"/>
      <c r="S665" s="112">
        <f t="shared" si="87"/>
        <v>0</v>
      </c>
    </row>
    <row r="666" spans="1:19" ht="13.5" hidden="1" customHeight="1">
      <c r="A666" s="67"/>
      <c r="B666" s="59"/>
      <c r="C666" s="79" t="str">
        <f>IFERROR(VLOOKUP(B666,Tiempos!$T$6:$U$16,2,FALSE),"")</f>
        <v/>
      </c>
      <c r="D666" s="59"/>
      <c r="E666" s="141" t="str">
        <f>IFERROR(+VLOOKUP(A666,Tabla!$A$5:B9663,2,0),"")</f>
        <v/>
      </c>
      <c r="F666" s="69"/>
      <c r="G666" s="68"/>
      <c r="H666" s="70"/>
      <c r="I666" s="68"/>
      <c r="J666" s="61"/>
      <c r="K666" s="72" t="str">
        <f t="shared" si="82"/>
        <v/>
      </c>
      <c r="L666" s="73" t="str">
        <f t="shared" si="83"/>
        <v/>
      </c>
      <c r="M666" s="74" t="str">
        <f t="shared" si="84"/>
        <v/>
      </c>
      <c r="N666" s="78" t="str">
        <f t="shared" si="85"/>
        <v/>
      </c>
      <c r="O666" s="75" t="str">
        <f>IFERROR(IF(OR(M666="",B666=""),"",VLOOKUP($A666,Tabla!$A$2:$M$112,$C666,FALSE)),"")</f>
        <v/>
      </c>
      <c r="P666" s="76" t="str">
        <f t="shared" si="86"/>
        <v/>
      </c>
      <c r="Q666" s="77" t="str">
        <f>IFERROR(IF(OR(O666=0,O666=""),VLOOKUP(B666,$T$6:$W$16,4,0)/60*N666,Tiempos!O666*VLOOKUP(Tiempos!B666,Tiempos!$T$6:$W$16,4,0)/60),"")</f>
        <v/>
      </c>
      <c r="R666" s="115"/>
      <c r="S666" s="112">
        <f t="shared" si="87"/>
        <v>0</v>
      </c>
    </row>
    <row r="667" spans="1:19" hidden="1">
      <c r="A667" s="67"/>
      <c r="B667" s="59"/>
      <c r="C667" s="79" t="str">
        <f>IFERROR(VLOOKUP(B667,Tiempos!$T$6:$U$16,2,FALSE),"")</f>
        <v/>
      </c>
      <c r="D667" s="59"/>
      <c r="E667" s="141" t="str">
        <f>IFERROR(+VLOOKUP(A667,Tabla!$A$5:B9664,2,0),"")</f>
        <v/>
      </c>
      <c r="F667" s="69"/>
      <c r="G667" s="68"/>
      <c r="H667" s="70"/>
      <c r="I667" s="68"/>
      <c r="J667" s="61"/>
      <c r="K667" s="72" t="str">
        <f t="shared" si="82"/>
        <v/>
      </c>
      <c r="L667" s="73" t="str">
        <f t="shared" si="83"/>
        <v/>
      </c>
      <c r="M667" s="74" t="str">
        <f t="shared" si="84"/>
        <v/>
      </c>
      <c r="N667" s="78" t="str">
        <f t="shared" si="85"/>
        <v/>
      </c>
      <c r="O667" s="75" t="str">
        <f>IFERROR(IF(OR(M667="",B667=""),"",VLOOKUP($A667,Tabla!$A$2:$M$112,$C667,FALSE)),"")</f>
        <v/>
      </c>
      <c r="P667" s="76" t="str">
        <f t="shared" si="86"/>
        <v/>
      </c>
      <c r="Q667" s="77" t="str">
        <f>IFERROR(IF(OR(O667=0,O667=""),VLOOKUP(B667,$T$6:$W$16,4,0)/60*N667,Tiempos!O667*VLOOKUP(Tiempos!B667,Tiempos!$T$6:$W$16,4,0)/60),"")</f>
        <v/>
      </c>
      <c r="R667" s="115"/>
      <c r="S667" s="112">
        <f t="shared" si="87"/>
        <v>0</v>
      </c>
    </row>
    <row r="668" spans="1:19" hidden="1">
      <c r="A668" s="67"/>
      <c r="B668" s="59"/>
      <c r="C668" s="79" t="str">
        <f>IFERROR(VLOOKUP(B668,Tiempos!$T$6:$U$16,2,FALSE),"")</f>
        <v/>
      </c>
      <c r="D668" s="59"/>
      <c r="E668" s="141" t="str">
        <f>IFERROR(+VLOOKUP(A668,Tabla!$A$5:B9665,2,0),"")</f>
        <v/>
      </c>
      <c r="F668" s="69"/>
      <c r="G668" s="68"/>
      <c r="H668" s="70"/>
      <c r="I668" s="68"/>
      <c r="J668" s="61"/>
      <c r="K668" s="72" t="str">
        <f t="shared" si="82"/>
        <v/>
      </c>
      <c r="L668" s="73" t="str">
        <f t="shared" si="83"/>
        <v/>
      </c>
      <c r="M668" s="74" t="str">
        <f t="shared" si="84"/>
        <v/>
      </c>
      <c r="N668" s="78" t="str">
        <f t="shared" si="85"/>
        <v/>
      </c>
      <c r="O668" s="75" t="str">
        <f>IFERROR(IF(OR(M668="",B668=""),"",VLOOKUP($A668,Tabla!$A$2:$M$112,$C668,FALSE)),"")</f>
        <v/>
      </c>
      <c r="P668" s="76" t="str">
        <f t="shared" si="86"/>
        <v/>
      </c>
      <c r="Q668" s="77" t="str">
        <f>IFERROR(IF(OR(O668=0,O668=""),VLOOKUP(B668,$T$6:$W$16,4,0)/60*N668,Tiempos!O668*VLOOKUP(Tiempos!B668,Tiempos!$T$6:$W$16,4,0)/60),"")</f>
        <v/>
      </c>
      <c r="R668" s="115"/>
      <c r="S668" s="112">
        <f t="shared" si="87"/>
        <v>0</v>
      </c>
    </row>
    <row r="669" spans="1:19" hidden="1">
      <c r="A669" s="67"/>
      <c r="B669" s="59"/>
      <c r="C669" s="79" t="str">
        <f>IFERROR(VLOOKUP(B669,Tiempos!$T$6:$U$16,2,FALSE),"")</f>
        <v/>
      </c>
      <c r="D669" s="59"/>
      <c r="E669" s="141" t="str">
        <f>IFERROR(+VLOOKUP(A669,Tabla!$A$5:B9666,2,0),"")</f>
        <v/>
      </c>
      <c r="F669" s="69"/>
      <c r="G669" s="68"/>
      <c r="H669" s="70"/>
      <c r="I669" s="68"/>
      <c r="J669" s="61"/>
      <c r="K669" s="72" t="str">
        <f t="shared" si="82"/>
        <v/>
      </c>
      <c r="L669" s="73" t="str">
        <f t="shared" si="83"/>
        <v/>
      </c>
      <c r="M669" s="74" t="str">
        <f t="shared" si="84"/>
        <v/>
      </c>
      <c r="N669" s="78" t="str">
        <f t="shared" si="85"/>
        <v/>
      </c>
      <c r="O669" s="75" t="str">
        <f>IFERROR(IF(OR(M669="",B669=""),"",VLOOKUP($A669,Tabla!$A$2:$M$112,$C669,FALSE)),"")</f>
        <v/>
      </c>
      <c r="P669" s="76" t="str">
        <f t="shared" si="86"/>
        <v/>
      </c>
      <c r="Q669" s="77" t="str">
        <f>IFERROR(IF(OR(O669=0,O669=""),VLOOKUP(B669,$T$6:$W$16,4,0)/60*N669,Tiempos!O669*VLOOKUP(Tiempos!B669,Tiempos!$T$6:$W$16,4,0)/60),"")</f>
        <v/>
      </c>
      <c r="R669" s="115"/>
      <c r="S669" s="112">
        <f t="shared" si="87"/>
        <v>0</v>
      </c>
    </row>
    <row r="670" spans="1:19" hidden="1">
      <c r="A670" s="67"/>
      <c r="B670" s="59"/>
      <c r="C670" s="79" t="str">
        <f>IFERROR(VLOOKUP(B670,Tiempos!$T$6:$U$16,2,FALSE),"")</f>
        <v/>
      </c>
      <c r="D670" s="59"/>
      <c r="E670" s="141" t="str">
        <f>IFERROR(+VLOOKUP(A670,Tabla!$A$5:B9667,2,0),"")</f>
        <v/>
      </c>
      <c r="F670" s="69"/>
      <c r="G670" s="68"/>
      <c r="H670" s="70"/>
      <c r="I670" s="68"/>
      <c r="J670" s="61"/>
      <c r="K670" s="72" t="str">
        <f t="shared" si="82"/>
        <v/>
      </c>
      <c r="L670" s="73" t="str">
        <f t="shared" si="83"/>
        <v/>
      </c>
      <c r="M670" s="74" t="str">
        <f t="shared" si="84"/>
        <v/>
      </c>
      <c r="N670" s="78" t="str">
        <f t="shared" si="85"/>
        <v/>
      </c>
      <c r="O670" s="75" t="str">
        <f>IFERROR(IF(OR(M670="",B670=""),"",VLOOKUP($A670,Tabla!$A$2:$M$112,$C670,FALSE)),"")</f>
        <v/>
      </c>
      <c r="P670" s="76" t="str">
        <f t="shared" si="86"/>
        <v/>
      </c>
      <c r="Q670" s="77" t="str">
        <f>IFERROR(IF(OR(O670=0,O670=""),VLOOKUP(B670,$T$6:$W$16,4,0)/60*N670,Tiempos!O670*VLOOKUP(Tiempos!B670,Tiempos!$T$6:$W$16,4,0)/60),"")</f>
        <v/>
      </c>
      <c r="R670" s="115"/>
      <c r="S670" s="112">
        <f t="shared" si="87"/>
        <v>0</v>
      </c>
    </row>
    <row r="671" spans="1:19" hidden="1">
      <c r="A671" s="67"/>
      <c r="B671" s="59"/>
      <c r="C671" s="79" t="str">
        <f>IFERROR(VLOOKUP(B671,Tiempos!$T$6:$U$16,2,FALSE),"")</f>
        <v/>
      </c>
      <c r="D671" s="59"/>
      <c r="E671" s="141" t="str">
        <f>IFERROR(+VLOOKUP(A671,Tabla!$A$5:B9668,2,0),"")</f>
        <v/>
      </c>
      <c r="F671" s="69"/>
      <c r="G671" s="68"/>
      <c r="H671" s="70"/>
      <c r="I671" s="68"/>
      <c r="J671" s="61"/>
      <c r="K671" s="72" t="str">
        <f t="shared" si="82"/>
        <v/>
      </c>
      <c r="L671" s="73" t="str">
        <f t="shared" si="83"/>
        <v/>
      </c>
      <c r="M671" s="74" t="str">
        <f t="shared" si="84"/>
        <v/>
      </c>
      <c r="N671" s="78" t="str">
        <f t="shared" si="85"/>
        <v/>
      </c>
      <c r="O671" s="75" t="str">
        <f>IFERROR(IF(OR(M671="",B671=""),"",VLOOKUP($A671,Tabla!$A$2:$M$112,$C671,FALSE)),"")</f>
        <v/>
      </c>
      <c r="P671" s="76" t="str">
        <f t="shared" si="86"/>
        <v/>
      </c>
      <c r="Q671" s="77" t="str">
        <f>IFERROR(IF(OR(O671=0,O671=""),VLOOKUP(B671,$T$6:$W$16,4,0)/60*N671,Tiempos!O671*VLOOKUP(Tiempos!B671,Tiempos!$T$6:$W$16,4,0)/60),"")</f>
        <v/>
      </c>
      <c r="R671" s="115"/>
      <c r="S671" s="112">
        <f t="shared" si="87"/>
        <v>0</v>
      </c>
    </row>
    <row r="672" spans="1:19" hidden="1">
      <c r="A672" s="67"/>
      <c r="B672" s="59"/>
      <c r="C672" s="79" t="str">
        <f>IFERROR(VLOOKUP(B672,Tiempos!$T$6:$U$16,2,FALSE),"")</f>
        <v/>
      </c>
      <c r="D672" s="59"/>
      <c r="E672" s="141" t="str">
        <f>IFERROR(+VLOOKUP(A672,Tabla!$A$5:B9669,2,0),"")</f>
        <v/>
      </c>
      <c r="F672" s="69"/>
      <c r="G672" s="68"/>
      <c r="H672" s="70"/>
      <c r="I672" s="68"/>
      <c r="J672" s="61"/>
      <c r="K672" s="72" t="str">
        <f t="shared" si="82"/>
        <v/>
      </c>
      <c r="L672" s="73" t="str">
        <f t="shared" si="83"/>
        <v/>
      </c>
      <c r="M672" s="74" t="str">
        <f t="shared" si="84"/>
        <v/>
      </c>
      <c r="N672" s="78" t="str">
        <f t="shared" si="85"/>
        <v/>
      </c>
      <c r="O672" s="75" t="str">
        <f>IFERROR(IF(OR(M672="",B672=""),"",VLOOKUP($A672,Tabla!$A$2:$M$112,$C672,FALSE)),"")</f>
        <v/>
      </c>
      <c r="P672" s="76" t="str">
        <f t="shared" si="86"/>
        <v/>
      </c>
      <c r="Q672" s="77" t="str">
        <f>IFERROR(IF(OR(O672=0,O672=""),VLOOKUP(B672,$T$6:$W$16,4,0)/60*N672,Tiempos!O672*VLOOKUP(Tiempos!B672,Tiempos!$T$6:$W$16,4,0)/60),"")</f>
        <v/>
      </c>
      <c r="R672" s="116"/>
      <c r="S672" s="112">
        <f t="shared" si="87"/>
        <v>0</v>
      </c>
    </row>
    <row r="673" spans="1:19" hidden="1">
      <c r="A673" s="67"/>
      <c r="B673" s="59"/>
      <c r="C673" s="79" t="str">
        <f>IFERROR(VLOOKUP(B673,Tiempos!$T$6:$U$16,2,FALSE),"")</f>
        <v/>
      </c>
      <c r="D673" s="59"/>
      <c r="E673" s="141" t="str">
        <f>IFERROR(+VLOOKUP(A673,Tabla!$A$5:B9670,2,0),"")</f>
        <v/>
      </c>
      <c r="F673" s="69"/>
      <c r="G673" s="68"/>
      <c r="H673" s="70"/>
      <c r="I673" s="68"/>
      <c r="J673" s="61"/>
      <c r="K673" s="72" t="str">
        <f t="shared" si="82"/>
        <v/>
      </c>
      <c r="L673" s="73" t="str">
        <f t="shared" si="83"/>
        <v/>
      </c>
      <c r="M673" s="74" t="str">
        <f t="shared" si="84"/>
        <v/>
      </c>
      <c r="N673" s="78" t="str">
        <f t="shared" si="85"/>
        <v/>
      </c>
      <c r="O673" s="75" t="str">
        <f>IFERROR(IF(OR(M673="",B673=""),"",VLOOKUP($A673,Tabla!$A$2:$M$112,$C673,FALSE)),"")</f>
        <v/>
      </c>
      <c r="P673" s="76" t="str">
        <f t="shared" si="86"/>
        <v/>
      </c>
      <c r="Q673" s="77" t="str">
        <f>IFERROR(IF(OR(O673=0,O673=""),VLOOKUP(B673,$T$6:$W$16,4,0)/60*N673,Tiempos!O673*VLOOKUP(Tiempos!B673,Tiempos!$T$6:$W$16,4,0)/60),"")</f>
        <v/>
      </c>
      <c r="R673" s="116"/>
      <c r="S673" s="112">
        <f t="shared" si="87"/>
        <v>0</v>
      </c>
    </row>
    <row r="674" spans="1:19" hidden="1">
      <c r="A674" s="67"/>
      <c r="B674" s="59"/>
      <c r="C674" s="79" t="str">
        <f>IFERROR(VLOOKUP(B674,Tiempos!$T$6:$U$16,2,FALSE),"")</f>
        <v/>
      </c>
      <c r="D674" s="59"/>
      <c r="E674" s="141" t="str">
        <f>IFERROR(+VLOOKUP(A674,Tabla!$A$5:B9671,2,0),"")</f>
        <v/>
      </c>
      <c r="F674" s="69"/>
      <c r="G674" s="68"/>
      <c r="H674" s="70"/>
      <c r="I674" s="68"/>
      <c r="J674" s="61"/>
      <c r="K674" s="72" t="str">
        <f t="shared" si="82"/>
        <v/>
      </c>
      <c r="L674" s="73" t="str">
        <f t="shared" si="83"/>
        <v/>
      </c>
      <c r="M674" s="74" t="str">
        <f t="shared" si="84"/>
        <v/>
      </c>
      <c r="N674" s="78" t="str">
        <f t="shared" si="85"/>
        <v/>
      </c>
      <c r="O674" s="75" t="str">
        <f>IFERROR(IF(OR(M674="",B674=""),"",VLOOKUP($A674,Tabla!$A$2:$M$112,$C674,FALSE)),"")</f>
        <v/>
      </c>
      <c r="P674" s="76" t="str">
        <f t="shared" si="86"/>
        <v/>
      </c>
      <c r="Q674" s="77" t="str">
        <f>IFERROR(IF(OR(O674=0,O674=""),VLOOKUP(B674,$T$6:$W$16,4,0)/60*N674,Tiempos!O674*VLOOKUP(Tiempos!B674,Tiempos!$T$6:$W$16,4,0)/60),"")</f>
        <v/>
      </c>
      <c r="R674" s="116"/>
      <c r="S674" s="112">
        <f t="shared" si="87"/>
        <v>0</v>
      </c>
    </row>
    <row r="675" spans="1:19" hidden="1">
      <c r="A675" s="67"/>
      <c r="B675" s="59"/>
      <c r="C675" s="79" t="str">
        <f>IFERROR(VLOOKUP(B675,Tiempos!$T$6:$U$16,2,FALSE),"")</f>
        <v/>
      </c>
      <c r="D675" s="59"/>
      <c r="E675" s="141" t="str">
        <f>IFERROR(+VLOOKUP(A675,Tabla!$A$5:B9672,2,0),"")</f>
        <v/>
      </c>
      <c r="F675" s="69"/>
      <c r="G675" s="68"/>
      <c r="H675" s="70"/>
      <c r="I675" s="68"/>
      <c r="J675" s="61"/>
      <c r="K675" s="72" t="str">
        <f t="shared" si="82"/>
        <v/>
      </c>
      <c r="L675" s="73" t="str">
        <f t="shared" si="83"/>
        <v/>
      </c>
      <c r="M675" s="74" t="str">
        <f t="shared" si="84"/>
        <v/>
      </c>
      <c r="N675" s="78" t="str">
        <f t="shared" si="85"/>
        <v/>
      </c>
      <c r="O675" s="75" t="str">
        <f>IFERROR(IF(OR(M675="",B675=""),"",VLOOKUP($A675,Tabla!$A$2:$M$112,$C675,FALSE)),"")</f>
        <v/>
      </c>
      <c r="P675" s="76" t="str">
        <f t="shared" si="86"/>
        <v/>
      </c>
      <c r="Q675" s="77" t="str">
        <f>IFERROR(IF(OR(O675=0,O675=""),VLOOKUP(B675,$T$6:$W$16,4,0)/60*N675,Tiempos!O675*VLOOKUP(Tiempos!B675,Tiempos!$T$6:$W$16,4,0)/60),"")</f>
        <v/>
      </c>
      <c r="R675" s="117"/>
      <c r="S675" s="112">
        <f t="shared" si="87"/>
        <v>0</v>
      </c>
    </row>
    <row r="676" spans="1:19" hidden="1">
      <c r="A676" s="67"/>
      <c r="B676" s="59"/>
      <c r="C676" s="79" t="str">
        <f>IFERROR(VLOOKUP(B676,Tiempos!$T$6:$U$16,2,FALSE),"")</f>
        <v/>
      </c>
      <c r="D676" s="59"/>
      <c r="E676" s="141" t="str">
        <f>IFERROR(+VLOOKUP(A676,Tabla!$A$5:B9673,2,0),"")</f>
        <v/>
      </c>
      <c r="F676" s="69"/>
      <c r="G676" s="68"/>
      <c r="H676" s="70"/>
      <c r="I676" s="68"/>
      <c r="J676" s="61"/>
      <c r="K676" s="72" t="str">
        <f t="shared" si="82"/>
        <v/>
      </c>
      <c r="L676" s="73" t="str">
        <f t="shared" si="83"/>
        <v/>
      </c>
      <c r="M676" s="74" t="str">
        <f t="shared" si="84"/>
        <v/>
      </c>
      <c r="N676" s="78" t="str">
        <f t="shared" si="85"/>
        <v/>
      </c>
      <c r="O676" s="75" t="str">
        <f>IFERROR(IF(OR(M676="",B676=""),"",VLOOKUP($A676,Tabla!$A$2:$M$112,$C676,FALSE)),"")</f>
        <v/>
      </c>
      <c r="P676" s="76" t="str">
        <f t="shared" si="86"/>
        <v/>
      </c>
      <c r="Q676" s="77" t="str">
        <f>IFERROR(IF(OR(O676=0,O676=""),VLOOKUP(B676,$T$6:$W$16,4,0)/60*N676,Tiempos!O676*VLOOKUP(Tiempos!B676,Tiempos!$T$6:$W$16,4,0)/60),"")</f>
        <v/>
      </c>
      <c r="R676" s="117"/>
      <c r="S676" s="112">
        <f t="shared" si="87"/>
        <v>0</v>
      </c>
    </row>
    <row r="677" spans="1:19" hidden="1">
      <c r="A677" s="67"/>
      <c r="B677" s="59"/>
      <c r="C677" s="79" t="str">
        <f>IFERROR(VLOOKUP(B677,Tiempos!$T$6:$U$16,2,FALSE),"")</f>
        <v/>
      </c>
      <c r="D677" s="59"/>
      <c r="E677" s="141" t="str">
        <f>IFERROR(+VLOOKUP(A677,Tabla!$A$5:B9674,2,0),"")</f>
        <v/>
      </c>
      <c r="F677" s="69"/>
      <c r="G677" s="68"/>
      <c r="H677" s="70"/>
      <c r="I677" s="68"/>
      <c r="J677" s="61"/>
      <c r="K677" s="72" t="str">
        <f t="shared" si="82"/>
        <v/>
      </c>
      <c r="L677" s="73" t="str">
        <f t="shared" si="83"/>
        <v/>
      </c>
      <c r="M677" s="74" t="str">
        <f t="shared" si="84"/>
        <v/>
      </c>
      <c r="N677" s="78" t="str">
        <f t="shared" si="85"/>
        <v/>
      </c>
      <c r="O677" s="75" t="str">
        <f>IFERROR(IF(OR(M677="",B677=""),"",VLOOKUP($A677,Tabla!$A$2:$M$112,$C677,FALSE)),"")</f>
        <v/>
      </c>
      <c r="P677" s="76" t="str">
        <f t="shared" si="86"/>
        <v/>
      </c>
      <c r="Q677" s="77" t="str">
        <f>IFERROR(IF(OR(O677=0,O677=""),VLOOKUP(B677,$T$6:$W$16,4,0)/60*N677,Tiempos!O677*VLOOKUP(Tiempos!B677,Tiempos!$T$6:$W$16,4,0)/60),"")</f>
        <v/>
      </c>
      <c r="R677" s="117"/>
      <c r="S677" s="112">
        <f t="shared" si="87"/>
        <v>0</v>
      </c>
    </row>
    <row r="678" spans="1:19" hidden="1">
      <c r="A678" s="67"/>
      <c r="B678" s="59"/>
      <c r="C678" s="79" t="str">
        <f>IFERROR(VLOOKUP(B678,Tiempos!$T$6:$U$16,2,FALSE),"")</f>
        <v/>
      </c>
      <c r="D678" s="59"/>
      <c r="E678" s="141" t="str">
        <f>IFERROR(+VLOOKUP(A678,Tabla!$A$5:B9675,2,0),"")</f>
        <v/>
      </c>
      <c r="F678" s="69"/>
      <c r="G678" s="68"/>
      <c r="H678" s="70"/>
      <c r="I678" s="68"/>
      <c r="J678" s="61"/>
      <c r="K678" s="72" t="str">
        <f t="shared" si="82"/>
        <v/>
      </c>
      <c r="L678" s="73" t="str">
        <f t="shared" si="83"/>
        <v/>
      </c>
      <c r="M678" s="74" t="str">
        <f t="shared" si="84"/>
        <v/>
      </c>
      <c r="N678" s="78" t="str">
        <f t="shared" si="85"/>
        <v/>
      </c>
      <c r="O678" s="75" t="str">
        <f>IFERROR(IF(OR(M678="",B678=""),"",VLOOKUP($A678,Tabla!$A$2:$M$112,$C678,FALSE)),"")</f>
        <v/>
      </c>
      <c r="P678" s="76" t="str">
        <f t="shared" si="86"/>
        <v/>
      </c>
      <c r="Q678" s="77" t="str">
        <f>IFERROR(IF(OR(O678=0,O678=""),VLOOKUP(B678,$T$6:$W$16,4,0)/60*N678,Tiempos!O678*VLOOKUP(Tiempos!B678,Tiempos!$T$6:$W$16,4,0)/60),"")</f>
        <v/>
      </c>
      <c r="R678" s="117"/>
      <c r="S678" s="112">
        <f t="shared" si="87"/>
        <v>0</v>
      </c>
    </row>
    <row r="679" spans="1:19" hidden="1">
      <c r="A679" s="67"/>
      <c r="B679" s="59"/>
      <c r="C679" s="79" t="str">
        <f>IFERROR(VLOOKUP(B679,Tiempos!$T$6:$U$16,2,FALSE),"")</f>
        <v/>
      </c>
      <c r="D679" s="59"/>
      <c r="E679" s="141" t="str">
        <f>IFERROR(+VLOOKUP(A679,Tabla!$A$5:B9676,2,0),"")</f>
        <v/>
      </c>
      <c r="F679" s="69"/>
      <c r="G679" s="68"/>
      <c r="H679" s="70"/>
      <c r="I679" s="68"/>
      <c r="J679" s="61"/>
      <c r="K679" s="72" t="str">
        <f t="shared" si="82"/>
        <v/>
      </c>
      <c r="L679" s="73" t="str">
        <f t="shared" si="83"/>
        <v/>
      </c>
      <c r="M679" s="74" t="str">
        <f t="shared" si="84"/>
        <v/>
      </c>
      <c r="N679" s="78" t="str">
        <f t="shared" si="85"/>
        <v/>
      </c>
      <c r="O679" s="75" t="str">
        <f>IFERROR(IF(OR(M679="",B679=""),"",VLOOKUP($A679,Tabla!$A$2:$M$112,$C679,FALSE)),"")</f>
        <v/>
      </c>
      <c r="P679" s="76" t="str">
        <f t="shared" si="86"/>
        <v/>
      </c>
      <c r="Q679" s="77" t="str">
        <f>IFERROR(IF(OR(O679=0,O679=""),VLOOKUP(B679,$T$6:$W$16,4,0)/60*N679,Tiempos!O679*VLOOKUP(Tiempos!B679,Tiempos!$T$6:$W$16,4,0)/60),"")</f>
        <v/>
      </c>
      <c r="R679" s="117"/>
      <c r="S679" s="112">
        <f t="shared" si="87"/>
        <v>0</v>
      </c>
    </row>
    <row r="680" spans="1:19" hidden="1">
      <c r="A680" s="67"/>
      <c r="B680" s="59"/>
      <c r="C680" s="79" t="str">
        <f>IFERROR(VLOOKUP(B680,Tiempos!$T$6:$U$16,2,FALSE),"")</f>
        <v/>
      </c>
      <c r="D680" s="59"/>
      <c r="E680" s="141" t="str">
        <f>IFERROR(+VLOOKUP(A680,Tabla!$A$5:B9677,2,0),"")</f>
        <v/>
      </c>
      <c r="F680" s="69"/>
      <c r="G680" s="68"/>
      <c r="H680" s="70"/>
      <c r="I680" s="68"/>
      <c r="J680" s="61"/>
      <c r="K680" s="72" t="str">
        <f t="shared" si="82"/>
        <v/>
      </c>
      <c r="L680" s="73" t="str">
        <f t="shared" si="83"/>
        <v/>
      </c>
      <c r="M680" s="74" t="str">
        <f t="shared" si="84"/>
        <v/>
      </c>
      <c r="N680" s="78" t="str">
        <f t="shared" si="85"/>
        <v/>
      </c>
      <c r="O680" s="75" t="str">
        <f>IFERROR(IF(OR(M680="",B680=""),"",VLOOKUP($A680,Tabla!$A$2:$M$112,$C680,FALSE)),"")</f>
        <v/>
      </c>
      <c r="P680" s="76" t="str">
        <f t="shared" si="86"/>
        <v/>
      </c>
      <c r="Q680" s="77" t="str">
        <f>IFERROR(IF(OR(O680=0,O680=""),VLOOKUP(B680,$T$6:$W$16,4,0)/60*N680,Tiempos!O680*VLOOKUP(Tiempos!B680,Tiempos!$T$6:$W$16,4,0)/60),"")</f>
        <v/>
      </c>
      <c r="R680" s="117"/>
      <c r="S680" s="112">
        <f t="shared" si="87"/>
        <v>0</v>
      </c>
    </row>
    <row r="681" spans="1:19" hidden="1">
      <c r="A681" s="67"/>
      <c r="B681" s="59"/>
      <c r="C681" s="79" t="str">
        <f>IFERROR(VLOOKUP(B681,Tiempos!$T$6:$U$16,2,FALSE),"")</f>
        <v/>
      </c>
      <c r="D681" s="59"/>
      <c r="E681" s="141" t="str">
        <f>IFERROR(+VLOOKUP(A681,Tabla!$A$5:B9678,2,0),"")</f>
        <v/>
      </c>
      <c r="F681" s="69"/>
      <c r="G681" s="68"/>
      <c r="H681" s="70"/>
      <c r="I681" s="68"/>
      <c r="J681" s="61"/>
      <c r="K681" s="72" t="str">
        <f t="shared" si="82"/>
        <v/>
      </c>
      <c r="L681" s="73" t="str">
        <f t="shared" si="83"/>
        <v/>
      </c>
      <c r="M681" s="74" t="str">
        <f t="shared" si="84"/>
        <v/>
      </c>
      <c r="N681" s="78" t="str">
        <f t="shared" si="85"/>
        <v/>
      </c>
      <c r="O681" s="75" t="str">
        <f>IFERROR(IF(OR(M681="",B681=""),"",VLOOKUP($A681,Tabla!$A$2:$M$112,$C681,FALSE)),"")</f>
        <v/>
      </c>
      <c r="P681" s="76" t="str">
        <f t="shared" si="86"/>
        <v/>
      </c>
      <c r="Q681" s="77" t="str">
        <f>IFERROR(IF(OR(O681=0,O681=""),VLOOKUP(B681,$T$6:$W$16,4,0)/60*N681,Tiempos!O681*VLOOKUP(Tiempos!B681,Tiempos!$T$6:$W$16,4,0)/60),"")</f>
        <v/>
      </c>
      <c r="R681" s="117"/>
      <c r="S681" s="112">
        <f t="shared" si="87"/>
        <v>0</v>
      </c>
    </row>
    <row r="682" spans="1:19" hidden="1">
      <c r="A682" s="67"/>
      <c r="B682" s="59"/>
      <c r="C682" s="79" t="str">
        <f>IFERROR(VLOOKUP(B682,Tiempos!$T$6:$U$16,2,FALSE),"")</f>
        <v/>
      </c>
      <c r="D682" s="59"/>
      <c r="E682" s="141" t="str">
        <f>IFERROR(+VLOOKUP(A682,Tabla!$A$5:B9679,2,0),"")</f>
        <v/>
      </c>
      <c r="F682" s="69"/>
      <c r="G682" s="68"/>
      <c r="H682" s="70"/>
      <c r="I682" s="68"/>
      <c r="J682" s="61"/>
      <c r="K682" s="72" t="str">
        <f t="shared" si="82"/>
        <v/>
      </c>
      <c r="L682" s="73" t="str">
        <f t="shared" si="83"/>
        <v/>
      </c>
      <c r="M682" s="74" t="str">
        <f t="shared" si="84"/>
        <v/>
      </c>
      <c r="N682" s="78" t="str">
        <f t="shared" si="85"/>
        <v/>
      </c>
      <c r="O682" s="75" t="str">
        <f>IFERROR(IF(OR(M682="",B682=""),"",VLOOKUP($A682,Tabla!$A$2:$M$112,$C682,FALSE)),"")</f>
        <v/>
      </c>
      <c r="P682" s="76" t="str">
        <f t="shared" si="86"/>
        <v/>
      </c>
      <c r="Q682" s="77" t="str">
        <f>IFERROR(IF(OR(O682=0,O682=""),VLOOKUP(B682,$T$6:$W$16,4,0)/60*N682,Tiempos!O682*VLOOKUP(Tiempos!B682,Tiempos!$T$6:$W$16,4,0)/60),"")</f>
        <v/>
      </c>
      <c r="R682" s="118"/>
      <c r="S682" s="112">
        <f t="shared" si="87"/>
        <v>0</v>
      </c>
    </row>
    <row r="683" spans="1:19" hidden="1">
      <c r="A683" s="67"/>
      <c r="B683" s="59"/>
      <c r="C683" s="79" t="str">
        <f>IFERROR(VLOOKUP(B683,Tiempos!$T$6:$U$16,2,FALSE),"")</f>
        <v/>
      </c>
      <c r="D683" s="59"/>
      <c r="E683" s="141" t="str">
        <f>IFERROR(+VLOOKUP(A683,Tabla!$A$5:B9680,2,0),"")</f>
        <v/>
      </c>
      <c r="F683" s="69"/>
      <c r="G683" s="68"/>
      <c r="H683" s="70"/>
      <c r="I683" s="68"/>
      <c r="J683" s="61"/>
      <c r="K683" s="72" t="str">
        <f t="shared" si="82"/>
        <v/>
      </c>
      <c r="L683" s="73" t="str">
        <f t="shared" si="83"/>
        <v/>
      </c>
      <c r="M683" s="74" t="str">
        <f t="shared" si="84"/>
        <v/>
      </c>
      <c r="N683" s="78" t="str">
        <f t="shared" si="85"/>
        <v/>
      </c>
      <c r="O683" s="75" t="str">
        <f>IFERROR(IF(OR(M683="",B683=""),"",VLOOKUP($A683,Tabla!$A$2:$M$112,$C683,FALSE)),"")</f>
        <v/>
      </c>
      <c r="P683" s="76" t="str">
        <f t="shared" si="86"/>
        <v/>
      </c>
      <c r="Q683" s="77" t="str">
        <f>IFERROR(IF(OR(O683=0,O683=""),VLOOKUP(B683,$T$6:$W$16,4,0)/60*N683,Tiempos!O683*VLOOKUP(Tiempos!B683,Tiempos!$T$6:$W$16,4,0)/60),"")</f>
        <v/>
      </c>
      <c r="R683" s="116"/>
      <c r="S683" s="112">
        <f t="shared" si="87"/>
        <v>0</v>
      </c>
    </row>
    <row r="684" spans="1:19" hidden="1">
      <c r="A684" s="67"/>
      <c r="B684" s="59"/>
      <c r="C684" s="79" t="str">
        <f>IFERROR(VLOOKUP(B684,Tiempos!$T$6:$U$16,2,FALSE),"")</f>
        <v/>
      </c>
      <c r="D684" s="59"/>
      <c r="E684" s="141" t="str">
        <f>IFERROR(+VLOOKUP(A684,Tabla!$A$5:B9681,2,0),"")</f>
        <v/>
      </c>
      <c r="F684" s="69"/>
      <c r="G684" s="68"/>
      <c r="H684" s="70"/>
      <c r="I684" s="68"/>
      <c r="J684" s="61"/>
      <c r="K684" s="72" t="str">
        <f t="shared" si="82"/>
        <v/>
      </c>
      <c r="L684" s="73" t="str">
        <f t="shared" si="83"/>
        <v/>
      </c>
      <c r="M684" s="74" t="str">
        <f t="shared" si="84"/>
        <v/>
      </c>
      <c r="N684" s="78" t="str">
        <f t="shared" si="85"/>
        <v/>
      </c>
      <c r="O684" s="75" t="str">
        <f>IFERROR(IF(OR(M684="",B684=""),"",VLOOKUP($A684,Tabla!$A$2:$M$112,$C684,FALSE)),"")</f>
        <v/>
      </c>
      <c r="P684" s="76" t="str">
        <f t="shared" si="86"/>
        <v/>
      </c>
      <c r="Q684" s="77" t="str">
        <f>IFERROR(IF(OR(O684=0,O684=""),VLOOKUP(B684,$T$6:$W$16,4,0)/60*N684,Tiempos!O684*VLOOKUP(Tiempos!B684,Tiempos!$T$6:$W$16,4,0)/60),"")</f>
        <v/>
      </c>
      <c r="R684" s="115"/>
      <c r="S684" s="112">
        <f t="shared" si="87"/>
        <v>0</v>
      </c>
    </row>
    <row r="685" spans="1:19" hidden="1">
      <c r="A685" s="67"/>
      <c r="B685" s="59"/>
      <c r="C685" s="79" t="str">
        <f>IFERROR(VLOOKUP(B685,Tiempos!$T$6:$U$16,2,FALSE),"")</f>
        <v/>
      </c>
      <c r="D685" s="59"/>
      <c r="E685" s="141" t="str">
        <f>IFERROR(+VLOOKUP(A685,Tabla!$A$5:B9682,2,0),"")</f>
        <v/>
      </c>
      <c r="F685" s="69"/>
      <c r="G685" s="68"/>
      <c r="H685" s="70"/>
      <c r="I685" s="68"/>
      <c r="J685" s="61"/>
      <c r="K685" s="72" t="str">
        <f t="shared" si="82"/>
        <v/>
      </c>
      <c r="L685" s="73" t="str">
        <f t="shared" si="83"/>
        <v/>
      </c>
      <c r="M685" s="74" t="str">
        <f t="shared" si="84"/>
        <v/>
      </c>
      <c r="N685" s="78" t="str">
        <f t="shared" si="85"/>
        <v/>
      </c>
      <c r="O685" s="75" t="str">
        <f>IFERROR(IF(OR(M685="",B685=""),"",VLOOKUP($A685,Tabla!$A$2:$M$112,$C685,FALSE)),"")</f>
        <v/>
      </c>
      <c r="P685" s="76" t="str">
        <f t="shared" si="86"/>
        <v/>
      </c>
      <c r="Q685" s="77" t="str">
        <f>IFERROR(IF(OR(O685=0,O685=""),VLOOKUP(B685,$T$6:$W$16,4,0)/60*N685,Tiempos!O685*VLOOKUP(Tiempos!B685,Tiempos!$T$6:$W$16,4,0)/60),"")</f>
        <v/>
      </c>
      <c r="R685" s="115"/>
      <c r="S685" s="112">
        <f t="shared" si="87"/>
        <v>0</v>
      </c>
    </row>
    <row r="686" spans="1:19" hidden="1">
      <c r="A686" s="67"/>
      <c r="B686" s="59"/>
      <c r="C686" s="79" t="str">
        <f>IFERROR(VLOOKUP(B686,Tiempos!$T$6:$U$16,2,FALSE),"")</f>
        <v/>
      </c>
      <c r="D686" s="59"/>
      <c r="E686" s="141" t="str">
        <f>IFERROR(+VLOOKUP(A686,Tabla!$A$5:B9683,2,0),"")</f>
        <v/>
      </c>
      <c r="F686" s="69"/>
      <c r="G686" s="68"/>
      <c r="H686" s="70"/>
      <c r="I686" s="68"/>
      <c r="J686" s="61"/>
      <c r="K686" s="72" t="str">
        <f t="shared" si="82"/>
        <v/>
      </c>
      <c r="L686" s="73" t="str">
        <f t="shared" si="83"/>
        <v/>
      </c>
      <c r="M686" s="74" t="str">
        <f t="shared" si="84"/>
        <v/>
      </c>
      <c r="N686" s="78" t="str">
        <f t="shared" si="85"/>
        <v/>
      </c>
      <c r="O686" s="75" t="str">
        <f>IFERROR(IF(OR(M686="",B686=""),"",VLOOKUP($A686,Tabla!$A$2:$M$112,$C686,FALSE)),"")</f>
        <v/>
      </c>
      <c r="P686" s="76" t="str">
        <f t="shared" si="86"/>
        <v/>
      </c>
      <c r="Q686" s="77" t="str">
        <f>IFERROR(IF(OR(O686=0,O686=""),VLOOKUP(B686,$T$6:$W$16,4,0)/60*N686,Tiempos!O686*VLOOKUP(Tiempos!B686,Tiempos!$T$6:$W$16,4,0)/60),"")</f>
        <v/>
      </c>
      <c r="R686" s="115"/>
      <c r="S686" s="112">
        <f t="shared" si="87"/>
        <v>0</v>
      </c>
    </row>
    <row r="687" spans="1:19" hidden="1">
      <c r="A687" s="67"/>
      <c r="B687" s="59"/>
      <c r="C687" s="79" t="str">
        <f>IFERROR(VLOOKUP(B687,Tiempos!$T$6:$U$16,2,FALSE),"")</f>
        <v/>
      </c>
      <c r="D687" s="59"/>
      <c r="E687" s="141" t="str">
        <f>IFERROR(+VLOOKUP(A687,Tabla!$A$5:B9684,2,0),"")</f>
        <v/>
      </c>
      <c r="F687" s="69"/>
      <c r="G687" s="68"/>
      <c r="H687" s="70"/>
      <c r="I687" s="68"/>
      <c r="J687" s="61"/>
      <c r="K687" s="72" t="str">
        <f t="shared" si="82"/>
        <v/>
      </c>
      <c r="L687" s="73" t="str">
        <f t="shared" si="83"/>
        <v/>
      </c>
      <c r="M687" s="74" t="str">
        <f t="shared" si="84"/>
        <v/>
      </c>
      <c r="N687" s="78" t="str">
        <f t="shared" si="85"/>
        <v/>
      </c>
      <c r="O687" s="75" t="str">
        <f>IFERROR(IF(OR(M687="",B687=""),"",VLOOKUP($A687,Tabla!$A$2:$M$112,$C687,FALSE)),"")</f>
        <v/>
      </c>
      <c r="P687" s="76" t="str">
        <f t="shared" si="86"/>
        <v/>
      </c>
      <c r="Q687" s="77" t="str">
        <f>IFERROR(IF(OR(O687=0,O687=""),VLOOKUP(B687,$T$6:$W$16,4,0)/60*N687,Tiempos!O687*VLOOKUP(Tiempos!B687,Tiempos!$T$6:$W$16,4,0)/60),"")</f>
        <v/>
      </c>
      <c r="R687" s="115"/>
      <c r="S687" s="112">
        <f t="shared" si="87"/>
        <v>0</v>
      </c>
    </row>
    <row r="688" spans="1:19" hidden="1">
      <c r="A688" s="67"/>
      <c r="B688" s="59"/>
      <c r="C688" s="79" t="str">
        <f>IFERROR(VLOOKUP(B688,Tiempos!$T$6:$U$16,2,FALSE),"")</f>
        <v/>
      </c>
      <c r="D688" s="59"/>
      <c r="E688" s="141" t="str">
        <f>IFERROR(+VLOOKUP(A688,Tabla!$A$5:B9685,2,0),"")</f>
        <v/>
      </c>
      <c r="F688" s="69"/>
      <c r="G688" s="68"/>
      <c r="H688" s="70"/>
      <c r="I688" s="68"/>
      <c r="J688" s="61"/>
      <c r="K688" s="72" t="str">
        <f t="shared" si="82"/>
        <v/>
      </c>
      <c r="L688" s="73" t="str">
        <f t="shared" si="83"/>
        <v/>
      </c>
      <c r="M688" s="74" t="str">
        <f t="shared" si="84"/>
        <v/>
      </c>
      <c r="N688" s="78" t="str">
        <f t="shared" si="85"/>
        <v/>
      </c>
      <c r="O688" s="75" t="str">
        <f>IFERROR(IF(OR(M688="",B688=""),"",VLOOKUP($A688,Tabla!$A$2:$M$112,$C688,FALSE)),"")</f>
        <v/>
      </c>
      <c r="P688" s="76" t="str">
        <f t="shared" si="86"/>
        <v/>
      </c>
      <c r="Q688" s="77" t="str">
        <f>IFERROR(IF(OR(O688=0,O688=""),VLOOKUP(B688,$T$6:$W$16,4,0)/60*N688,Tiempos!O688*VLOOKUP(Tiempos!B688,Tiempos!$T$6:$W$16,4,0)/60),"")</f>
        <v/>
      </c>
      <c r="R688" s="115"/>
      <c r="S688" s="112">
        <f t="shared" si="87"/>
        <v>0</v>
      </c>
    </row>
    <row r="689" spans="1:19" hidden="1">
      <c r="A689" s="67"/>
      <c r="B689" s="59"/>
      <c r="C689" s="79" t="str">
        <f>IFERROR(VLOOKUP(B689,Tiempos!$T$6:$U$16,2,FALSE),"")</f>
        <v/>
      </c>
      <c r="D689" s="59"/>
      <c r="E689" s="141" t="str">
        <f>IFERROR(+VLOOKUP(A689,Tabla!$A$5:B9686,2,0),"")</f>
        <v/>
      </c>
      <c r="F689" s="69"/>
      <c r="G689" s="68"/>
      <c r="H689" s="70"/>
      <c r="I689" s="68"/>
      <c r="J689" s="61"/>
      <c r="K689" s="72" t="str">
        <f t="shared" si="82"/>
        <v/>
      </c>
      <c r="L689" s="73" t="str">
        <f t="shared" si="83"/>
        <v/>
      </c>
      <c r="M689" s="74" t="str">
        <f t="shared" si="84"/>
        <v/>
      </c>
      <c r="N689" s="78" t="str">
        <f t="shared" si="85"/>
        <v/>
      </c>
      <c r="O689" s="75" t="str">
        <f>IFERROR(IF(OR(M689="",B689=""),"",VLOOKUP($A689,Tabla!$A$2:$M$112,$C689,FALSE)),"")</f>
        <v/>
      </c>
      <c r="P689" s="76" t="str">
        <f t="shared" si="86"/>
        <v/>
      </c>
      <c r="Q689" s="77" t="str">
        <f>IFERROR(IF(OR(O689=0,O689=""),VLOOKUP(B689,$T$6:$W$16,4,0)/60*N689,Tiempos!O689*VLOOKUP(Tiempos!B689,Tiempos!$T$6:$W$16,4,0)/60),"")</f>
        <v/>
      </c>
      <c r="R689" s="115"/>
      <c r="S689" s="112">
        <f t="shared" si="87"/>
        <v>0</v>
      </c>
    </row>
    <row r="690" spans="1:19" hidden="1">
      <c r="A690" s="67"/>
      <c r="B690" s="59"/>
      <c r="C690" s="79" t="str">
        <f>IFERROR(VLOOKUP(B690,Tiempos!$T$6:$U$16,2,FALSE),"")</f>
        <v/>
      </c>
      <c r="D690" s="59"/>
      <c r="E690" s="141" t="str">
        <f>IFERROR(+VLOOKUP(A690,Tabla!$A$5:B9687,2,0),"")</f>
        <v/>
      </c>
      <c r="F690" s="69"/>
      <c r="G690" s="68"/>
      <c r="H690" s="70"/>
      <c r="I690" s="68"/>
      <c r="J690" s="61"/>
      <c r="K690" s="72" t="str">
        <f t="shared" ref="K690:K753" si="88">IFERROR(IF(J690="","",IF(G690=I690,(J690-H690-S690),IF(I690-G690=1,((VLOOKUP(G690,CALENDARIO,6,FALSE)-H690)+(J690-VLOOKUP(I690,CALENDARIO,5,FALSE)))-S690,IF(I690-G690=2,((VLOOKUP(G690,CALENDARIO,6,FALSE)-H690)+(J690-VLOOKUP(I690,CALENDARIO,5,FALSE)))-S690+VLOOKUP(G690+1,CALENDARIO,7,FALSE)/24,IF(I690-G690=3,((VLOOKUP(G690,CALENDARIO,6,FALSE)-H690)+(J690-VLOOKUP(I690,CALENDARIO,5,FALSE)))-S690+VLOOKUP(G690+1,CALENDARIO,7,FALSE)/24+VLOOKUP(G690+2,CALENDARIO,7,FALSE)/24,((VLOOKUP(G690,CALENDARIO,6,FALSE)-H690)+(J690-VLOOKUP(I690,CALENDARIO,5,FALSE)))-S690+VLOOKUP(G690+1,CALENDARIO,7,FALSE)/24+VLOOKUP(G690+2,CALENDARIO,7,FALSE)/24+VLOOKUP(G690+3,CALENDARIO,7,FALSE)/24))))),"")</f>
        <v/>
      </c>
      <c r="L690" s="73" t="str">
        <f t="shared" ref="L690:L753" si="89">IFERROR((+HOUR(K690)*60+MINUTE(K690)),"")</f>
        <v/>
      </c>
      <c r="M690" s="74" t="str">
        <f t="shared" ref="M690:M753" si="90">IFERROR(IF(K690="","",K690/F690),"")</f>
        <v/>
      </c>
      <c r="N690" s="78" t="str">
        <f t="shared" ref="N690:N753" si="91">IFERROR(+HOUR(M690)*60+MINUTE(M690),"")</f>
        <v/>
      </c>
      <c r="O690" s="75" t="str">
        <f>IFERROR(IF(OR(M690="",B690=""),"",VLOOKUP($A690,Tabla!$A$2:$M$112,$C690,FALSE)),"")</f>
        <v/>
      </c>
      <c r="P690" s="76" t="str">
        <f t="shared" si="86"/>
        <v/>
      </c>
      <c r="Q690" s="77" t="str">
        <f>IFERROR(IF(OR(O690=0,O690=""),VLOOKUP(B690,$T$6:$W$16,4,0)/60*N690,Tiempos!O690*VLOOKUP(Tiempos!B690,Tiempos!$T$6:$W$16,4,0)/60),"")</f>
        <v/>
      </c>
      <c r="R690" s="115"/>
      <c r="S690" s="112">
        <f t="shared" si="87"/>
        <v>0</v>
      </c>
    </row>
    <row r="691" spans="1:19" hidden="1">
      <c r="A691" s="67"/>
      <c r="B691" s="59"/>
      <c r="C691" s="79" t="str">
        <f>IFERROR(VLOOKUP(B691,Tiempos!$T$6:$U$16,2,FALSE),"")</f>
        <v/>
      </c>
      <c r="D691" s="59"/>
      <c r="E691" s="141" t="str">
        <f>IFERROR(+VLOOKUP(A691,Tabla!$A$5:B9688,2,0),"")</f>
        <v/>
      </c>
      <c r="F691" s="69"/>
      <c r="G691" s="68"/>
      <c r="H691" s="70"/>
      <c r="I691" s="68"/>
      <c r="J691" s="61"/>
      <c r="K691" s="72" t="str">
        <f t="shared" si="88"/>
        <v/>
      </c>
      <c r="L691" s="73" t="str">
        <f t="shared" si="89"/>
        <v/>
      </c>
      <c r="M691" s="74" t="str">
        <f t="shared" si="90"/>
        <v/>
      </c>
      <c r="N691" s="78" t="str">
        <f t="shared" si="91"/>
        <v/>
      </c>
      <c r="O691" s="75" t="str">
        <f>IFERROR(IF(OR(M691="",B691=""),"",VLOOKUP($A691,Tabla!$A$2:$M$112,$C691,FALSE)),"")</f>
        <v/>
      </c>
      <c r="P691" s="76" t="str">
        <f t="shared" si="86"/>
        <v/>
      </c>
      <c r="Q691" s="77" t="str">
        <f>IFERROR(IF(OR(O691=0,O691=""),VLOOKUP(B691,$T$6:$W$16,4,0)/60*N691,Tiempos!O691*VLOOKUP(Tiempos!B691,Tiempos!$T$6:$W$16,4,0)/60),"")</f>
        <v/>
      </c>
      <c r="R691" s="115"/>
      <c r="S691" s="112">
        <f t="shared" si="87"/>
        <v>0</v>
      </c>
    </row>
    <row r="692" spans="1:19" hidden="1">
      <c r="A692" s="67"/>
      <c r="B692" s="59"/>
      <c r="C692" s="79" t="str">
        <f>IFERROR(VLOOKUP(B692,Tiempos!$T$6:$U$16,2,FALSE),"")</f>
        <v/>
      </c>
      <c r="D692" s="59"/>
      <c r="E692" s="141" t="str">
        <f>IFERROR(+VLOOKUP(A692,Tabla!$A$5:B9689,2,0),"")</f>
        <v/>
      </c>
      <c r="F692" s="69"/>
      <c r="G692" s="68"/>
      <c r="H692" s="70"/>
      <c r="I692" s="68"/>
      <c r="J692" s="61"/>
      <c r="K692" s="72" t="str">
        <f t="shared" si="88"/>
        <v/>
      </c>
      <c r="L692" s="73" t="str">
        <f t="shared" si="89"/>
        <v/>
      </c>
      <c r="M692" s="74" t="str">
        <f t="shared" si="90"/>
        <v/>
      </c>
      <c r="N692" s="78" t="str">
        <f t="shared" si="91"/>
        <v/>
      </c>
      <c r="O692" s="75" t="str">
        <f>IFERROR(IF(OR(M692="",B692=""),"",VLOOKUP($A692,Tabla!$A$2:$M$112,$C692,FALSE)),"")</f>
        <v/>
      </c>
      <c r="P692" s="76" t="str">
        <f t="shared" si="86"/>
        <v/>
      </c>
      <c r="Q692" s="77" t="str">
        <f>IFERROR(IF(OR(O692=0,O692=""),VLOOKUP(B692,$T$6:$W$16,4,0)/60*N692,Tiempos!O692*VLOOKUP(Tiempos!B692,Tiempos!$T$6:$W$16,4,0)/60),"")</f>
        <v/>
      </c>
      <c r="R692" s="115"/>
      <c r="S692" s="112">
        <f t="shared" si="87"/>
        <v>0</v>
      </c>
    </row>
    <row r="693" spans="1:19" ht="13.5" hidden="1" customHeight="1">
      <c r="A693" s="67"/>
      <c r="B693" s="59"/>
      <c r="C693" s="79" t="str">
        <f>IFERROR(VLOOKUP(B693,Tiempos!$T$6:$U$16,2,FALSE),"")</f>
        <v/>
      </c>
      <c r="D693" s="59"/>
      <c r="E693" s="141" t="str">
        <f>IFERROR(+VLOOKUP(A693,Tabla!$A$5:B9690,2,0),"")</f>
        <v/>
      </c>
      <c r="F693" s="69"/>
      <c r="G693" s="68"/>
      <c r="H693" s="70"/>
      <c r="I693" s="68"/>
      <c r="J693" s="61"/>
      <c r="K693" s="72" t="str">
        <f t="shared" si="88"/>
        <v/>
      </c>
      <c r="L693" s="73" t="str">
        <f t="shared" si="89"/>
        <v/>
      </c>
      <c r="M693" s="74" t="str">
        <f t="shared" si="90"/>
        <v/>
      </c>
      <c r="N693" s="78" t="str">
        <f t="shared" si="91"/>
        <v/>
      </c>
      <c r="O693" s="75" t="str">
        <f>IFERROR(IF(OR(M693="",B693=""),"",VLOOKUP($A693,Tabla!$A$2:$M$112,$C693,FALSE)),"")</f>
        <v/>
      </c>
      <c r="P693" s="76" t="str">
        <f t="shared" si="86"/>
        <v/>
      </c>
      <c r="Q693" s="77" t="str">
        <f>IFERROR(IF(OR(O693=0,O693=""),VLOOKUP(B693,$T$6:$W$16,4,0)/60*N693,Tiempos!O693*VLOOKUP(Tiempos!B693,Tiempos!$T$6:$W$16,4,0)/60),"")</f>
        <v/>
      </c>
      <c r="R693" s="115"/>
      <c r="S693" s="112">
        <f t="shared" si="87"/>
        <v>0</v>
      </c>
    </row>
    <row r="694" spans="1:19" ht="13.5" hidden="1" customHeight="1">
      <c r="A694" s="67"/>
      <c r="B694" s="59"/>
      <c r="C694" s="79" t="str">
        <f>IFERROR(VLOOKUP(B694,Tiempos!$T$6:$U$16,2,FALSE),"")</f>
        <v/>
      </c>
      <c r="D694" s="59"/>
      <c r="E694" s="141" t="str">
        <f>IFERROR(+VLOOKUP(A694,Tabla!$A$5:B9691,2,0),"")</f>
        <v/>
      </c>
      <c r="F694" s="69"/>
      <c r="G694" s="68"/>
      <c r="H694" s="70"/>
      <c r="I694" s="68"/>
      <c r="J694" s="61"/>
      <c r="K694" s="72" t="str">
        <f t="shared" si="88"/>
        <v/>
      </c>
      <c r="L694" s="73" t="str">
        <f t="shared" si="89"/>
        <v/>
      </c>
      <c r="M694" s="74" t="str">
        <f t="shared" si="90"/>
        <v/>
      </c>
      <c r="N694" s="78" t="str">
        <f t="shared" si="91"/>
        <v/>
      </c>
      <c r="O694" s="75" t="str">
        <f>IFERROR(IF(OR(M694="",B694=""),"",VLOOKUP($A694,Tabla!$A$2:$M$112,$C694,FALSE)),"")</f>
        <v/>
      </c>
      <c r="P694" s="76" t="str">
        <f t="shared" ref="P694:P757" si="92">IF(O694="","",(O694/N694))</f>
        <v/>
      </c>
      <c r="Q694" s="77" t="str">
        <f>IFERROR(IF(OR(O694=0,O694=""),VLOOKUP(B694,$T$6:$W$16,4,0)/60*N694,Tiempos!O694*VLOOKUP(Tiempos!B694,Tiempos!$T$6:$W$16,4,0)/60),"")</f>
        <v/>
      </c>
      <c r="R694" s="115"/>
      <c r="S694" s="112">
        <f t="shared" si="87"/>
        <v>0</v>
      </c>
    </row>
    <row r="695" spans="1:19" hidden="1">
      <c r="A695" s="67"/>
      <c r="B695" s="59"/>
      <c r="C695" s="79" t="str">
        <f>IFERROR(VLOOKUP(B695,Tiempos!$T$6:$U$16,2,FALSE),"")</f>
        <v/>
      </c>
      <c r="D695" s="59"/>
      <c r="E695" s="141" t="str">
        <f>IFERROR(+VLOOKUP(A695,Tabla!$A$5:B9692,2,0),"")</f>
        <v/>
      </c>
      <c r="F695" s="69"/>
      <c r="G695" s="68"/>
      <c r="H695" s="70"/>
      <c r="I695" s="68"/>
      <c r="J695" s="61"/>
      <c r="K695" s="72" t="str">
        <f t="shared" si="88"/>
        <v/>
      </c>
      <c r="L695" s="73" t="str">
        <f t="shared" si="89"/>
        <v/>
      </c>
      <c r="M695" s="74" t="str">
        <f t="shared" si="90"/>
        <v/>
      </c>
      <c r="N695" s="78" t="str">
        <f t="shared" si="91"/>
        <v/>
      </c>
      <c r="O695" s="75" t="str">
        <f>IFERROR(IF(OR(M695="",B695=""),"",VLOOKUP($A695,Tabla!$A$2:$M$112,$C695,FALSE)),"")</f>
        <v/>
      </c>
      <c r="P695" s="76" t="str">
        <f t="shared" si="92"/>
        <v/>
      </c>
      <c r="Q695" s="77" t="str">
        <f>IFERROR(IF(OR(O695=0,O695=""),VLOOKUP(B695,$T$6:$W$16,4,0)/60*N695,Tiempos!O695*VLOOKUP(Tiempos!B695,Tiempos!$T$6:$W$16,4,0)/60),"")</f>
        <v/>
      </c>
      <c r="R695" s="115"/>
      <c r="S695" s="112">
        <f t="shared" si="87"/>
        <v>0</v>
      </c>
    </row>
    <row r="696" spans="1:19" hidden="1">
      <c r="A696" s="67"/>
      <c r="B696" s="59"/>
      <c r="C696" s="79" t="str">
        <f>IFERROR(VLOOKUP(B696,Tiempos!$T$6:$U$16,2,FALSE),"")</f>
        <v/>
      </c>
      <c r="D696" s="59"/>
      <c r="E696" s="141" t="str">
        <f>IFERROR(+VLOOKUP(A696,Tabla!$A$5:B9693,2,0),"")</f>
        <v/>
      </c>
      <c r="F696" s="69"/>
      <c r="G696" s="68"/>
      <c r="H696" s="70"/>
      <c r="I696" s="68"/>
      <c r="J696" s="61"/>
      <c r="K696" s="72" t="str">
        <f t="shared" si="88"/>
        <v/>
      </c>
      <c r="L696" s="73" t="str">
        <f t="shared" si="89"/>
        <v/>
      </c>
      <c r="M696" s="74" t="str">
        <f t="shared" si="90"/>
        <v/>
      </c>
      <c r="N696" s="78" t="str">
        <f t="shared" si="91"/>
        <v/>
      </c>
      <c r="O696" s="75" t="str">
        <f>IFERROR(IF(OR(M696="",B696=""),"",VLOOKUP($A696,Tabla!$A$2:$M$112,$C696,FALSE)),"")</f>
        <v/>
      </c>
      <c r="P696" s="76" t="str">
        <f t="shared" si="92"/>
        <v/>
      </c>
      <c r="Q696" s="77" t="str">
        <f>IFERROR(IF(OR(O696=0,O696=""),VLOOKUP(B696,$T$6:$W$16,4,0)/60*N696,Tiempos!O696*VLOOKUP(Tiempos!B696,Tiempos!$T$6:$W$16,4,0)/60),"")</f>
        <v/>
      </c>
      <c r="R696" s="115"/>
      <c r="S696" s="112">
        <f t="shared" si="87"/>
        <v>0</v>
      </c>
    </row>
    <row r="697" spans="1:19" hidden="1">
      <c r="A697" s="67"/>
      <c r="B697" s="59"/>
      <c r="C697" s="79" t="str">
        <f>IFERROR(VLOOKUP(B697,Tiempos!$T$6:$U$16,2,FALSE),"")</f>
        <v/>
      </c>
      <c r="D697" s="59"/>
      <c r="E697" s="141" t="str">
        <f>IFERROR(+VLOOKUP(A697,Tabla!$A$5:B9694,2,0),"")</f>
        <v/>
      </c>
      <c r="F697" s="69"/>
      <c r="G697" s="68"/>
      <c r="H697" s="70"/>
      <c r="I697" s="68"/>
      <c r="J697" s="61"/>
      <c r="K697" s="72" t="str">
        <f t="shared" si="88"/>
        <v/>
      </c>
      <c r="L697" s="73" t="str">
        <f t="shared" si="89"/>
        <v/>
      </c>
      <c r="M697" s="74" t="str">
        <f t="shared" si="90"/>
        <v/>
      </c>
      <c r="N697" s="78" t="str">
        <f t="shared" si="91"/>
        <v/>
      </c>
      <c r="O697" s="75" t="str">
        <f>IFERROR(IF(OR(M697="",B697=""),"",VLOOKUP($A697,Tabla!$A$2:$M$112,$C697,FALSE)),"")</f>
        <v/>
      </c>
      <c r="P697" s="76" t="str">
        <f t="shared" si="92"/>
        <v/>
      </c>
      <c r="Q697" s="77" t="str">
        <f>IFERROR(IF(OR(O697=0,O697=""),VLOOKUP(B697,$T$6:$W$16,4,0)/60*N697,Tiempos!O697*VLOOKUP(Tiempos!B697,Tiempos!$T$6:$W$16,4,0)/60),"")</f>
        <v/>
      </c>
      <c r="R697" s="115"/>
      <c r="S697" s="112">
        <f t="shared" si="87"/>
        <v>0</v>
      </c>
    </row>
    <row r="698" spans="1:19" hidden="1">
      <c r="A698" s="67"/>
      <c r="B698" s="59"/>
      <c r="C698" s="79" t="str">
        <f>IFERROR(VLOOKUP(B698,Tiempos!$T$6:$U$16,2,FALSE),"")</f>
        <v/>
      </c>
      <c r="D698" s="59"/>
      <c r="E698" s="141" t="str">
        <f>IFERROR(+VLOOKUP(A698,Tabla!$A$5:B9695,2,0),"")</f>
        <v/>
      </c>
      <c r="F698" s="69"/>
      <c r="G698" s="68"/>
      <c r="H698" s="70"/>
      <c r="I698" s="68"/>
      <c r="J698" s="61"/>
      <c r="K698" s="72" t="str">
        <f t="shared" si="88"/>
        <v/>
      </c>
      <c r="L698" s="73" t="str">
        <f t="shared" si="89"/>
        <v/>
      </c>
      <c r="M698" s="74" t="str">
        <f t="shared" si="90"/>
        <v/>
      </c>
      <c r="N698" s="78" t="str">
        <f t="shared" si="91"/>
        <v/>
      </c>
      <c r="O698" s="75" t="str">
        <f>IFERROR(IF(OR(M698="",B698=""),"",VLOOKUP($A698,Tabla!$A$2:$M$112,$C698,FALSE)),"")</f>
        <v/>
      </c>
      <c r="P698" s="76" t="str">
        <f t="shared" si="92"/>
        <v/>
      </c>
      <c r="Q698" s="77" t="str">
        <f>IFERROR(IF(OR(O698=0,O698=""),VLOOKUP(B698,$T$6:$W$16,4,0)/60*N698,Tiempos!O698*VLOOKUP(Tiempos!B698,Tiempos!$T$6:$W$16,4,0)/60),"")</f>
        <v/>
      </c>
      <c r="R698" s="115"/>
      <c r="S698" s="112">
        <f t="shared" si="87"/>
        <v>0</v>
      </c>
    </row>
    <row r="699" spans="1:19" hidden="1">
      <c r="A699" s="67"/>
      <c r="B699" s="59"/>
      <c r="C699" s="79" t="str">
        <f>IFERROR(VLOOKUP(B699,Tiempos!$T$6:$U$16,2,FALSE),"")</f>
        <v/>
      </c>
      <c r="D699" s="59"/>
      <c r="E699" s="141" t="str">
        <f>IFERROR(+VLOOKUP(A699,Tabla!$A$5:B9696,2,0),"")</f>
        <v/>
      </c>
      <c r="F699" s="69"/>
      <c r="G699" s="68"/>
      <c r="H699" s="70"/>
      <c r="I699" s="68"/>
      <c r="J699" s="61"/>
      <c r="K699" s="72" t="str">
        <f t="shared" si="88"/>
        <v/>
      </c>
      <c r="L699" s="73" t="str">
        <f t="shared" si="89"/>
        <v/>
      </c>
      <c r="M699" s="74" t="str">
        <f t="shared" si="90"/>
        <v/>
      </c>
      <c r="N699" s="78" t="str">
        <f t="shared" si="91"/>
        <v/>
      </c>
      <c r="O699" s="75" t="str">
        <f>IFERROR(IF(OR(M699="",B699=""),"",VLOOKUP($A699,Tabla!$A$2:$M$112,$C699,FALSE)),"")</f>
        <v/>
      </c>
      <c r="P699" s="76" t="str">
        <f t="shared" si="92"/>
        <v/>
      </c>
      <c r="Q699" s="77" t="str">
        <f>IFERROR(IF(OR(O699=0,O699=""),VLOOKUP(B699,$T$6:$W$16,4,0)/60*N699,Tiempos!O699*VLOOKUP(Tiempos!B699,Tiempos!$T$6:$W$16,4,0)/60),"")</f>
        <v/>
      </c>
      <c r="R699" s="115"/>
      <c r="S699" s="112">
        <f t="shared" si="87"/>
        <v>0</v>
      </c>
    </row>
    <row r="700" spans="1:19" hidden="1">
      <c r="A700" s="67"/>
      <c r="B700" s="59"/>
      <c r="C700" s="79" t="str">
        <f>IFERROR(VLOOKUP(B700,Tiempos!$T$6:$U$16,2,FALSE),"")</f>
        <v/>
      </c>
      <c r="D700" s="59"/>
      <c r="E700" s="141" t="str">
        <f>IFERROR(+VLOOKUP(A700,Tabla!$A$5:B9697,2,0),"")</f>
        <v/>
      </c>
      <c r="F700" s="69"/>
      <c r="G700" s="68"/>
      <c r="H700" s="70"/>
      <c r="I700" s="68"/>
      <c r="J700" s="61"/>
      <c r="K700" s="72" t="str">
        <f t="shared" si="88"/>
        <v/>
      </c>
      <c r="L700" s="73" t="str">
        <f t="shared" si="89"/>
        <v/>
      </c>
      <c r="M700" s="74" t="str">
        <f t="shared" si="90"/>
        <v/>
      </c>
      <c r="N700" s="78" t="str">
        <f t="shared" si="91"/>
        <v/>
      </c>
      <c r="O700" s="75" t="str">
        <f>IFERROR(IF(OR(M700="",B700=""),"",VLOOKUP($A700,Tabla!$A$2:$M$112,$C700,FALSE)),"")</f>
        <v/>
      </c>
      <c r="P700" s="76" t="str">
        <f t="shared" si="92"/>
        <v/>
      </c>
      <c r="Q700" s="77" t="str">
        <f>IFERROR(IF(OR(O700=0,O700=""),VLOOKUP(B700,$T$6:$W$16,4,0)/60*N700,Tiempos!O700*VLOOKUP(Tiempos!B700,Tiempos!$T$6:$W$16,4,0)/60),"")</f>
        <v/>
      </c>
      <c r="R700" s="115"/>
      <c r="S700" s="112">
        <f t="shared" si="87"/>
        <v>0</v>
      </c>
    </row>
    <row r="701" spans="1:19" hidden="1">
      <c r="A701" s="67"/>
      <c r="B701" s="59"/>
      <c r="C701" s="79" t="str">
        <f>IFERROR(VLOOKUP(B701,Tiempos!$T$6:$U$16,2,FALSE),"")</f>
        <v/>
      </c>
      <c r="D701" s="59"/>
      <c r="E701" s="141" t="str">
        <f>IFERROR(+VLOOKUP(A701,Tabla!$A$5:B9698,2,0),"")</f>
        <v/>
      </c>
      <c r="F701" s="69"/>
      <c r="G701" s="68"/>
      <c r="H701" s="70"/>
      <c r="I701" s="68"/>
      <c r="J701" s="61"/>
      <c r="K701" s="72" t="str">
        <f t="shared" si="88"/>
        <v/>
      </c>
      <c r="L701" s="73" t="str">
        <f t="shared" si="89"/>
        <v/>
      </c>
      <c r="M701" s="74" t="str">
        <f t="shared" si="90"/>
        <v/>
      </c>
      <c r="N701" s="78" t="str">
        <f t="shared" si="91"/>
        <v/>
      </c>
      <c r="O701" s="75" t="str">
        <f>IFERROR(IF(OR(M701="",B701=""),"",VLOOKUP($A701,Tabla!$A$2:$M$112,$C701,FALSE)),"")</f>
        <v/>
      </c>
      <c r="P701" s="76" t="str">
        <f t="shared" si="92"/>
        <v/>
      </c>
      <c r="Q701" s="77" t="str">
        <f>IFERROR(IF(OR(O701=0,O701=""),VLOOKUP(B701,$T$6:$W$16,4,0)/60*N701,Tiempos!O701*VLOOKUP(Tiempos!B701,Tiempos!$T$6:$W$16,4,0)/60),"")</f>
        <v/>
      </c>
      <c r="R701" s="115"/>
      <c r="S701" s="112">
        <f t="shared" si="87"/>
        <v>0</v>
      </c>
    </row>
    <row r="702" spans="1:19" hidden="1">
      <c r="A702" s="67"/>
      <c r="B702" s="59"/>
      <c r="C702" s="79" t="str">
        <f>IFERROR(VLOOKUP(B702,Tiempos!$T$6:$U$16,2,FALSE),"")</f>
        <v/>
      </c>
      <c r="D702" s="59"/>
      <c r="E702" s="141" t="str">
        <f>IFERROR(+VLOOKUP(A702,Tabla!$A$5:B9699,2,0),"")</f>
        <v/>
      </c>
      <c r="F702" s="69"/>
      <c r="G702" s="68"/>
      <c r="H702" s="70"/>
      <c r="I702" s="68"/>
      <c r="J702" s="61"/>
      <c r="K702" s="72" t="str">
        <f t="shared" si="88"/>
        <v/>
      </c>
      <c r="L702" s="73" t="str">
        <f t="shared" si="89"/>
        <v/>
      </c>
      <c r="M702" s="74" t="str">
        <f t="shared" si="90"/>
        <v/>
      </c>
      <c r="N702" s="78" t="str">
        <f t="shared" si="91"/>
        <v/>
      </c>
      <c r="O702" s="75" t="str">
        <f>IFERROR(IF(OR(M702="",B702=""),"",VLOOKUP($A702,Tabla!$A$2:$M$112,$C702,FALSE)),"")</f>
        <v/>
      </c>
      <c r="P702" s="76" t="str">
        <f t="shared" si="92"/>
        <v/>
      </c>
      <c r="Q702" s="77" t="str">
        <f>IFERROR(IF(OR(O702=0,O702=""),VLOOKUP(B702,$T$6:$W$16,4,0)/60*N702,Tiempos!O702*VLOOKUP(Tiempos!B702,Tiempos!$T$6:$W$16,4,0)/60),"")</f>
        <v/>
      </c>
      <c r="R702" s="115"/>
      <c r="S702" s="112">
        <f t="shared" si="87"/>
        <v>0</v>
      </c>
    </row>
    <row r="703" spans="1:19" hidden="1">
      <c r="A703" s="67"/>
      <c r="B703" s="59"/>
      <c r="C703" s="79" t="str">
        <f>IFERROR(VLOOKUP(B703,Tiempos!$T$6:$U$16,2,FALSE),"")</f>
        <v/>
      </c>
      <c r="D703" s="59"/>
      <c r="E703" s="141" t="str">
        <f>IFERROR(+VLOOKUP(A703,Tabla!$A$5:B9700,2,0),"")</f>
        <v/>
      </c>
      <c r="F703" s="69"/>
      <c r="G703" s="68"/>
      <c r="H703" s="70"/>
      <c r="I703" s="68"/>
      <c r="J703" s="61"/>
      <c r="K703" s="72" t="str">
        <f t="shared" si="88"/>
        <v/>
      </c>
      <c r="L703" s="73" t="str">
        <f t="shared" si="89"/>
        <v/>
      </c>
      <c r="M703" s="74" t="str">
        <f t="shared" si="90"/>
        <v/>
      </c>
      <c r="N703" s="78" t="str">
        <f t="shared" si="91"/>
        <v/>
      </c>
      <c r="O703" s="75" t="str">
        <f>IFERROR(IF(OR(M703="",B703=""),"",VLOOKUP($A703,Tabla!$A$2:$M$112,$C703,FALSE)),"")</f>
        <v/>
      </c>
      <c r="P703" s="76" t="str">
        <f t="shared" si="92"/>
        <v/>
      </c>
      <c r="Q703" s="77" t="str">
        <f>IFERROR(IF(OR(O703=0,O703=""),VLOOKUP(B703,$T$6:$W$16,4,0)/60*N703,Tiempos!O703*VLOOKUP(Tiempos!B703,Tiempos!$T$6:$W$16,4,0)/60),"")</f>
        <v/>
      </c>
      <c r="R703" s="115"/>
      <c r="S703" s="112">
        <f t="shared" si="87"/>
        <v>0</v>
      </c>
    </row>
    <row r="704" spans="1:19" hidden="1">
      <c r="A704" s="67"/>
      <c r="B704" s="59"/>
      <c r="C704" s="79" t="str">
        <f>IFERROR(VLOOKUP(B704,Tiempos!$T$6:$U$16,2,FALSE),"")</f>
        <v/>
      </c>
      <c r="D704" s="59"/>
      <c r="E704" s="141" t="str">
        <f>IFERROR(+VLOOKUP(A704,Tabla!$A$5:B9701,2,0),"")</f>
        <v/>
      </c>
      <c r="F704" s="69"/>
      <c r="G704" s="68"/>
      <c r="H704" s="70"/>
      <c r="I704" s="68"/>
      <c r="J704" s="61"/>
      <c r="K704" s="72" t="str">
        <f t="shared" si="88"/>
        <v/>
      </c>
      <c r="L704" s="73" t="str">
        <f t="shared" si="89"/>
        <v/>
      </c>
      <c r="M704" s="74" t="str">
        <f t="shared" si="90"/>
        <v/>
      </c>
      <c r="N704" s="78" t="str">
        <f t="shared" si="91"/>
        <v/>
      </c>
      <c r="O704" s="75" t="str">
        <f>IFERROR(IF(OR(M704="",B704=""),"",VLOOKUP($A704,Tabla!$A$2:$M$112,$C704,FALSE)),"")</f>
        <v/>
      </c>
      <c r="P704" s="76" t="str">
        <f t="shared" si="92"/>
        <v/>
      </c>
      <c r="Q704" s="77" t="str">
        <f>IFERROR(IF(OR(O704=0,O704=""),VLOOKUP(B704,$T$6:$W$16,4,0)/60*N704,Tiempos!O704*VLOOKUP(Tiempos!B704,Tiempos!$T$6:$W$16,4,0)/60),"")</f>
        <v/>
      </c>
      <c r="R704" s="115"/>
      <c r="S704" s="112">
        <f t="shared" si="87"/>
        <v>0</v>
      </c>
    </row>
    <row r="705" spans="1:19" hidden="1">
      <c r="A705" s="67"/>
      <c r="B705" s="59"/>
      <c r="C705" s="79" t="str">
        <f>IFERROR(VLOOKUP(B705,Tiempos!$T$6:$U$16,2,FALSE),"")</f>
        <v/>
      </c>
      <c r="D705" s="59"/>
      <c r="E705" s="141" t="str">
        <f>IFERROR(+VLOOKUP(A705,Tabla!$A$5:B9702,2,0),"")</f>
        <v/>
      </c>
      <c r="F705" s="69"/>
      <c r="G705" s="68"/>
      <c r="H705" s="70"/>
      <c r="I705" s="68"/>
      <c r="J705" s="61"/>
      <c r="K705" s="72" t="str">
        <f t="shared" si="88"/>
        <v/>
      </c>
      <c r="L705" s="73" t="str">
        <f t="shared" si="89"/>
        <v/>
      </c>
      <c r="M705" s="74" t="str">
        <f t="shared" si="90"/>
        <v/>
      </c>
      <c r="N705" s="78" t="str">
        <f t="shared" si="91"/>
        <v/>
      </c>
      <c r="O705" s="75" t="str">
        <f>IFERROR(IF(OR(M705="",B705=""),"",VLOOKUP($A705,Tabla!$A$2:$M$112,$C705,FALSE)),"")</f>
        <v/>
      </c>
      <c r="P705" s="76" t="str">
        <f t="shared" si="92"/>
        <v/>
      </c>
      <c r="Q705" s="77" t="str">
        <f>IFERROR(IF(OR(O705=0,O705=""),VLOOKUP(B705,$T$6:$W$16,4,0)/60*N705,Tiempos!O705*VLOOKUP(Tiempos!B705,Tiempos!$T$6:$W$16,4,0)/60),"")</f>
        <v/>
      </c>
      <c r="R705" s="115"/>
      <c r="S705" s="112">
        <f t="shared" si="87"/>
        <v>0</v>
      </c>
    </row>
    <row r="706" spans="1:19" hidden="1">
      <c r="A706" s="67"/>
      <c r="B706" s="59"/>
      <c r="C706" s="79" t="str">
        <f>IFERROR(VLOOKUP(B706,Tiempos!$T$6:$U$16,2,FALSE),"")</f>
        <v/>
      </c>
      <c r="D706" s="59"/>
      <c r="E706" s="141" t="str">
        <f>IFERROR(+VLOOKUP(A706,Tabla!$A$5:B9703,2,0),"")</f>
        <v/>
      </c>
      <c r="F706" s="69"/>
      <c r="G706" s="68"/>
      <c r="H706" s="70"/>
      <c r="I706" s="68"/>
      <c r="J706" s="61"/>
      <c r="K706" s="72" t="str">
        <f t="shared" si="88"/>
        <v/>
      </c>
      <c r="L706" s="73" t="str">
        <f t="shared" si="89"/>
        <v/>
      </c>
      <c r="M706" s="74" t="str">
        <f t="shared" si="90"/>
        <v/>
      </c>
      <c r="N706" s="78" t="str">
        <f t="shared" si="91"/>
        <v/>
      </c>
      <c r="O706" s="75" t="str">
        <f>IFERROR(IF(OR(M706="",B706=""),"",VLOOKUP($A706,Tabla!$A$2:$M$112,$C706,FALSE)),"")</f>
        <v/>
      </c>
      <c r="P706" s="76" t="str">
        <f t="shared" si="92"/>
        <v/>
      </c>
      <c r="Q706" s="77" t="str">
        <f>IFERROR(IF(OR(O706=0,O706=""),VLOOKUP(B706,$T$6:$W$16,4,0)/60*N706,Tiempos!O706*VLOOKUP(Tiempos!B706,Tiempos!$T$6:$W$16,4,0)/60),"")</f>
        <v/>
      </c>
      <c r="R706" s="115"/>
      <c r="S706" s="112">
        <f t="shared" si="87"/>
        <v>0</v>
      </c>
    </row>
    <row r="707" spans="1:19" hidden="1">
      <c r="A707" s="67"/>
      <c r="B707" s="59"/>
      <c r="C707" s="79" t="str">
        <f>IFERROR(VLOOKUP(B707,Tiempos!$T$6:$U$16,2,FALSE),"")</f>
        <v/>
      </c>
      <c r="D707" s="59"/>
      <c r="E707" s="141" t="str">
        <f>IFERROR(+VLOOKUP(A707,Tabla!$A$5:B9704,2,0),"")</f>
        <v/>
      </c>
      <c r="F707" s="69"/>
      <c r="G707" s="68"/>
      <c r="H707" s="70"/>
      <c r="I707" s="68"/>
      <c r="J707" s="61"/>
      <c r="K707" s="72" t="str">
        <f t="shared" si="88"/>
        <v/>
      </c>
      <c r="L707" s="73" t="str">
        <f t="shared" si="89"/>
        <v/>
      </c>
      <c r="M707" s="74" t="str">
        <f t="shared" si="90"/>
        <v/>
      </c>
      <c r="N707" s="78" t="str">
        <f t="shared" si="91"/>
        <v/>
      </c>
      <c r="O707" s="75" t="str">
        <f>IFERROR(IF(OR(M707="",B707=""),"",VLOOKUP($A707,Tabla!$A$2:$M$112,$C707,FALSE)),"")</f>
        <v/>
      </c>
      <c r="P707" s="76" t="str">
        <f t="shared" si="92"/>
        <v/>
      </c>
      <c r="Q707" s="77" t="str">
        <f>IFERROR(IF(OR(O707=0,O707=""),VLOOKUP(B707,$T$6:$W$16,4,0)/60*N707,Tiempos!O707*VLOOKUP(Tiempos!B707,Tiempos!$T$6:$W$16,4,0)/60),"")</f>
        <v/>
      </c>
      <c r="R707" s="115"/>
      <c r="S707" s="112">
        <f t="shared" si="87"/>
        <v>0</v>
      </c>
    </row>
    <row r="708" spans="1:19" hidden="1">
      <c r="A708" s="67"/>
      <c r="B708" s="59"/>
      <c r="C708" s="79" t="str">
        <f>IFERROR(VLOOKUP(B708,Tiempos!$T$6:$U$16,2,FALSE),"")</f>
        <v/>
      </c>
      <c r="D708" s="59"/>
      <c r="E708" s="141" t="str">
        <f>IFERROR(+VLOOKUP(A708,Tabla!$A$5:B9705,2,0),"")</f>
        <v/>
      </c>
      <c r="F708" s="69"/>
      <c r="G708" s="68"/>
      <c r="H708" s="70"/>
      <c r="I708" s="68"/>
      <c r="J708" s="61"/>
      <c r="K708" s="72" t="str">
        <f t="shared" si="88"/>
        <v/>
      </c>
      <c r="L708" s="73" t="str">
        <f t="shared" si="89"/>
        <v/>
      </c>
      <c r="M708" s="74" t="str">
        <f t="shared" si="90"/>
        <v/>
      </c>
      <c r="N708" s="78" t="str">
        <f t="shared" si="91"/>
        <v/>
      </c>
      <c r="O708" s="75" t="str">
        <f>IFERROR(IF(OR(M708="",B708=""),"",VLOOKUP($A708,Tabla!$A$2:$M$112,$C708,FALSE)),"")</f>
        <v/>
      </c>
      <c r="P708" s="76" t="str">
        <f t="shared" si="92"/>
        <v/>
      </c>
      <c r="Q708" s="77" t="str">
        <f>IFERROR(IF(OR(O708=0,O708=""),VLOOKUP(B708,$T$6:$W$16,4,0)/60*N708,Tiempos!O708*VLOOKUP(Tiempos!B708,Tiempos!$T$6:$W$16,4,0)/60),"")</f>
        <v/>
      </c>
      <c r="R708" s="115"/>
      <c r="S708" s="112">
        <f t="shared" ref="S708:S771" si="93">IF(I708=G708,IF(H708&lt;$S$1,IF(J708&gt;$S$2,$S$3,0),0),IF(WEEKDAY(G708)=7,IF(J708&gt;$S$2,$S$3,0),IF(H708&lt;$S$1,$S$3,0)+IF(J708&gt;$S$2,$S$3,0)))</f>
        <v>0</v>
      </c>
    </row>
    <row r="709" spans="1:19" hidden="1">
      <c r="A709" s="67"/>
      <c r="B709" s="59"/>
      <c r="C709" s="79" t="str">
        <f>IFERROR(VLOOKUP(B709,Tiempos!$T$6:$U$16,2,FALSE),"")</f>
        <v/>
      </c>
      <c r="D709" s="59"/>
      <c r="E709" s="141" t="str">
        <f>IFERROR(+VLOOKUP(A709,Tabla!$A$5:B9706,2,0),"")</f>
        <v/>
      </c>
      <c r="F709" s="69"/>
      <c r="G709" s="68"/>
      <c r="H709" s="70"/>
      <c r="I709" s="68"/>
      <c r="J709" s="61"/>
      <c r="K709" s="72" t="str">
        <f t="shared" si="88"/>
        <v/>
      </c>
      <c r="L709" s="73" t="str">
        <f t="shared" si="89"/>
        <v/>
      </c>
      <c r="M709" s="74" t="str">
        <f t="shared" si="90"/>
        <v/>
      </c>
      <c r="N709" s="78" t="str">
        <f t="shared" si="91"/>
        <v/>
      </c>
      <c r="O709" s="75" t="str">
        <f>IFERROR(IF(OR(M709="",B709=""),"",VLOOKUP($A709,Tabla!$A$2:$M$112,$C709,FALSE)),"")</f>
        <v/>
      </c>
      <c r="P709" s="76" t="str">
        <f t="shared" si="92"/>
        <v/>
      </c>
      <c r="Q709" s="77" t="str">
        <f>IFERROR(IF(OR(O709=0,O709=""),VLOOKUP(B709,$T$6:$W$16,4,0)/60*N709,Tiempos!O709*VLOOKUP(Tiempos!B709,Tiempos!$T$6:$W$16,4,0)/60),"")</f>
        <v/>
      </c>
      <c r="R709" s="115"/>
      <c r="S709" s="112">
        <f t="shared" si="93"/>
        <v>0</v>
      </c>
    </row>
    <row r="710" spans="1:19" hidden="1">
      <c r="A710" s="67"/>
      <c r="B710" s="59"/>
      <c r="C710" s="79" t="str">
        <f>IFERROR(VLOOKUP(B710,Tiempos!$T$6:$U$16,2,FALSE),"")</f>
        <v/>
      </c>
      <c r="D710" s="59"/>
      <c r="E710" s="141" t="str">
        <f>IFERROR(+VLOOKUP(A710,Tabla!$A$5:B9707,2,0),"")</f>
        <v/>
      </c>
      <c r="F710" s="69"/>
      <c r="G710" s="68"/>
      <c r="H710" s="70"/>
      <c r="I710" s="68"/>
      <c r="J710" s="61"/>
      <c r="K710" s="72" t="str">
        <f t="shared" si="88"/>
        <v/>
      </c>
      <c r="L710" s="73" t="str">
        <f t="shared" si="89"/>
        <v/>
      </c>
      <c r="M710" s="74" t="str">
        <f t="shared" si="90"/>
        <v/>
      </c>
      <c r="N710" s="78" t="str">
        <f t="shared" si="91"/>
        <v/>
      </c>
      <c r="O710" s="75" t="str">
        <f>IFERROR(IF(OR(M710="",B710=""),"",VLOOKUP($A710,Tabla!$A$2:$M$112,$C710,FALSE)),"")</f>
        <v/>
      </c>
      <c r="P710" s="76" t="str">
        <f t="shared" si="92"/>
        <v/>
      </c>
      <c r="Q710" s="77" t="str">
        <f>IFERROR(IF(OR(O710=0,O710=""),VLOOKUP(B710,$T$6:$W$16,4,0)/60*N710,Tiempos!O710*VLOOKUP(Tiempos!B710,Tiempos!$T$6:$W$16,4,0)/60),"")</f>
        <v/>
      </c>
      <c r="R710" s="115"/>
      <c r="S710" s="112">
        <f t="shared" si="93"/>
        <v>0</v>
      </c>
    </row>
    <row r="711" spans="1:19" hidden="1">
      <c r="A711" s="67"/>
      <c r="B711" s="59"/>
      <c r="C711" s="79" t="str">
        <f>IFERROR(VLOOKUP(B711,Tiempos!$T$6:$U$16,2,FALSE),"")</f>
        <v/>
      </c>
      <c r="D711" s="59"/>
      <c r="E711" s="141" t="str">
        <f>IFERROR(+VLOOKUP(A711,Tabla!$A$5:B9708,2,0),"")</f>
        <v/>
      </c>
      <c r="F711" s="69"/>
      <c r="G711" s="68"/>
      <c r="H711" s="70"/>
      <c r="I711" s="68"/>
      <c r="J711" s="61"/>
      <c r="K711" s="72" t="str">
        <f t="shared" si="88"/>
        <v/>
      </c>
      <c r="L711" s="73" t="str">
        <f t="shared" si="89"/>
        <v/>
      </c>
      <c r="M711" s="74" t="str">
        <f t="shared" si="90"/>
        <v/>
      </c>
      <c r="N711" s="78" t="str">
        <f t="shared" si="91"/>
        <v/>
      </c>
      <c r="O711" s="75" t="str">
        <f>IFERROR(IF(OR(M711="",B711=""),"",VLOOKUP($A711,Tabla!$A$2:$M$112,$C711,FALSE)),"")</f>
        <v/>
      </c>
      <c r="P711" s="76" t="str">
        <f t="shared" si="92"/>
        <v/>
      </c>
      <c r="Q711" s="77" t="str">
        <f>IFERROR(IF(OR(O711=0,O711=""),VLOOKUP(B711,$T$6:$W$16,4,0)/60*N711,Tiempos!O711*VLOOKUP(Tiempos!B711,Tiempos!$T$6:$W$16,4,0)/60),"")</f>
        <v/>
      </c>
      <c r="R711" s="115"/>
      <c r="S711" s="112">
        <f t="shared" si="93"/>
        <v>0</v>
      </c>
    </row>
    <row r="712" spans="1:19" hidden="1">
      <c r="A712" s="67"/>
      <c r="B712" s="59"/>
      <c r="C712" s="79" t="str">
        <f>IFERROR(VLOOKUP(B712,Tiempos!$T$6:$U$16,2,FALSE),"")</f>
        <v/>
      </c>
      <c r="D712" s="59"/>
      <c r="E712" s="141" t="str">
        <f>IFERROR(+VLOOKUP(A712,Tabla!$A$5:B9709,2,0),"")</f>
        <v/>
      </c>
      <c r="F712" s="69"/>
      <c r="G712" s="68"/>
      <c r="H712" s="70"/>
      <c r="I712" s="68"/>
      <c r="J712" s="61"/>
      <c r="K712" s="72" t="str">
        <f t="shared" si="88"/>
        <v/>
      </c>
      <c r="L712" s="73" t="str">
        <f t="shared" si="89"/>
        <v/>
      </c>
      <c r="M712" s="74" t="str">
        <f t="shared" si="90"/>
        <v/>
      </c>
      <c r="N712" s="78" t="str">
        <f t="shared" si="91"/>
        <v/>
      </c>
      <c r="O712" s="75" t="str">
        <f>IFERROR(IF(OR(M712="",B712=""),"",VLOOKUP($A712,Tabla!$A$2:$M$112,$C712,FALSE)),"")</f>
        <v/>
      </c>
      <c r="P712" s="76" t="str">
        <f t="shared" si="92"/>
        <v/>
      </c>
      <c r="Q712" s="77" t="str">
        <f>IFERROR(IF(OR(O712=0,O712=""),VLOOKUP(B712,$T$6:$W$16,4,0)/60*N712,Tiempos!O712*VLOOKUP(Tiempos!B712,Tiempos!$T$6:$W$16,4,0)/60),"")</f>
        <v/>
      </c>
      <c r="R712" s="115"/>
      <c r="S712" s="112">
        <f t="shared" si="93"/>
        <v>0</v>
      </c>
    </row>
    <row r="713" spans="1:19" hidden="1">
      <c r="A713" s="67"/>
      <c r="B713" s="59"/>
      <c r="C713" s="79" t="str">
        <f>IFERROR(VLOOKUP(B713,Tiempos!$T$6:$U$16,2,FALSE),"")</f>
        <v/>
      </c>
      <c r="D713" s="59"/>
      <c r="E713" s="141" t="str">
        <f>IFERROR(+VLOOKUP(A713,Tabla!$A$5:B9710,2,0),"")</f>
        <v/>
      </c>
      <c r="F713" s="69"/>
      <c r="G713" s="68"/>
      <c r="H713" s="70"/>
      <c r="I713" s="68"/>
      <c r="J713" s="61"/>
      <c r="K713" s="72" t="str">
        <f t="shared" si="88"/>
        <v/>
      </c>
      <c r="L713" s="73" t="str">
        <f t="shared" si="89"/>
        <v/>
      </c>
      <c r="M713" s="74" t="str">
        <f t="shared" si="90"/>
        <v/>
      </c>
      <c r="N713" s="78" t="str">
        <f t="shared" si="91"/>
        <v/>
      </c>
      <c r="O713" s="75" t="str">
        <f>IFERROR(IF(OR(M713="",B713=""),"",VLOOKUP($A713,Tabla!$A$2:$M$112,$C713,FALSE)),"")</f>
        <v/>
      </c>
      <c r="P713" s="76" t="str">
        <f t="shared" si="92"/>
        <v/>
      </c>
      <c r="Q713" s="77" t="str">
        <f>IFERROR(IF(OR(O713=0,O713=""),VLOOKUP(B713,$T$6:$W$16,4,0)/60*N713,Tiempos!O713*VLOOKUP(Tiempos!B713,Tiempos!$T$6:$W$16,4,0)/60),"")</f>
        <v/>
      </c>
      <c r="R713" s="115"/>
      <c r="S713" s="112">
        <f t="shared" si="93"/>
        <v>0</v>
      </c>
    </row>
    <row r="714" spans="1:19" hidden="1">
      <c r="A714" s="67"/>
      <c r="B714" s="59"/>
      <c r="C714" s="79" t="str">
        <f>IFERROR(VLOOKUP(B714,Tiempos!$T$6:$U$16,2,FALSE),"")</f>
        <v/>
      </c>
      <c r="D714" s="59"/>
      <c r="E714" s="141" t="str">
        <f>IFERROR(+VLOOKUP(A714,Tabla!$A$5:B9711,2,0),"")</f>
        <v/>
      </c>
      <c r="F714" s="69"/>
      <c r="G714" s="68"/>
      <c r="H714" s="70"/>
      <c r="I714" s="68"/>
      <c r="J714" s="61"/>
      <c r="K714" s="72" t="str">
        <f t="shared" si="88"/>
        <v/>
      </c>
      <c r="L714" s="73" t="str">
        <f t="shared" si="89"/>
        <v/>
      </c>
      <c r="M714" s="74" t="str">
        <f t="shared" si="90"/>
        <v/>
      </c>
      <c r="N714" s="78" t="str">
        <f t="shared" si="91"/>
        <v/>
      </c>
      <c r="O714" s="75" t="str">
        <f>IFERROR(IF(OR(M714="",B714=""),"",VLOOKUP($A714,Tabla!$A$2:$M$112,$C714,FALSE)),"")</f>
        <v/>
      </c>
      <c r="P714" s="76" t="str">
        <f t="shared" si="92"/>
        <v/>
      </c>
      <c r="Q714" s="77" t="str">
        <f>IFERROR(IF(OR(O714=0,O714=""),VLOOKUP(B714,$T$6:$W$16,4,0)/60*N714,Tiempos!O714*VLOOKUP(Tiempos!B714,Tiempos!$T$6:$W$16,4,0)/60),"")</f>
        <v/>
      </c>
      <c r="R714" s="115"/>
      <c r="S714" s="112">
        <f t="shared" si="93"/>
        <v>0</v>
      </c>
    </row>
    <row r="715" spans="1:19" hidden="1">
      <c r="A715" s="67"/>
      <c r="B715" s="59"/>
      <c r="C715" s="79" t="str">
        <f>IFERROR(VLOOKUP(B715,Tiempos!$T$6:$U$16,2,FALSE),"")</f>
        <v/>
      </c>
      <c r="D715" s="59"/>
      <c r="E715" s="141" t="str">
        <f>IFERROR(+VLOOKUP(A715,Tabla!$A$5:B9712,2,0),"")</f>
        <v/>
      </c>
      <c r="F715" s="69"/>
      <c r="G715" s="68"/>
      <c r="H715" s="70"/>
      <c r="I715" s="68"/>
      <c r="J715" s="61"/>
      <c r="K715" s="72" t="str">
        <f t="shared" si="88"/>
        <v/>
      </c>
      <c r="L715" s="73" t="str">
        <f t="shared" si="89"/>
        <v/>
      </c>
      <c r="M715" s="74" t="str">
        <f t="shared" si="90"/>
        <v/>
      </c>
      <c r="N715" s="78" t="str">
        <f t="shared" si="91"/>
        <v/>
      </c>
      <c r="O715" s="75" t="str">
        <f>IFERROR(IF(OR(M715="",B715=""),"",VLOOKUP($A715,Tabla!$A$2:$M$112,$C715,FALSE)),"")</f>
        <v/>
      </c>
      <c r="P715" s="76" t="str">
        <f t="shared" si="92"/>
        <v/>
      </c>
      <c r="Q715" s="77" t="str">
        <f>IFERROR(IF(OR(O715=0,O715=""),VLOOKUP(B715,$T$6:$W$16,4,0)/60*N715,Tiempos!O715*VLOOKUP(Tiempos!B715,Tiempos!$T$6:$W$16,4,0)/60),"")</f>
        <v/>
      </c>
      <c r="R715" s="115"/>
      <c r="S715" s="112">
        <f t="shared" si="93"/>
        <v>0</v>
      </c>
    </row>
    <row r="716" spans="1:19" ht="13.5" hidden="1" customHeight="1">
      <c r="A716" s="67"/>
      <c r="B716" s="59"/>
      <c r="C716" s="79" t="str">
        <f>IFERROR(VLOOKUP(B716,Tiempos!$T$6:$U$16,2,FALSE),"")</f>
        <v/>
      </c>
      <c r="D716" s="59"/>
      <c r="E716" s="141" t="str">
        <f>IFERROR(+VLOOKUP(A716,Tabla!$A$5:B9713,2,0),"")</f>
        <v/>
      </c>
      <c r="F716" s="69"/>
      <c r="G716" s="68"/>
      <c r="H716" s="70"/>
      <c r="I716" s="68"/>
      <c r="J716" s="61"/>
      <c r="K716" s="72" t="str">
        <f t="shared" si="88"/>
        <v/>
      </c>
      <c r="L716" s="73" t="str">
        <f t="shared" si="89"/>
        <v/>
      </c>
      <c r="M716" s="74" t="str">
        <f t="shared" si="90"/>
        <v/>
      </c>
      <c r="N716" s="78" t="str">
        <f t="shared" si="91"/>
        <v/>
      </c>
      <c r="O716" s="75" t="str">
        <f>IFERROR(IF(OR(M716="",B716=""),"",VLOOKUP($A716,Tabla!$A$2:$M$112,$C716,FALSE)),"")</f>
        <v/>
      </c>
      <c r="P716" s="76" t="str">
        <f t="shared" si="92"/>
        <v/>
      </c>
      <c r="Q716" s="77" t="str">
        <f>IFERROR(IF(OR(O716=0,O716=""),VLOOKUP(B716,$T$6:$W$16,4,0)/60*N716,Tiempos!O716*VLOOKUP(Tiempos!B716,Tiempos!$T$6:$W$16,4,0)/60),"")</f>
        <v/>
      </c>
      <c r="R716" s="115"/>
      <c r="S716" s="112">
        <f t="shared" si="93"/>
        <v>0</v>
      </c>
    </row>
    <row r="717" spans="1:19" hidden="1">
      <c r="A717" s="67"/>
      <c r="B717" s="59"/>
      <c r="C717" s="79" t="str">
        <f>IFERROR(VLOOKUP(B717,Tiempos!$T$6:$U$16,2,FALSE),"")</f>
        <v/>
      </c>
      <c r="D717" s="59"/>
      <c r="E717" s="141" t="str">
        <f>IFERROR(+VLOOKUP(A717,Tabla!$A$5:B9714,2,0),"")</f>
        <v/>
      </c>
      <c r="F717" s="69"/>
      <c r="G717" s="68"/>
      <c r="H717" s="70"/>
      <c r="I717" s="68"/>
      <c r="J717" s="61"/>
      <c r="K717" s="72" t="str">
        <f t="shared" si="88"/>
        <v/>
      </c>
      <c r="L717" s="73" t="str">
        <f t="shared" si="89"/>
        <v/>
      </c>
      <c r="M717" s="74" t="str">
        <f t="shared" si="90"/>
        <v/>
      </c>
      <c r="N717" s="78" t="str">
        <f t="shared" si="91"/>
        <v/>
      </c>
      <c r="O717" s="75" t="str">
        <f>IFERROR(IF(OR(M717="",B717=""),"",VLOOKUP($A717,Tabla!$A$2:$M$112,$C717,FALSE)),"")</f>
        <v/>
      </c>
      <c r="P717" s="76" t="str">
        <f t="shared" si="92"/>
        <v/>
      </c>
      <c r="Q717" s="77" t="str">
        <f>IFERROR(IF(OR(O717=0,O717=""),VLOOKUP(B717,$T$6:$W$16,4,0)/60*N717,Tiempos!O717*VLOOKUP(Tiempos!B717,Tiempos!$T$6:$W$16,4,0)/60),"")</f>
        <v/>
      </c>
      <c r="R717" s="115"/>
      <c r="S717" s="112">
        <f t="shared" si="93"/>
        <v>0</v>
      </c>
    </row>
    <row r="718" spans="1:19" hidden="1">
      <c r="A718" s="67"/>
      <c r="B718" s="59"/>
      <c r="C718" s="79" t="str">
        <f>IFERROR(VLOOKUP(B718,Tiempos!$T$6:$U$16,2,FALSE),"")</f>
        <v/>
      </c>
      <c r="D718" s="59"/>
      <c r="E718" s="141" t="str">
        <f>IFERROR(+VLOOKUP(A718,Tabla!$A$5:B9715,2,0),"")</f>
        <v/>
      </c>
      <c r="F718" s="69"/>
      <c r="G718" s="68"/>
      <c r="H718" s="70"/>
      <c r="I718" s="68"/>
      <c r="J718" s="61"/>
      <c r="K718" s="72" t="str">
        <f t="shared" si="88"/>
        <v/>
      </c>
      <c r="L718" s="73" t="str">
        <f t="shared" si="89"/>
        <v/>
      </c>
      <c r="M718" s="74" t="str">
        <f t="shared" si="90"/>
        <v/>
      </c>
      <c r="N718" s="78" t="str">
        <f t="shared" si="91"/>
        <v/>
      </c>
      <c r="O718" s="75" t="str">
        <f>IFERROR(IF(OR(M718="",B718=""),"",VLOOKUP($A718,Tabla!$A$2:$M$112,$C718,FALSE)),"")</f>
        <v/>
      </c>
      <c r="P718" s="76" t="str">
        <f t="shared" si="92"/>
        <v/>
      </c>
      <c r="Q718" s="77" t="str">
        <f>IFERROR(IF(OR(O718=0,O718=""),VLOOKUP(B718,$T$6:$W$16,4,0)/60*N718,Tiempos!O718*VLOOKUP(Tiempos!B718,Tiempos!$T$6:$W$16,4,0)/60),"")</f>
        <v/>
      </c>
      <c r="R718" s="115"/>
      <c r="S718" s="112">
        <f t="shared" si="93"/>
        <v>0</v>
      </c>
    </row>
    <row r="719" spans="1:19" hidden="1">
      <c r="A719" s="67"/>
      <c r="B719" s="59"/>
      <c r="C719" s="79" t="str">
        <f>IFERROR(VLOOKUP(B719,Tiempos!$T$6:$U$16,2,FALSE),"")</f>
        <v/>
      </c>
      <c r="D719" s="59"/>
      <c r="E719" s="141" t="str">
        <f>IFERROR(+VLOOKUP(A719,Tabla!$A$5:B9716,2,0),"")</f>
        <v/>
      </c>
      <c r="F719" s="69"/>
      <c r="G719" s="68"/>
      <c r="H719" s="70"/>
      <c r="I719" s="68"/>
      <c r="J719" s="61"/>
      <c r="K719" s="72" t="str">
        <f t="shared" si="88"/>
        <v/>
      </c>
      <c r="L719" s="73" t="str">
        <f t="shared" si="89"/>
        <v/>
      </c>
      <c r="M719" s="74" t="str">
        <f t="shared" si="90"/>
        <v/>
      </c>
      <c r="N719" s="78" t="str">
        <f t="shared" si="91"/>
        <v/>
      </c>
      <c r="O719" s="75" t="str">
        <f>IFERROR(IF(OR(M719="",B719=""),"",VLOOKUP($A719,Tabla!$A$2:$M$112,$C719,FALSE)),"")</f>
        <v/>
      </c>
      <c r="P719" s="76" t="str">
        <f t="shared" si="92"/>
        <v/>
      </c>
      <c r="Q719" s="77" t="str">
        <f>IFERROR(IF(OR(O719=0,O719=""),VLOOKUP(B719,$T$6:$W$16,4,0)/60*N719,Tiempos!O719*VLOOKUP(Tiempos!B719,Tiempos!$T$6:$W$16,4,0)/60),"")</f>
        <v/>
      </c>
      <c r="R719" s="115"/>
      <c r="S719" s="112">
        <f t="shared" si="93"/>
        <v>0</v>
      </c>
    </row>
    <row r="720" spans="1:19" hidden="1">
      <c r="A720" s="67"/>
      <c r="B720" s="59"/>
      <c r="C720" s="79" t="str">
        <f>IFERROR(VLOOKUP(B720,Tiempos!$T$6:$U$16,2,FALSE),"")</f>
        <v/>
      </c>
      <c r="D720" s="59"/>
      <c r="E720" s="141" t="str">
        <f>IFERROR(+VLOOKUP(A720,Tabla!$A$5:B9717,2,0),"")</f>
        <v/>
      </c>
      <c r="F720" s="69"/>
      <c r="G720" s="68"/>
      <c r="H720" s="70"/>
      <c r="I720" s="68"/>
      <c r="J720" s="61"/>
      <c r="K720" s="72" t="str">
        <f t="shared" si="88"/>
        <v/>
      </c>
      <c r="L720" s="73" t="str">
        <f t="shared" si="89"/>
        <v/>
      </c>
      <c r="M720" s="74" t="str">
        <f t="shared" si="90"/>
        <v/>
      </c>
      <c r="N720" s="78" t="str">
        <f t="shared" si="91"/>
        <v/>
      </c>
      <c r="O720" s="75" t="str">
        <f>IFERROR(IF(OR(M720="",B720=""),"",VLOOKUP($A720,Tabla!$A$2:$M$112,$C720,FALSE)),"")</f>
        <v/>
      </c>
      <c r="P720" s="76" t="str">
        <f t="shared" si="92"/>
        <v/>
      </c>
      <c r="Q720" s="77" t="str">
        <f>IFERROR(IF(OR(O720=0,O720=""),VLOOKUP(B720,$T$6:$W$16,4,0)/60*N720,Tiempos!O720*VLOOKUP(Tiempos!B720,Tiempos!$T$6:$W$16,4,0)/60),"")</f>
        <v/>
      </c>
      <c r="R720" s="115"/>
      <c r="S720" s="112">
        <f t="shared" si="93"/>
        <v>0</v>
      </c>
    </row>
    <row r="721" spans="1:19" hidden="1">
      <c r="A721" s="67"/>
      <c r="B721" s="59"/>
      <c r="C721" s="79" t="str">
        <f>IFERROR(VLOOKUP(B721,Tiempos!$T$6:$U$16,2,FALSE),"")</f>
        <v/>
      </c>
      <c r="D721" s="59"/>
      <c r="E721" s="141" t="str">
        <f>IFERROR(+VLOOKUP(A721,Tabla!$A$5:B9718,2,0),"")</f>
        <v/>
      </c>
      <c r="F721" s="69"/>
      <c r="G721" s="68"/>
      <c r="H721" s="70"/>
      <c r="I721" s="68"/>
      <c r="J721" s="61"/>
      <c r="K721" s="72" t="str">
        <f t="shared" si="88"/>
        <v/>
      </c>
      <c r="L721" s="73" t="str">
        <f t="shared" si="89"/>
        <v/>
      </c>
      <c r="M721" s="74" t="str">
        <f t="shared" si="90"/>
        <v/>
      </c>
      <c r="N721" s="78" t="str">
        <f t="shared" si="91"/>
        <v/>
      </c>
      <c r="O721" s="75" t="str">
        <f>IFERROR(IF(OR(M721="",B721=""),"",VLOOKUP($A721,Tabla!$A$2:$M$112,$C721,FALSE)),"")</f>
        <v/>
      </c>
      <c r="P721" s="76" t="str">
        <f t="shared" si="92"/>
        <v/>
      </c>
      <c r="Q721" s="77" t="str">
        <f>IFERROR(IF(OR(O721=0,O721=""),VLOOKUP(B721,$T$6:$W$16,4,0)/60*N721,Tiempos!O721*VLOOKUP(Tiempos!B721,Tiempos!$T$6:$W$16,4,0)/60),"")</f>
        <v/>
      </c>
      <c r="R721" s="115"/>
      <c r="S721" s="112">
        <f t="shared" si="93"/>
        <v>0</v>
      </c>
    </row>
    <row r="722" spans="1:19" hidden="1">
      <c r="A722" s="67"/>
      <c r="B722" s="59"/>
      <c r="C722" s="79" t="str">
        <f>IFERROR(VLOOKUP(B722,Tiempos!$T$6:$U$16,2,FALSE),"")</f>
        <v/>
      </c>
      <c r="D722" s="59"/>
      <c r="E722" s="141" t="str">
        <f>IFERROR(+VLOOKUP(A722,Tabla!$A$5:B9719,2,0),"")</f>
        <v/>
      </c>
      <c r="F722" s="69"/>
      <c r="G722" s="68"/>
      <c r="H722" s="70"/>
      <c r="I722" s="68"/>
      <c r="J722" s="61"/>
      <c r="K722" s="72" t="str">
        <f t="shared" si="88"/>
        <v/>
      </c>
      <c r="L722" s="73" t="str">
        <f t="shared" si="89"/>
        <v/>
      </c>
      <c r="M722" s="74" t="str">
        <f t="shared" si="90"/>
        <v/>
      </c>
      <c r="N722" s="78" t="str">
        <f t="shared" si="91"/>
        <v/>
      </c>
      <c r="O722" s="75" t="str">
        <f>IFERROR(IF(OR(M722="",B722=""),"",VLOOKUP($A722,Tabla!$A$2:$M$112,$C722,FALSE)),"")</f>
        <v/>
      </c>
      <c r="P722" s="76" t="str">
        <f t="shared" si="92"/>
        <v/>
      </c>
      <c r="Q722" s="77" t="str">
        <f>IFERROR(IF(OR(O722=0,O722=""),VLOOKUP(B722,$T$6:$W$16,4,0)/60*N722,Tiempos!O722*VLOOKUP(Tiempos!B722,Tiempos!$T$6:$W$16,4,0)/60),"")</f>
        <v/>
      </c>
      <c r="R722" s="116"/>
      <c r="S722" s="112">
        <f t="shared" si="93"/>
        <v>0</v>
      </c>
    </row>
    <row r="723" spans="1:19" hidden="1">
      <c r="A723" s="67"/>
      <c r="B723" s="59"/>
      <c r="C723" s="79" t="str">
        <f>IFERROR(VLOOKUP(B723,Tiempos!$T$6:$U$16,2,FALSE),"")</f>
        <v/>
      </c>
      <c r="D723" s="59"/>
      <c r="E723" s="141" t="str">
        <f>IFERROR(+VLOOKUP(A723,Tabla!$A$5:B9720,2,0),"")</f>
        <v/>
      </c>
      <c r="F723" s="69"/>
      <c r="G723" s="68"/>
      <c r="H723" s="70"/>
      <c r="I723" s="68"/>
      <c r="J723" s="61"/>
      <c r="K723" s="72" t="str">
        <f t="shared" si="88"/>
        <v/>
      </c>
      <c r="L723" s="73" t="str">
        <f t="shared" si="89"/>
        <v/>
      </c>
      <c r="M723" s="74" t="str">
        <f t="shared" si="90"/>
        <v/>
      </c>
      <c r="N723" s="78" t="str">
        <f t="shared" si="91"/>
        <v/>
      </c>
      <c r="O723" s="75" t="str">
        <f>IFERROR(IF(OR(M723="",B723=""),"",VLOOKUP($A723,Tabla!$A$2:$M$112,$C723,FALSE)),"")</f>
        <v/>
      </c>
      <c r="P723" s="76" t="str">
        <f t="shared" si="92"/>
        <v/>
      </c>
      <c r="Q723" s="77" t="str">
        <f>IFERROR(IF(OR(O723=0,O723=""),VLOOKUP(B723,$T$6:$W$16,4,0)/60*N723,Tiempos!O723*VLOOKUP(Tiempos!B723,Tiempos!$T$6:$W$16,4,0)/60),"")</f>
        <v/>
      </c>
      <c r="R723" s="116"/>
      <c r="S723" s="112">
        <f t="shared" si="93"/>
        <v>0</v>
      </c>
    </row>
    <row r="724" spans="1:19" hidden="1">
      <c r="A724" s="67"/>
      <c r="B724" s="59"/>
      <c r="C724" s="79" t="str">
        <f>IFERROR(VLOOKUP(B724,Tiempos!$T$6:$U$16,2,FALSE),"")</f>
        <v/>
      </c>
      <c r="D724" s="59"/>
      <c r="E724" s="141" t="str">
        <f>IFERROR(+VLOOKUP(A724,Tabla!$A$5:B9721,2,0),"")</f>
        <v/>
      </c>
      <c r="F724" s="69"/>
      <c r="G724" s="68"/>
      <c r="H724" s="70"/>
      <c r="I724" s="68"/>
      <c r="J724" s="61"/>
      <c r="K724" s="72" t="str">
        <f t="shared" si="88"/>
        <v/>
      </c>
      <c r="L724" s="73" t="str">
        <f t="shared" si="89"/>
        <v/>
      </c>
      <c r="M724" s="74" t="str">
        <f t="shared" si="90"/>
        <v/>
      </c>
      <c r="N724" s="78" t="str">
        <f t="shared" si="91"/>
        <v/>
      </c>
      <c r="O724" s="75" t="str">
        <f>IFERROR(IF(OR(M724="",B724=""),"",VLOOKUP($A724,Tabla!$A$2:$M$112,$C724,FALSE)),"")</f>
        <v/>
      </c>
      <c r="P724" s="76" t="str">
        <f t="shared" si="92"/>
        <v/>
      </c>
      <c r="Q724" s="77" t="str">
        <f>IFERROR(IF(OR(O724=0,O724=""),VLOOKUP(B724,$T$6:$W$16,4,0)/60*N724,Tiempos!O724*VLOOKUP(Tiempos!B724,Tiempos!$T$6:$W$16,4,0)/60),"")</f>
        <v/>
      </c>
      <c r="R724" s="116"/>
      <c r="S724" s="112">
        <f t="shared" si="93"/>
        <v>0</v>
      </c>
    </row>
    <row r="725" spans="1:19" hidden="1">
      <c r="A725" s="67"/>
      <c r="B725" s="59"/>
      <c r="C725" s="79" t="str">
        <f>IFERROR(VLOOKUP(B725,Tiempos!$T$6:$U$16,2,FALSE),"")</f>
        <v/>
      </c>
      <c r="D725" s="59"/>
      <c r="E725" s="141" t="str">
        <f>IFERROR(+VLOOKUP(A725,Tabla!$A$5:B9722,2,0),"")</f>
        <v/>
      </c>
      <c r="F725" s="69"/>
      <c r="G725" s="68"/>
      <c r="H725" s="70"/>
      <c r="I725" s="68"/>
      <c r="J725" s="61"/>
      <c r="K725" s="72" t="str">
        <f t="shared" si="88"/>
        <v/>
      </c>
      <c r="L725" s="73" t="str">
        <f t="shared" si="89"/>
        <v/>
      </c>
      <c r="M725" s="74" t="str">
        <f t="shared" si="90"/>
        <v/>
      </c>
      <c r="N725" s="78" t="str">
        <f t="shared" si="91"/>
        <v/>
      </c>
      <c r="O725" s="75" t="str">
        <f>IFERROR(IF(OR(M725="",B725=""),"",VLOOKUP($A725,Tabla!$A$2:$M$112,$C725,FALSE)),"")</f>
        <v/>
      </c>
      <c r="P725" s="76" t="str">
        <f t="shared" si="92"/>
        <v/>
      </c>
      <c r="Q725" s="77" t="str">
        <f>IFERROR(IF(OR(O725=0,O725=""),VLOOKUP(B725,$T$6:$W$16,4,0)/60*N725,Tiempos!O725*VLOOKUP(Tiempos!B725,Tiempos!$T$6:$W$16,4,0)/60),"")</f>
        <v/>
      </c>
      <c r="R725" s="117"/>
      <c r="S725" s="112">
        <f t="shared" si="93"/>
        <v>0</v>
      </c>
    </row>
    <row r="726" spans="1:19" hidden="1">
      <c r="A726" s="67"/>
      <c r="B726" s="59"/>
      <c r="C726" s="79" t="str">
        <f>IFERROR(VLOOKUP(B726,Tiempos!$T$6:$U$16,2,FALSE),"")</f>
        <v/>
      </c>
      <c r="D726" s="59"/>
      <c r="E726" s="141" t="str">
        <f>IFERROR(+VLOOKUP(A726,Tabla!$A$5:B9723,2,0),"")</f>
        <v/>
      </c>
      <c r="F726" s="69"/>
      <c r="G726" s="68"/>
      <c r="H726" s="70"/>
      <c r="I726" s="68"/>
      <c r="J726" s="61"/>
      <c r="K726" s="72" t="str">
        <f t="shared" si="88"/>
        <v/>
      </c>
      <c r="L726" s="73" t="str">
        <f t="shared" si="89"/>
        <v/>
      </c>
      <c r="M726" s="74" t="str">
        <f t="shared" si="90"/>
        <v/>
      </c>
      <c r="N726" s="78" t="str">
        <f t="shared" si="91"/>
        <v/>
      </c>
      <c r="O726" s="75" t="str">
        <f>IFERROR(IF(OR(M726="",B726=""),"",VLOOKUP($A726,Tabla!$A$2:$M$112,$C726,FALSE)),"")</f>
        <v/>
      </c>
      <c r="P726" s="76" t="str">
        <f t="shared" si="92"/>
        <v/>
      </c>
      <c r="Q726" s="77" t="str">
        <f>IFERROR(IF(OR(O726=0,O726=""),VLOOKUP(B726,$T$6:$W$16,4,0)/60*N726,Tiempos!O726*VLOOKUP(Tiempos!B726,Tiempos!$T$6:$W$16,4,0)/60),"")</f>
        <v/>
      </c>
      <c r="R726" s="117"/>
      <c r="S726" s="112">
        <f t="shared" si="93"/>
        <v>0</v>
      </c>
    </row>
    <row r="727" spans="1:19" hidden="1">
      <c r="A727" s="67"/>
      <c r="B727" s="59"/>
      <c r="C727" s="79" t="str">
        <f>IFERROR(VLOOKUP(B727,Tiempos!$T$6:$U$16,2,FALSE),"")</f>
        <v/>
      </c>
      <c r="D727" s="59"/>
      <c r="E727" s="141" t="str">
        <f>IFERROR(+VLOOKUP(A727,Tabla!$A$5:B9724,2,0),"")</f>
        <v/>
      </c>
      <c r="F727" s="69"/>
      <c r="G727" s="68"/>
      <c r="H727" s="70"/>
      <c r="I727" s="68"/>
      <c r="J727" s="61"/>
      <c r="K727" s="72" t="str">
        <f t="shared" si="88"/>
        <v/>
      </c>
      <c r="L727" s="73" t="str">
        <f t="shared" si="89"/>
        <v/>
      </c>
      <c r="M727" s="74" t="str">
        <f t="shared" si="90"/>
        <v/>
      </c>
      <c r="N727" s="78" t="str">
        <f t="shared" si="91"/>
        <v/>
      </c>
      <c r="O727" s="75" t="str">
        <f>IFERROR(IF(OR(M727="",B727=""),"",VLOOKUP($A727,Tabla!$A$2:$M$112,$C727,FALSE)),"")</f>
        <v/>
      </c>
      <c r="P727" s="76" t="str">
        <f t="shared" si="92"/>
        <v/>
      </c>
      <c r="Q727" s="77" t="str">
        <f>IFERROR(IF(OR(O727=0,O727=""),VLOOKUP(B727,$T$6:$W$16,4,0)/60*N727,Tiempos!O727*VLOOKUP(Tiempos!B727,Tiempos!$T$6:$W$16,4,0)/60),"")</f>
        <v/>
      </c>
      <c r="R727" s="117"/>
      <c r="S727" s="112">
        <f t="shared" si="93"/>
        <v>0</v>
      </c>
    </row>
    <row r="728" spans="1:19" hidden="1">
      <c r="A728" s="67"/>
      <c r="B728" s="59"/>
      <c r="C728" s="79" t="str">
        <f>IFERROR(VLOOKUP(B728,Tiempos!$T$6:$U$16,2,FALSE),"")</f>
        <v/>
      </c>
      <c r="D728" s="59"/>
      <c r="E728" s="141" t="str">
        <f>IFERROR(+VLOOKUP(A728,Tabla!$A$5:B9725,2,0),"")</f>
        <v/>
      </c>
      <c r="F728" s="69"/>
      <c r="G728" s="68"/>
      <c r="H728" s="70"/>
      <c r="I728" s="68"/>
      <c r="J728" s="61"/>
      <c r="K728" s="72" t="str">
        <f t="shared" si="88"/>
        <v/>
      </c>
      <c r="L728" s="73" t="str">
        <f t="shared" si="89"/>
        <v/>
      </c>
      <c r="M728" s="74" t="str">
        <f t="shared" si="90"/>
        <v/>
      </c>
      <c r="N728" s="78" t="str">
        <f t="shared" si="91"/>
        <v/>
      </c>
      <c r="O728" s="75" t="str">
        <f>IFERROR(IF(OR(M728="",B728=""),"",VLOOKUP($A728,Tabla!$A$2:$M$112,$C728,FALSE)),"")</f>
        <v/>
      </c>
      <c r="P728" s="76" t="str">
        <f t="shared" si="92"/>
        <v/>
      </c>
      <c r="Q728" s="77" t="str">
        <f>IFERROR(IF(OR(O728=0,O728=""),VLOOKUP(B728,$T$6:$W$16,4,0)/60*N728,Tiempos!O728*VLOOKUP(Tiempos!B728,Tiempos!$T$6:$W$16,4,0)/60),"")</f>
        <v/>
      </c>
      <c r="R728" s="117"/>
      <c r="S728" s="112">
        <f t="shared" si="93"/>
        <v>0</v>
      </c>
    </row>
    <row r="729" spans="1:19" hidden="1">
      <c r="A729" s="67"/>
      <c r="B729" s="59"/>
      <c r="C729" s="79" t="str">
        <f>IFERROR(VLOOKUP(B729,Tiempos!$T$6:$U$16,2,FALSE),"")</f>
        <v/>
      </c>
      <c r="D729" s="59"/>
      <c r="E729" s="141" t="str">
        <f>IFERROR(+VLOOKUP(A729,Tabla!$A$5:B9726,2,0),"")</f>
        <v/>
      </c>
      <c r="F729" s="69"/>
      <c r="G729" s="68"/>
      <c r="H729" s="70"/>
      <c r="I729" s="68"/>
      <c r="J729" s="61"/>
      <c r="K729" s="72" t="str">
        <f t="shared" si="88"/>
        <v/>
      </c>
      <c r="L729" s="73" t="str">
        <f t="shared" si="89"/>
        <v/>
      </c>
      <c r="M729" s="74" t="str">
        <f t="shared" si="90"/>
        <v/>
      </c>
      <c r="N729" s="78" t="str">
        <f t="shared" si="91"/>
        <v/>
      </c>
      <c r="O729" s="75" t="str">
        <f>IFERROR(IF(OR(M729="",B729=""),"",VLOOKUP($A729,Tabla!$A$2:$M$112,$C729,FALSE)),"")</f>
        <v/>
      </c>
      <c r="P729" s="76" t="str">
        <f t="shared" si="92"/>
        <v/>
      </c>
      <c r="Q729" s="77" t="str">
        <f>IFERROR(IF(OR(O729=0,O729=""),VLOOKUP(B729,$T$6:$W$16,4,0)/60*N729,Tiempos!O729*VLOOKUP(Tiempos!B729,Tiempos!$T$6:$W$16,4,0)/60),"")</f>
        <v/>
      </c>
      <c r="R729" s="117"/>
      <c r="S729" s="112">
        <f t="shared" si="93"/>
        <v>0</v>
      </c>
    </row>
    <row r="730" spans="1:19" hidden="1">
      <c r="A730" s="67"/>
      <c r="B730" s="59"/>
      <c r="C730" s="79" t="str">
        <f>IFERROR(VLOOKUP(B730,Tiempos!$T$6:$U$16,2,FALSE),"")</f>
        <v/>
      </c>
      <c r="D730" s="59"/>
      <c r="E730" s="141" t="str">
        <f>IFERROR(+VLOOKUP(A730,Tabla!$A$5:B9727,2,0),"")</f>
        <v/>
      </c>
      <c r="F730" s="69"/>
      <c r="G730" s="68"/>
      <c r="H730" s="70"/>
      <c r="I730" s="68"/>
      <c r="J730" s="61"/>
      <c r="K730" s="72" t="str">
        <f t="shared" si="88"/>
        <v/>
      </c>
      <c r="L730" s="73" t="str">
        <f t="shared" si="89"/>
        <v/>
      </c>
      <c r="M730" s="74" t="str">
        <f t="shared" si="90"/>
        <v/>
      </c>
      <c r="N730" s="78" t="str">
        <f t="shared" si="91"/>
        <v/>
      </c>
      <c r="O730" s="75" t="str">
        <f>IFERROR(IF(OR(M730="",B730=""),"",VLOOKUP($A730,Tabla!$A$2:$M$112,$C730,FALSE)),"")</f>
        <v/>
      </c>
      <c r="P730" s="76" t="str">
        <f t="shared" si="92"/>
        <v/>
      </c>
      <c r="Q730" s="77" t="str">
        <f>IFERROR(IF(OR(O730=0,O730=""),VLOOKUP(B730,$T$6:$W$16,4,0)/60*N730,Tiempos!O730*VLOOKUP(Tiempos!B730,Tiempos!$T$6:$W$16,4,0)/60),"")</f>
        <v/>
      </c>
      <c r="R730" s="117"/>
      <c r="S730" s="112">
        <f t="shared" si="93"/>
        <v>0</v>
      </c>
    </row>
    <row r="731" spans="1:19" hidden="1">
      <c r="A731" s="67"/>
      <c r="B731" s="59"/>
      <c r="C731" s="79" t="str">
        <f>IFERROR(VLOOKUP(B731,Tiempos!$T$6:$U$16,2,FALSE),"")</f>
        <v/>
      </c>
      <c r="D731" s="59"/>
      <c r="E731" s="141" t="str">
        <f>IFERROR(+VLOOKUP(A731,Tabla!$A$5:B9728,2,0),"")</f>
        <v/>
      </c>
      <c r="F731" s="69"/>
      <c r="G731" s="68"/>
      <c r="H731" s="70"/>
      <c r="I731" s="68"/>
      <c r="J731" s="61"/>
      <c r="K731" s="72" t="str">
        <f t="shared" si="88"/>
        <v/>
      </c>
      <c r="L731" s="73" t="str">
        <f t="shared" si="89"/>
        <v/>
      </c>
      <c r="M731" s="74" t="str">
        <f t="shared" si="90"/>
        <v/>
      </c>
      <c r="N731" s="78" t="str">
        <f t="shared" si="91"/>
        <v/>
      </c>
      <c r="O731" s="75" t="str">
        <f>IFERROR(IF(OR(M731="",B731=""),"",VLOOKUP($A731,Tabla!$A$2:$M$112,$C731,FALSE)),"")</f>
        <v/>
      </c>
      <c r="P731" s="76" t="str">
        <f t="shared" si="92"/>
        <v/>
      </c>
      <c r="Q731" s="77" t="str">
        <f>IFERROR(IF(OR(O731=0,O731=""),VLOOKUP(B731,$T$6:$W$16,4,0)/60*N731,Tiempos!O731*VLOOKUP(Tiempos!B731,Tiempos!$T$6:$W$16,4,0)/60),"")</f>
        <v/>
      </c>
      <c r="R731" s="117"/>
      <c r="S731" s="112">
        <f t="shared" si="93"/>
        <v>0</v>
      </c>
    </row>
    <row r="732" spans="1:19" hidden="1">
      <c r="A732" s="67"/>
      <c r="B732" s="59"/>
      <c r="C732" s="79" t="str">
        <f>IFERROR(VLOOKUP(B732,Tiempos!$T$6:$U$16,2,FALSE),"")</f>
        <v/>
      </c>
      <c r="D732" s="59"/>
      <c r="E732" s="141" t="str">
        <f>IFERROR(+VLOOKUP(A732,Tabla!$A$5:B9729,2,0),"")</f>
        <v/>
      </c>
      <c r="F732" s="69"/>
      <c r="G732" s="68"/>
      <c r="H732" s="70"/>
      <c r="I732" s="68"/>
      <c r="J732" s="61"/>
      <c r="K732" s="72" t="str">
        <f t="shared" si="88"/>
        <v/>
      </c>
      <c r="L732" s="73" t="str">
        <f t="shared" si="89"/>
        <v/>
      </c>
      <c r="M732" s="74" t="str">
        <f t="shared" si="90"/>
        <v/>
      </c>
      <c r="N732" s="78" t="str">
        <f t="shared" si="91"/>
        <v/>
      </c>
      <c r="O732" s="75" t="str">
        <f>IFERROR(IF(OR(M732="",B732=""),"",VLOOKUP($A732,Tabla!$A$2:$M$112,$C732,FALSE)),"")</f>
        <v/>
      </c>
      <c r="P732" s="76" t="str">
        <f t="shared" si="92"/>
        <v/>
      </c>
      <c r="Q732" s="77" t="str">
        <f>IFERROR(IF(OR(O732=0,O732=""),VLOOKUP(B732,$T$6:$W$16,4,0)/60*N732,Tiempos!O732*VLOOKUP(Tiempos!B732,Tiempos!$T$6:$W$16,4,0)/60),"")</f>
        <v/>
      </c>
      <c r="R732" s="118"/>
      <c r="S732" s="112">
        <f t="shared" si="93"/>
        <v>0</v>
      </c>
    </row>
    <row r="733" spans="1:19" hidden="1">
      <c r="A733" s="67"/>
      <c r="B733" s="59"/>
      <c r="C733" s="79" t="str">
        <f>IFERROR(VLOOKUP(B733,Tiempos!$T$6:$U$16,2,FALSE),"")</f>
        <v/>
      </c>
      <c r="D733" s="59"/>
      <c r="E733" s="141" t="str">
        <f>IFERROR(+VLOOKUP(A733,Tabla!$A$5:B9730,2,0),"")</f>
        <v/>
      </c>
      <c r="F733" s="69"/>
      <c r="G733" s="68"/>
      <c r="H733" s="70"/>
      <c r="I733" s="68"/>
      <c r="J733" s="61"/>
      <c r="K733" s="72" t="str">
        <f t="shared" si="88"/>
        <v/>
      </c>
      <c r="L733" s="73" t="str">
        <f t="shared" si="89"/>
        <v/>
      </c>
      <c r="M733" s="74" t="str">
        <f t="shared" si="90"/>
        <v/>
      </c>
      <c r="N733" s="78" t="str">
        <f t="shared" si="91"/>
        <v/>
      </c>
      <c r="O733" s="75" t="str">
        <f>IFERROR(IF(OR(M733="",B733=""),"",VLOOKUP($A733,Tabla!$A$2:$M$112,$C733,FALSE)),"")</f>
        <v/>
      </c>
      <c r="P733" s="76" t="str">
        <f t="shared" si="92"/>
        <v/>
      </c>
      <c r="Q733" s="77" t="str">
        <f>IFERROR(IF(OR(O733=0,O733=""),VLOOKUP(B733,$T$6:$W$16,4,0)/60*N733,Tiempos!O733*VLOOKUP(Tiempos!B733,Tiempos!$T$6:$W$16,4,0)/60),"")</f>
        <v/>
      </c>
      <c r="R733" s="116"/>
      <c r="S733" s="112">
        <f t="shared" si="93"/>
        <v>0</v>
      </c>
    </row>
    <row r="734" spans="1:19" hidden="1">
      <c r="A734" s="67"/>
      <c r="B734" s="59"/>
      <c r="C734" s="79" t="str">
        <f>IFERROR(VLOOKUP(B734,Tiempos!$T$6:$U$16,2,FALSE),"")</f>
        <v/>
      </c>
      <c r="D734" s="59"/>
      <c r="E734" s="141" t="str">
        <f>IFERROR(+VLOOKUP(A734,Tabla!$A$5:B9731,2,0),"")</f>
        <v/>
      </c>
      <c r="F734" s="69"/>
      <c r="G734" s="68"/>
      <c r="H734" s="70"/>
      <c r="I734" s="68"/>
      <c r="J734" s="61"/>
      <c r="K734" s="72" t="str">
        <f t="shared" si="88"/>
        <v/>
      </c>
      <c r="L734" s="73" t="str">
        <f t="shared" si="89"/>
        <v/>
      </c>
      <c r="M734" s="74" t="str">
        <f t="shared" si="90"/>
        <v/>
      </c>
      <c r="N734" s="78" t="str">
        <f t="shared" si="91"/>
        <v/>
      </c>
      <c r="O734" s="75" t="str">
        <f>IFERROR(IF(OR(M734="",B734=""),"",VLOOKUP($A734,Tabla!$A$2:$M$112,$C734,FALSE)),"")</f>
        <v/>
      </c>
      <c r="P734" s="76" t="str">
        <f t="shared" si="92"/>
        <v/>
      </c>
      <c r="Q734" s="77" t="str">
        <f>IFERROR(IF(OR(O734=0,O734=""),VLOOKUP(B734,$T$6:$W$16,4,0)/60*N734,Tiempos!O734*VLOOKUP(Tiempos!B734,Tiempos!$T$6:$W$16,4,0)/60),"")</f>
        <v/>
      </c>
      <c r="R734" s="115"/>
      <c r="S734" s="112">
        <f t="shared" si="93"/>
        <v>0</v>
      </c>
    </row>
    <row r="735" spans="1:19" hidden="1">
      <c r="A735" s="67"/>
      <c r="B735" s="59"/>
      <c r="C735" s="79" t="str">
        <f>IFERROR(VLOOKUP(B735,Tiempos!$T$6:$U$16,2,FALSE),"")</f>
        <v/>
      </c>
      <c r="D735" s="59"/>
      <c r="E735" s="141" t="str">
        <f>IFERROR(+VLOOKUP(A735,Tabla!$A$5:B9732,2,0),"")</f>
        <v/>
      </c>
      <c r="F735" s="69"/>
      <c r="G735" s="68"/>
      <c r="H735" s="70"/>
      <c r="I735" s="68"/>
      <c r="J735" s="61"/>
      <c r="K735" s="72" t="str">
        <f t="shared" si="88"/>
        <v/>
      </c>
      <c r="L735" s="73" t="str">
        <f t="shared" si="89"/>
        <v/>
      </c>
      <c r="M735" s="74" t="str">
        <f t="shared" si="90"/>
        <v/>
      </c>
      <c r="N735" s="78" t="str">
        <f t="shared" si="91"/>
        <v/>
      </c>
      <c r="O735" s="75" t="str">
        <f>IFERROR(IF(OR(M735="",B735=""),"",VLOOKUP($A735,Tabla!$A$2:$M$112,$C735,FALSE)),"")</f>
        <v/>
      </c>
      <c r="P735" s="76" t="str">
        <f t="shared" si="92"/>
        <v/>
      </c>
      <c r="Q735" s="77" t="str">
        <f>IFERROR(IF(OR(O735=0,O735=""),VLOOKUP(B735,$T$6:$W$16,4,0)/60*N735,Tiempos!O735*VLOOKUP(Tiempos!B735,Tiempos!$T$6:$W$16,4,0)/60),"")</f>
        <v/>
      </c>
      <c r="R735" s="115"/>
      <c r="S735" s="112">
        <f t="shared" si="93"/>
        <v>0</v>
      </c>
    </row>
    <row r="736" spans="1:19" hidden="1">
      <c r="A736" s="67"/>
      <c r="B736" s="59"/>
      <c r="C736" s="79" t="str">
        <f>IFERROR(VLOOKUP(B736,Tiempos!$T$6:$U$16,2,FALSE),"")</f>
        <v/>
      </c>
      <c r="D736" s="59"/>
      <c r="E736" s="141" t="str">
        <f>IFERROR(+VLOOKUP(A736,Tabla!$A$5:B9733,2,0),"")</f>
        <v/>
      </c>
      <c r="F736" s="69"/>
      <c r="G736" s="68"/>
      <c r="H736" s="70"/>
      <c r="I736" s="68"/>
      <c r="J736" s="61"/>
      <c r="K736" s="72" t="str">
        <f t="shared" si="88"/>
        <v/>
      </c>
      <c r="L736" s="73" t="str">
        <f t="shared" si="89"/>
        <v/>
      </c>
      <c r="M736" s="74" t="str">
        <f t="shared" si="90"/>
        <v/>
      </c>
      <c r="N736" s="78" t="str">
        <f t="shared" si="91"/>
        <v/>
      </c>
      <c r="O736" s="75" t="str">
        <f>IFERROR(IF(OR(M736="",B736=""),"",VLOOKUP($A736,Tabla!$A$2:$M$112,$C736,FALSE)),"")</f>
        <v/>
      </c>
      <c r="P736" s="76" t="str">
        <f t="shared" si="92"/>
        <v/>
      </c>
      <c r="Q736" s="77" t="str">
        <f>IFERROR(IF(OR(O736=0,O736=""),VLOOKUP(B736,$T$6:$W$16,4,0)/60*N736,Tiempos!O736*VLOOKUP(Tiempos!B736,Tiempos!$T$6:$W$16,4,0)/60),"")</f>
        <v/>
      </c>
      <c r="R736" s="115"/>
      <c r="S736" s="112">
        <f t="shared" si="93"/>
        <v>0</v>
      </c>
    </row>
    <row r="737" spans="1:19" hidden="1">
      <c r="A737" s="67"/>
      <c r="B737" s="59"/>
      <c r="C737" s="79" t="str">
        <f>IFERROR(VLOOKUP(B737,Tiempos!$T$6:$U$16,2,FALSE),"")</f>
        <v/>
      </c>
      <c r="D737" s="59"/>
      <c r="E737" s="141" t="str">
        <f>IFERROR(+VLOOKUP(A737,Tabla!$A$5:B9734,2,0),"")</f>
        <v/>
      </c>
      <c r="F737" s="69"/>
      <c r="G737" s="68"/>
      <c r="H737" s="70"/>
      <c r="I737" s="68"/>
      <c r="J737" s="61"/>
      <c r="K737" s="72" t="str">
        <f t="shared" si="88"/>
        <v/>
      </c>
      <c r="L737" s="73" t="str">
        <f t="shared" si="89"/>
        <v/>
      </c>
      <c r="M737" s="74" t="str">
        <f t="shared" si="90"/>
        <v/>
      </c>
      <c r="N737" s="78" t="str">
        <f t="shared" si="91"/>
        <v/>
      </c>
      <c r="O737" s="75" t="str">
        <f>IFERROR(IF(OR(M737="",B737=""),"",VLOOKUP($A737,Tabla!$A$2:$M$112,$C737,FALSE)),"")</f>
        <v/>
      </c>
      <c r="P737" s="76" t="str">
        <f t="shared" si="92"/>
        <v/>
      </c>
      <c r="Q737" s="77" t="str">
        <f>IFERROR(IF(OR(O737=0,O737=""),VLOOKUP(B737,$T$6:$W$16,4,0)/60*N737,Tiempos!O737*VLOOKUP(Tiempos!B737,Tiempos!$T$6:$W$16,4,0)/60),"")</f>
        <v/>
      </c>
      <c r="R737" s="115"/>
      <c r="S737" s="112">
        <f t="shared" si="93"/>
        <v>0</v>
      </c>
    </row>
    <row r="738" spans="1:19" hidden="1">
      <c r="A738" s="67"/>
      <c r="B738" s="59"/>
      <c r="C738" s="79" t="str">
        <f>IFERROR(VLOOKUP(B738,Tiempos!$T$6:$U$16,2,FALSE),"")</f>
        <v/>
      </c>
      <c r="D738" s="59"/>
      <c r="E738" s="141" t="str">
        <f>IFERROR(+VLOOKUP(A738,Tabla!$A$5:B9735,2,0),"")</f>
        <v/>
      </c>
      <c r="F738" s="69"/>
      <c r="G738" s="68"/>
      <c r="H738" s="70"/>
      <c r="I738" s="68"/>
      <c r="J738" s="61"/>
      <c r="K738" s="72" t="str">
        <f t="shared" si="88"/>
        <v/>
      </c>
      <c r="L738" s="73" t="str">
        <f t="shared" si="89"/>
        <v/>
      </c>
      <c r="M738" s="74" t="str">
        <f t="shared" si="90"/>
        <v/>
      </c>
      <c r="N738" s="78" t="str">
        <f t="shared" si="91"/>
        <v/>
      </c>
      <c r="O738" s="75" t="str">
        <f>IFERROR(IF(OR(M738="",B738=""),"",VLOOKUP($A738,Tabla!$A$2:$M$112,$C738,FALSE)),"")</f>
        <v/>
      </c>
      <c r="P738" s="76" t="str">
        <f t="shared" si="92"/>
        <v/>
      </c>
      <c r="Q738" s="77" t="str">
        <f>IFERROR(IF(OR(O738=0,O738=""),VLOOKUP(B738,$T$6:$W$16,4,0)/60*N738,Tiempos!O738*VLOOKUP(Tiempos!B738,Tiempos!$T$6:$W$16,4,0)/60),"")</f>
        <v/>
      </c>
      <c r="R738" s="115"/>
      <c r="S738" s="112">
        <f t="shared" si="93"/>
        <v>0</v>
      </c>
    </row>
    <row r="739" spans="1:19" hidden="1">
      <c r="A739" s="67"/>
      <c r="B739" s="59"/>
      <c r="C739" s="79" t="str">
        <f>IFERROR(VLOOKUP(B739,Tiempos!$T$6:$U$16,2,FALSE),"")</f>
        <v/>
      </c>
      <c r="D739" s="59"/>
      <c r="E739" s="141" t="str">
        <f>IFERROR(+VLOOKUP(A739,Tabla!$A$5:B9736,2,0),"")</f>
        <v/>
      </c>
      <c r="F739" s="69"/>
      <c r="G739" s="68"/>
      <c r="H739" s="70"/>
      <c r="I739" s="68"/>
      <c r="J739" s="61"/>
      <c r="K739" s="72" t="str">
        <f t="shared" si="88"/>
        <v/>
      </c>
      <c r="L739" s="73" t="str">
        <f t="shared" si="89"/>
        <v/>
      </c>
      <c r="M739" s="74" t="str">
        <f t="shared" si="90"/>
        <v/>
      </c>
      <c r="N739" s="78" t="str">
        <f t="shared" si="91"/>
        <v/>
      </c>
      <c r="O739" s="75" t="str">
        <f>IFERROR(IF(OR(M739="",B739=""),"",VLOOKUP($A739,Tabla!$A$2:$M$112,$C739,FALSE)),"")</f>
        <v/>
      </c>
      <c r="P739" s="76" t="str">
        <f t="shared" si="92"/>
        <v/>
      </c>
      <c r="Q739" s="77" t="str">
        <f>IFERROR(IF(OR(O739=0,O739=""),VLOOKUP(B739,$T$6:$W$16,4,0)/60*N739,Tiempos!O739*VLOOKUP(Tiempos!B739,Tiempos!$T$6:$W$16,4,0)/60),"")</f>
        <v/>
      </c>
      <c r="R739" s="115"/>
      <c r="S739" s="112">
        <f t="shared" si="93"/>
        <v>0</v>
      </c>
    </row>
    <row r="740" spans="1:19" hidden="1">
      <c r="A740" s="67"/>
      <c r="B740" s="59"/>
      <c r="C740" s="79" t="str">
        <f>IFERROR(VLOOKUP(B740,Tiempos!$T$6:$U$16,2,FALSE),"")</f>
        <v/>
      </c>
      <c r="D740" s="59"/>
      <c r="E740" s="141" t="str">
        <f>IFERROR(+VLOOKUP(A740,Tabla!$A$5:B9737,2,0),"")</f>
        <v/>
      </c>
      <c r="F740" s="69"/>
      <c r="G740" s="68"/>
      <c r="H740" s="70"/>
      <c r="I740" s="68"/>
      <c r="J740" s="61"/>
      <c r="K740" s="72" t="str">
        <f t="shared" si="88"/>
        <v/>
      </c>
      <c r="L740" s="73" t="str">
        <f t="shared" si="89"/>
        <v/>
      </c>
      <c r="M740" s="74" t="str">
        <f t="shared" si="90"/>
        <v/>
      </c>
      <c r="N740" s="78" t="str">
        <f t="shared" si="91"/>
        <v/>
      </c>
      <c r="O740" s="75" t="str">
        <f>IFERROR(IF(OR(M740="",B740=""),"",VLOOKUP($A740,Tabla!$A$2:$M$112,$C740,FALSE)),"")</f>
        <v/>
      </c>
      <c r="P740" s="76" t="str">
        <f t="shared" si="92"/>
        <v/>
      </c>
      <c r="Q740" s="77" t="str">
        <f>IFERROR(IF(OR(O740=0,O740=""),VLOOKUP(B740,$T$6:$W$16,4,0)/60*N740,Tiempos!O740*VLOOKUP(Tiempos!B740,Tiempos!$T$6:$W$16,4,0)/60),"")</f>
        <v/>
      </c>
      <c r="R740" s="115"/>
      <c r="S740" s="112">
        <f t="shared" si="93"/>
        <v>0</v>
      </c>
    </row>
    <row r="741" spans="1:19" hidden="1">
      <c r="A741" s="67"/>
      <c r="B741" s="59"/>
      <c r="C741" s="79" t="str">
        <f>IFERROR(VLOOKUP(B741,Tiempos!$T$6:$U$16,2,FALSE),"")</f>
        <v/>
      </c>
      <c r="D741" s="59"/>
      <c r="E741" s="141" t="str">
        <f>IFERROR(+VLOOKUP(A741,Tabla!$A$5:B9738,2,0),"")</f>
        <v/>
      </c>
      <c r="F741" s="69"/>
      <c r="G741" s="68"/>
      <c r="H741" s="70"/>
      <c r="I741" s="68"/>
      <c r="J741" s="61"/>
      <c r="K741" s="72" t="str">
        <f t="shared" si="88"/>
        <v/>
      </c>
      <c r="L741" s="73" t="str">
        <f t="shared" si="89"/>
        <v/>
      </c>
      <c r="M741" s="74" t="str">
        <f t="shared" si="90"/>
        <v/>
      </c>
      <c r="N741" s="78" t="str">
        <f t="shared" si="91"/>
        <v/>
      </c>
      <c r="O741" s="75" t="str">
        <f>IFERROR(IF(OR(M741="",B741=""),"",VLOOKUP($A741,Tabla!$A$2:$M$112,$C741,FALSE)),"")</f>
        <v/>
      </c>
      <c r="P741" s="76" t="str">
        <f t="shared" si="92"/>
        <v/>
      </c>
      <c r="Q741" s="77" t="str">
        <f>IFERROR(IF(OR(O741=0,O741=""),VLOOKUP(B741,$T$6:$W$16,4,0)/60*N741,Tiempos!O741*VLOOKUP(Tiempos!B741,Tiempos!$T$6:$W$16,4,0)/60),"")</f>
        <v/>
      </c>
      <c r="R741" s="115"/>
      <c r="S741" s="112">
        <f t="shared" si="93"/>
        <v>0</v>
      </c>
    </row>
    <row r="742" spans="1:19" hidden="1">
      <c r="A742" s="67"/>
      <c r="B742" s="59"/>
      <c r="C742" s="79" t="str">
        <f>IFERROR(VLOOKUP(B742,Tiempos!$T$6:$U$16,2,FALSE),"")</f>
        <v/>
      </c>
      <c r="D742" s="59"/>
      <c r="E742" s="141" t="str">
        <f>IFERROR(+VLOOKUP(A742,Tabla!$A$5:B9739,2,0),"")</f>
        <v/>
      </c>
      <c r="F742" s="69"/>
      <c r="G742" s="68"/>
      <c r="H742" s="70"/>
      <c r="I742" s="68"/>
      <c r="J742" s="61"/>
      <c r="K742" s="72" t="str">
        <f t="shared" si="88"/>
        <v/>
      </c>
      <c r="L742" s="73" t="str">
        <f t="shared" si="89"/>
        <v/>
      </c>
      <c r="M742" s="74" t="str">
        <f t="shared" si="90"/>
        <v/>
      </c>
      <c r="N742" s="78" t="str">
        <f t="shared" si="91"/>
        <v/>
      </c>
      <c r="O742" s="75" t="str">
        <f>IFERROR(IF(OR(M742="",B742=""),"",VLOOKUP($A742,Tabla!$A$2:$M$112,$C742,FALSE)),"")</f>
        <v/>
      </c>
      <c r="P742" s="76" t="str">
        <f t="shared" si="92"/>
        <v/>
      </c>
      <c r="Q742" s="77" t="str">
        <f>IFERROR(IF(OR(O742=0,O742=""),VLOOKUP(B742,$T$6:$W$16,4,0)/60*N742,Tiempos!O742*VLOOKUP(Tiempos!B742,Tiempos!$T$6:$W$16,4,0)/60),"")</f>
        <v/>
      </c>
      <c r="R742" s="115"/>
      <c r="S742" s="112">
        <f t="shared" si="93"/>
        <v>0</v>
      </c>
    </row>
    <row r="743" spans="1:19" ht="13.5" hidden="1" customHeight="1">
      <c r="A743" s="67"/>
      <c r="B743" s="59"/>
      <c r="C743" s="79" t="str">
        <f>IFERROR(VLOOKUP(B743,Tiempos!$T$6:$U$16,2,FALSE),"")</f>
        <v/>
      </c>
      <c r="D743" s="59"/>
      <c r="E743" s="141" t="str">
        <f>IFERROR(+VLOOKUP(A743,Tabla!$A$5:B9740,2,0),"")</f>
        <v/>
      </c>
      <c r="F743" s="69"/>
      <c r="G743" s="68"/>
      <c r="H743" s="70"/>
      <c r="I743" s="68"/>
      <c r="J743" s="61"/>
      <c r="K743" s="72" t="str">
        <f t="shared" si="88"/>
        <v/>
      </c>
      <c r="L743" s="73" t="str">
        <f t="shared" si="89"/>
        <v/>
      </c>
      <c r="M743" s="74" t="str">
        <f t="shared" si="90"/>
        <v/>
      </c>
      <c r="N743" s="78" t="str">
        <f t="shared" si="91"/>
        <v/>
      </c>
      <c r="O743" s="75" t="str">
        <f>IFERROR(IF(OR(M743="",B743=""),"",VLOOKUP($A743,Tabla!$A$2:$M$112,$C743,FALSE)),"")</f>
        <v/>
      </c>
      <c r="P743" s="76" t="str">
        <f t="shared" si="92"/>
        <v/>
      </c>
      <c r="Q743" s="77" t="str">
        <f>IFERROR(IF(OR(O743=0,O743=""),VLOOKUP(B743,$T$6:$W$16,4,0)/60*N743,Tiempos!O743*VLOOKUP(Tiempos!B743,Tiempos!$T$6:$W$16,4,0)/60),"")</f>
        <v/>
      </c>
      <c r="R743" s="115"/>
      <c r="S743" s="112">
        <f t="shared" si="93"/>
        <v>0</v>
      </c>
    </row>
    <row r="744" spans="1:19" ht="13.5" hidden="1" customHeight="1">
      <c r="A744" s="67"/>
      <c r="B744" s="59"/>
      <c r="C744" s="79" t="str">
        <f>IFERROR(VLOOKUP(B744,Tiempos!$T$6:$U$16,2,FALSE),"")</f>
        <v/>
      </c>
      <c r="D744" s="59"/>
      <c r="E744" s="141" t="str">
        <f>IFERROR(+VLOOKUP(A744,Tabla!$A$5:B9741,2,0),"")</f>
        <v/>
      </c>
      <c r="F744" s="69"/>
      <c r="G744" s="68"/>
      <c r="H744" s="70"/>
      <c r="I744" s="68"/>
      <c r="J744" s="61"/>
      <c r="K744" s="72" t="str">
        <f t="shared" si="88"/>
        <v/>
      </c>
      <c r="L744" s="73" t="str">
        <f t="shared" si="89"/>
        <v/>
      </c>
      <c r="M744" s="74" t="str">
        <f t="shared" si="90"/>
        <v/>
      </c>
      <c r="N744" s="78" t="str">
        <f t="shared" si="91"/>
        <v/>
      </c>
      <c r="O744" s="75" t="str">
        <f>IFERROR(IF(OR(M744="",B744=""),"",VLOOKUP($A744,Tabla!$A$2:$M$112,$C744,FALSE)),"")</f>
        <v/>
      </c>
      <c r="P744" s="76" t="str">
        <f t="shared" si="92"/>
        <v/>
      </c>
      <c r="Q744" s="77" t="str">
        <f>IFERROR(IF(OR(O744=0,O744=""),VLOOKUP(B744,$T$6:$W$16,4,0)/60*N744,Tiempos!O744*VLOOKUP(Tiempos!B744,Tiempos!$T$6:$W$16,4,0)/60),"")</f>
        <v/>
      </c>
      <c r="R744" s="115"/>
      <c r="S744" s="112">
        <f t="shared" si="93"/>
        <v>0</v>
      </c>
    </row>
    <row r="745" spans="1:19" hidden="1">
      <c r="A745" s="67"/>
      <c r="B745" s="59"/>
      <c r="C745" s="79" t="str">
        <f>IFERROR(VLOOKUP(B745,Tiempos!$T$6:$U$16,2,FALSE),"")</f>
        <v/>
      </c>
      <c r="D745" s="59"/>
      <c r="E745" s="141" t="str">
        <f>IFERROR(+VLOOKUP(A745,Tabla!$A$5:B9742,2,0),"")</f>
        <v/>
      </c>
      <c r="F745" s="69"/>
      <c r="G745" s="68"/>
      <c r="H745" s="70"/>
      <c r="I745" s="68"/>
      <c r="J745" s="61"/>
      <c r="K745" s="72" t="str">
        <f t="shared" si="88"/>
        <v/>
      </c>
      <c r="L745" s="73" t="str">
        <f t="shared" si="89"/>
        <v/>
      </c>
      <c r="M745" s="74" t="str">
        <f t="shared" si="90"/>
        <v/>
      </c>
      <c r="N745" s="78" t="str">
        <f t="shared" si="91"/>
        <v/>
      </c>
      <c r="O745" s="75" t="str">
        <f>IFERROR(IF(OR(M745="",B745=""),"",VLOOKUP($A745,Tabla!$A$2:$M$112,$C745,FALSE)),"")</f>
        <v/>
      </c>
      <c r="P745" s="76" t="str">
        <f t="shared" si="92"/>
        <v/>
      </c>
      <c r="Q745" s="77" t="str">
        <f>IFERROR(IF(OR(O745=0,O745=""),VLOOKUP(B745,$T$6:$W$16,4,0)/60*N745,Tiempos!O745*VLOOKUP(Tiempos!B745,Tiempos!$T$6:$W$16,4,0)/60),"")</f>
        <v/>
      </c>
      <c r="R745" s="115"/>
      <c r="S745" s="112">
        <f t="shared" si="93"/>
        <v>0</v>
      </c>
    </row>
    <row r="746" spans="1:19" hidden="1">
      <c r="A746" s="67"/>
      <c r="B746" s="59"/>
      <c r="C746" s="79" t="str">
        <f>IFERROR(VLOOKUP(B746,Tiempos!$T$6:$U$16,2,FALSE),"")</f>
        <v/>
      </c>
      <c r="D746" s="59"/>
      <c r="E746" s="141" t="str">
        <f>IFERROR(+VLOOKUP(A746,Tabla!$A$5:B9743,2,0),"")</f>
        <v/>
      </c>
      <c r="F746" s="69"/>
      <c r="G746" s="68"/>
      <c r="H746" s="70"/>
      <c r="I746" s="68"/>
      <c r="J746" s="61"/>
      <c r="K746" s="72" t="str">
        <f t="shared" si="88"/>
        <v/>
      </c>
      <c r="L746" s="73" t="str">
        <f t="shared" si="89"/>
        <v/>
      </c>
      <c r="M746" s="74" t="str">
        <f t="shared" si="90"/>
        <v/>
      </c>
      <c r="N746" s="78" t="str">
        <f t="shared" si="91"/>
        <v/>
      </c>
      <c r="O746" s="75" t="str">
        <f>IFERROR(IF(OR(M746="",B746=""),"",VLOOKUP($A746,Tabla!$A$2:$M$112,$C746,FALSE)),"")</f>
        <v/>
      </c>
      <c r="P746" s="76" t="str">
        <f t="shared" si="92"/>
        <v/>
      </c>
      <c r="Q746" s="77" t="str">
        <f>IFERROR(IF(OR(O746=0,O746=""),VLOOKUP(B746,$T$6:$W$16,4,0)/60*N746,Tiempos!O746*VLOOKUP(Tiempos!B746,Tiempos!$T$6:$W$16,4,0)/60),"")</f>
        <v/>
      </c>
      <c r="R746" s="115"/>
      <c r="S746" s="112">
        <f t="shared" si="93"/>
        <v>0</v>
      </c>
    </row>
    <row r="747" spans="1:19" hidden="1">
      <c r="A747" s="67"/>
      <c r="B747" s="59"/>
      <c r="C747" s="79" t="str">
        <f>IFERROR(VLOOKUP(B747,Tiempos!$T$6:$U$16,2,FALSE),"")</f>
        <v/>
      </c>
      <c r="D747" s="59"/>
      <c r="E747" s="141" t="str">
        <f>IFERROR(+VLOOKUP(A747,Tabla!$A$5:B9744,2,0),"")</f>
        <v/>
      </c>
      <c r="F747" s="69"/>
      <c r="G747" s="68"/>
      <c r="H747" s="70"/>
      <c r="I747" s="68"/>
      <c r="J747" s="61"/>
      <c r="K747" s="72" t="str">
        <f t="shared" si="88"/>
        <v/>
      </c>
      <c r="L747" s="73" t="str">
        <f t="shared" si="89"/>
        <v/>
      </c>
      <c r="M747" s="74" t="str">
        <f t="shared" si="90"/>
        <v/>
      </c>
      <c r="N747" s="78" t="str">
        <f t="shared" si="91"/>
        <v/>
      </c>
      <c r="O747" s="75" t="str">
        <f>IFERROR(IF(OR(M747="",B747=""),"",VLOOKUP($A747,Tabla!$A$2:$M$112,$C747,FALSE)),"")</f>
        <v/>
      </c>
      <c r="P747" s="76" t="str">
        <f t="shared" si="92"/>
        <v/>
      </c>
      <c r="Q747" s="77" t="str">
        <f>IFERROR(IF(OR(O747=0,O747=""),VLOOKUP(B747,$T$6:$W$16,4,0)/60*N747,Tiempos!O747*VLOOKUP(Tiempos!B747,Tiempos!$T$6:$W$16,4,0)/60),"")</f>
        <v/>
      </c>
      <c r="R747" s="115"/>
      <c r="S747" s="112">
        <f t="shared" si="93"/>
        <v>0</v>
      </c>
    </row>
    <row r="748" spans="1:19" hidden="1">
      <c r="A748" s="67"/>
      <c r="B748" s="59"/>
      <c r="C748" s="79" t="str">
        <f>IFERROR(VLOOKUP(B748,Tiempos!$T$6:$U$16,2,FALSE),"")</f>
        <v/>
      </c>
      <c r="D748" s="59"/>
      <c r="E748" s="141" t="str">
        <f>IFERROR(+VLOOKUP(A748,Tabla!$A$5:B9745,2,0),"")</f>
        <v/>
      </c>
      <c r="F748" s="69"/>
      <c r="G748" s="68"/>
      <c r="H748" s="70"/>
      <c r="I748" s="68"/>
      <c r="J748" s="61"/>
      <c r="K748" s="72" t="str">
        <f t="shared" si="88"/>
        <v/>
      </c>
      <c r="L748" s="73" t="str">
        <f t="shared" si="89"/>
        <v/>
      </c>
      <c r="M748" s="74" t="str">
        <f t="shared" si="90"/>
        <v/>
      </c>
      <c r="N748" s="78" t="str">
        <f t="shared" si="91"/>
        <v/>
      </c>
      <c r="O748" s="75" t="str">
        <f>IFERROR(IF(OR(M748="",B748=""),"",VLOOKUP($A748,Tabla!$A$2:$M$112,$C748,FALSE)),"")</f>
        <v/>
      </c>
      <c r="P748" s="76" t="str">
        <f t="shared" si="92"/>
        <v/>
      </c>
      <c r="Q748" s="77" t="str">
        <f>IFERROR(IF(OR(O748=0,O748=""),VLOOKUP(B748,$T$6:$W$16,4,0)/60*N748,Tiempos!O748*VLOOKUP(Tiempos!B748,Tiempos!$T$6:$W$16,4,0)/60),"")</f>
        <v/>
      </c>
      <c r="R748" s="115"/>
      <c r="S748" s="112">
        <f t="shared" si="93"/>
        <v>0</v>
      </c>
    </row>
    <row r="749" spans="1:19" hidden="1">
      <c r="A749" s="67"/>
      <c r="B749" s="59"/>
      <c r="C749" s="79" t="str">
        <f>IFERROR(VLOOKUP(B749,Tiempos!$T$6:$U$16,2,FALSE),"")</f>
        <v/>
      </c>
      <c r="D749" s="59"/>
      <c r="E749" s="141" t="str">
        <f>IFERROR(+VLOOKUP(A749,Tabla!$A$5:B9746,2,0),"")</f>
        <v/>
      </c>
      <c r="F749" s="69"/>
      <c r="G749" s="68"/>
      <c r="H749" s="70"/>
      <c r="I749" s="68"/>
      <c r="J749" s="61"/>
      <c r="K749" s="72" t="str">
        <f t="shared" si="88"/>
        <v/>
      </c>
      <c r="L749" s="73" t="str">
        <f t="shared" si="89"/>
        <v/>
      </c>
      <c r="M749" s="74" t="str">
        <f t="shared" si="90"/>
        <v/>
      </c>
      <c r="N749" s="78" t="str">
        <f t="shared" si="91"/>
        <v/>
      </c>
      <c r="O749" s="75" t="str">
        <f>IFERROR(IF(OR(M749="",B749=""),"",VLOOKUP($A749,Tabla!$A$2:$M$112,$C749,FALSE)),"")</f>
        <v/>
      </c>
      <c r="P749" s="76" t="str">
        <f t="shared" si="92"/>
        <v/>
      </c>
      <c r="Q749" s="77" t="str">
        <f>IFERROR(IF(OR(O749=0,O749=""),VLOOKUP(B749,$T$6:$W$16,4,0)/60*N749,Tiempos!O749*VLOOKUP(Tiempos!B749,Tiempos!$T$6:$W$16,4,0)/60),"")</f>
        <v/>
      </c>
      <c r="R749" s="115"/>
      <c r="S749" s="112">
        <f t="shared" si="93"/>
        <v>0</v>
      </c>
    </row>
    <row r="750" spans="1:19" hidden="1">
      <c r="A750" s="67"/>
      <c r="B750" s="59"/>
      <c r="C750" s="79" t="str">
        <f>IFERROR(VLOOKUP(B750,Tiempos!$T$6:$U$16,2,FALSE),"")</f>
        <v/>
      </c>
      <c r="D750" s="59"/>
      <c r="E750" s="141" t="str">
        <f>IFERROR(+VLOOKUP(A750,Tabla!$A$5:B9747,2,0),"")</f>
        <v/>
      </c>
      <c r="F750" s="69"/>
      <c r="G750" s="68"/>
      <c r="H750" s="70"/>
      <c r="I750" s="68"/>
      <c r="J750" s="61"/>
      <c r="K750" s="72" t="str">
        <f t="shared" si="88"/>
        <v/>
      </c>
      <c r="L750" s="73" t="str">
        <f t="shared" si="89"/>
        <v/>
      </c>
      <c r="M750" s="74" t="str">
        <f t="shared" si="90"/>
        <v/>
      </c>
      <c r="N750" s="78" t="str">
        <f t="shared" si="91"/>
        <v/>
      </c>
      <c r="O750" s="75" t="str">
        <f>IFERROR(IF(OR(M750="",B750=""),"",VLOOKUP($A750,Tabla!$A$2:$M$112,$C750,FALSE)),"")</f>
        <v/>
      </c>
      <c r="P750" s="76" t="str">
        <f t="shared" si="92"/>
        <v/>
      </c>
      <c r="Q750" s="77" t="str">
        <f>IFERROR(IF(OR(O750=0,O750=""),VLOOKUP(B750,$T$6:$W$16,4,0)/60*N750,Tiempos!O750*VLOOKUP(Tiempos!B750,Tiempos!$T$6:$W$16,4,0)/60),"")</f>
        <v/>
      </c>
      <c r="R750" s="115"/>
      <c r="S750" s="112">
        <f t="shared" si="93"/>
        <v>0</v>
      </c>
    </row>
    <row r="751" spans="1:19" hidden="1">
      <c r="A751" s="67"/>
      <c r="B751" s="59"/>
      <c r="C751" s="79" t="str">
        <f>IFERROR(VLOOKUP(B751,Tiempos!$T$6:$U$16,2,FALSE),"")</f>
        <v/>
      </c>
      <c r="D751" s="59"/>
      <c r="E751" s="141" t="str">
        <f>IFERROR(+VLOOKUP(A751,Tabla!$A$5:B9748,2,0),"")</f>
        <v/>
      </c>
      <c r="F751" s="69"/>
      <c r="G751" s="68"/>
      <c r="H751" s="70"/>
      <c r="I751" s="68"/>
      <c r="J751" s="61"/>
      <c r="K751" s="72" t="str">
        <f t="shared" si="88"/>
        <v/>
      </c>
      <c r="L751" s="73" t="str">
        <f t="shared" si="89"/>
        <v/>
      </c>
      <c r="M751" s="74" t="str">
        <f t="shared" si="90"/>
        <v/>
      </c>
      <c r="N751" s="78" t="str">
        <f t="shared" si="91"/>
        <v/>
      </c>
      <c r="O751" s="75" t="str">
        <f>IFERROR(IF(OR(M751="",B751=""),"",VLOOKUP($A751,Tabla!$A$2:$M$112,$C751,FALSE)),"")</f>
        <v/>
      </c>
      <c r="P751" s="76" t="str">
        <f t="shared" si="92"/>
        <v/>
      </c>
      <c r="Q751" s="77" t="str">
        <f>IFERROR(IF(OR(O751=0,O751=""),VLOOKUP(B751,$T$6:$W$16,4,0)/60*N751,Tiempos!O751*VLOOKUP(Tiempos!B751,Tiempos!$T$6:$W$16,4,0)/60),"")</f>
        <v/>
      </c>
      <c r="R751" s="115"/>
      <c r="S751" s="112">
        <f t="shared" si="93"/>
        <v>0</v>
      </c>
    </row>
    <row r="752" spans="1:19" hidden="1">
      <c r="A752" s="67"/>
      <c r="B752" s="59"/>
      <c r="C752" s="79" t="str">
        <f>IFERROR(VLOOKUP(B752,Tiempos!$T$6:$U$16,2,FALSE),"")</f>
        <v/>
      </c>
      <c r="D752" s="59"/>
      <c r="E752" s="141" t="str">
        <f>IFERROR(+VLOOKUP(A752,Tabla!$A$5:B9749,2,0),"")</f>
        <v/>
      </c>
      <c r="F752" s="69"/>
      <c r="G752" s="68"/>
      <c r="H752" s="70"/>
      <c r="I752" s="68"/>
      <c r="J752" s="61"/>
      <c r="K752" s="72" t="str">
        <f t="shared" si="88"/>
        <v/>
      </c>
      <c r="L752" s="73" t="str">
        <f t="shared" si="89"/>
        <v/>
      </c>
      <c r="M752" s="74" t="str">
        <f t="shared" si="90"/>
        <v/>
      </c>
      <c r="N752" s="78" t="str">
        <f t="shared" si="91"/>
        <v/>
      </c>
      <c r="O752" s="75" t="str">
        <f>IFERROR(IF(OR(M752="",B752=""),"",VLOOKUP($A752,Tabla!$A$2:$M$112,$C752,FALSE)),"")</f>
        <v/>
      </c>
      <c r="P752" s="76" t="str">
        <f t="shared" si="92"/>
        <v/>
      </c>
      <c r="Q752" s="77" t="str">
        <f>IFERROR(IF(OR(O752=0,O752=""),VLOOKUP(B752,$T$6:$W$16,4,0)/60*N752,Tiempos!O752*VLOOKUP(Tiempos!B752,Tiempos!$T$6:$W$16,4,0)/60),"")</f>
        <v/>
      </c>
      <c r="R752" s="115"/>
      <c r="S752" s="112">
        <f t="shared" si="93"/>
        <v>0</v>
      </c>
    </row>
    <row r="753" spans="1:19" hidden="1">
      <c r="A753" s="67"/>
      <c r="B753" s="59"/>
      <c r="C753" s="79" t="str">
        <f>IFERROR(VLOOKUP(B753,Tiempos!$T$6:$U$16,2,FALSE),"")</f>
        <v/>
      </c>
      <c r="D753" s="59"/>
      <c r="E753" s="141" t="str">
        <f>IFERROR(+VLOOKUP(A753,Tabla!$A$5:B9750,2,0),"")</f>
        <v/>
      </c>
      <c r="F753" s="69"/>
      <c r="G753" s="68"/>
      <c r="H753" s="70"/>
      <c r="I753" s="68"/>
      <c r="J753" s="61"/>
      <c r="K753" s="72" t="str">
        <f t="shared" si="88"/>
        <v/>
      </c>
      <c r="L753" s="73" t="str">
        <f t="shared" si="89"/>
        <v/>
      </c>
      <c r="M753" s="74" t="str">
        <f t="shared" si="90"/>
        <v/>
      </c>
      <c r="N753" s="78" t="str">
        <f t="shared" si="91"/>
        <v/>
      </c>
      <c r="O753" s="75" t="str">
        <f>IFERROR(IF(OR(M753="",B753=""),"",VLOOKUP($A753,Tabla!$A$2:$M$112,$C753,FALSE)),"")</f>
        <v/>
      </c>
      <c r="P753" s="76" t="str">
        <f t="shared" si="92"/>
        <v/>
      </c>
      <c r="Q753" s="77" t="str">
        <f>IFERROR(IF(OR(O753=0,O753=""),VLOOKUP(B753,$T$6:$W$16,4,0)/60*N753,Tiempos!O753*VLOOKUP(Tiempos!B753,Tiempos!$T$6:$W$16,4,0)/60),"")</f>
        <v/>
      </c>
      <c r="R753" s="115"/>
      <c r="S753" s="112">
        <f t="shared" si="93"/>
        <v>0</v>
      </c>
    </row>
    <row r="754" spans="1:19" hidden="1">
      <c r="A754" s="67"/>
      <c r="B754" s="59"/>
      <c r="C754" s="79" t="str">
        <f>IFERROR(VLOOKUP(B754,Tiempos!$T$6:$U$16,2,FALSE),"")</f>
        <v/>
      </c>
      <c r="D754" s="59"/>
      <c r="E754" s="141" t="str">
        <f>IFERROR(+VLOOKUP(A754,Tabla!$A$5:B9751,2,0),"")</f>
        <v/>
      </c>
      <c r="F754" s="69"/>
      <c r="G754" s="68"/>
      <c r="H754" s="70"/>
      <c r="I754" s="68"/>
      <c r="J754" s="61"/>
      <c r="K754" s="72" t="str">
        <f t="shared" ref="K754:K817" si="94">IFERROR(IF(J754="","",IF(G754=I754,(J754-H754-S754),IF(I754-G754=1,((VLOOKUP(G754,CALENDARIO,6,FALSE)-H754)+(J754-VLOOKUP(I754,CALENDARIO,5,FALSE)))-S754,IF(I754-G754=2,((VLOOKUP(G754,CALENDARIO,6,FALSE)-H754)+(J754-VLOOKUP(I754,CALENDARIO,5,FALSE)))-S754+VLOOKUP(G754+1,CALENDARIO,7,FALSE)/24,IF(I754-G754=3,((VLOOKUP(G754,CALENDARIO,6,FALSE)-H754)+(J754-VLOOKUP(I754,CALENDARIO,5,FALSE)))-S754+VLOOKUP(G754+1,CALENDARIO,7,FALSE)/24+VLOOKUP(G754+2,CALENDARIO,7,FALSE)/24,((VLOOKUP(G754,CALENDARIO,6,FALSE)-H754)+(J754-VLOOKUP(I754,CALENDARIO,5,FALSE)))-S754+VLOOKUP(G754+1,CALENDARIO,7,FALSE)/24+VLOOKUP(G754+2,CALENDARIO,7,FALSE)/24+VLOOKUP(G754+3,CALENDARIO,7,FALSE)/24))))),"")</f>
        <v/>
      </c>
      <c r="L754" s="73" t="str">
        <f t="shared" ref="L754:L817" si="95">IFERROR((+HOUR(K754)*60+MINUTE(K754)),"")</f>
        <v/>
      </c>
      <c r="M754" s="74" t="str">
        <f t="shared" ref="M754:M817" si="96">IFERROR(IF(K754="","",K754/F754),"")</f>
        <v/>
      </c>
      <c r="N754" s="78" t="str">
        <f t="shared" ref="N754:N817" si="97">IFERROR(+HOUR(M754)*60+MINUTE(M754),"")</f>
        <v/>
      </c>
      <c r="O754" s="75" t="str">
        <f>IFERROR(IF(OR(M754="",B754=""),"",VLOOKUP($A754,Tabla!$A$2:$M$112,$C754,FALSE)),"")</f>
        <v/>
      </c>
      <c r="P754" s="76" t="str">
        <f t="shared" si="92"/>
        <v/>
      </c>
      <c r="Q754" s="77" t="str">
        <f>IFERROR(IF(OR(O754=0,O754=""),VLOOKUP(B754,$T$6:$W$16,4,0)/60*N754,Tiempos!O754*VLOOKUP(Tiempos!B754,Tiempos!$T$6:$W$16,4,0)/60),"")</f>
        <v/>
      </c>
      <c r="R754" s="115"/>
      <c r="S754" s="112">
        <f t="shared" si="93"/>
        <v>0</v>
      </c>
    </row>
    <row r="755" spans="1:19" hidden="1">
      <c r="A755" s="67"/>
      <c r="B755" s="59"/>
      <c r="C755" s="79" t="str">
        <f>IFERROR(VLOOKUP(B755,Tiempos!$T$6:$U$16,2,FALSE),"")</f>
        <v/>
      </c>
      <c r="D755" s="59"/>
      <c r="E755" s="141" t="str">
        <f>IFERROR(+VLOOKUP(A755,Tabla!$A$5:B9752,2,0),"")</f>
        <v/>
      </c>
      <c r="F755" s="69"/>
      <c r="G755" s="68"/>
      <c r="H755" s="70"/>
      <c r="I755" s="68"/>
      <c r="J755" s="61"/>
      <c r="K755" s="72" t="str">
        <f t="shared" si="94"/>
        <v/>
      </c>
      <c r="L755" s="73" t="str">
        <f t="shared" si="95"/>
        <v/>
      </c>
      <c r="M755" s="74" t="str">
        <f t="shared" si="96"/>
        <v/>
      </c>
      <c r="N755" s="78" t="str">
        <f t="shared" si="97"/>
        <v/>
      </c>
      <c r="O755" s="75" t="str">
        <f>IFERROR(IF(OR(M755="",B755=""),"",VLOOKUP($A755,Tabla!$A$2:$M$112,$C755,FALSE)),"")</f>
        <v/>
      </c>
      <c r="P755" s="76" t="str">
        <f t="shared" si="92"/>
        <v/>
      </c>
      <c r="Q755" s="77" t="str">
        <f>IFERROR(IF(OR(O755=0,O755=""),VLOOKUP(B755,$T$6:$W$16,4,0)/60*N755,Tiempos!O755*VLOOKUP(Tiempos!B755,Tiempos!$T$6:$W$16,4,0)/60),"")</f>
        <v/>
      </c>
      <c r="R755" s="115"/>
      <c r="S755" s="112">
        <f t="shared" si="93"/>
        <v>0</v>
      </c>
    </row>
    <row r="756" spans="1:19" hidden="1">
      <c r="A756" s="67"/>
      <c r="B756" s="59"/>
      <c r="C756" s="79" t="str">
        <f>IFERROR(VLOOKUP(B756,Tiempos!$T$6:$U$16,2,FALSE),"")</f>
        <v/>
      </c>
      <c r="D756" s="59"/>
      <c r="E756" s="141" t="str">
        <f>IFERROR(+VLOOKUP(A756,Tabla!$A$5:B9753,2,0),"")</f>
        <v/>
      </c>
      <c r="F756" s="69"/>
      <c r="G756" s="68"/>
      <c r="H756" s="70"/>
      <c r="I756" s="68"/>
      <c r="J756" s="61"/>
      <c r="K756" s="72" t="str">
        <f t="shared" si="94"/>
        <v/>
      </c>
      <c r="L756" s="73" t="str">
        <f t="shared" si="95"/>
        <v/>
      </c>
      <c r="M756" s="74" t="str">
        <f t="shared" si="96"/>
        <v/>
      </c>
      <c r="N756" s="78" t="str">
        <f t="shared" si="97"/>
        <v/>
      </c>
      <c r="O756" s="75" t="str">
        <f>IFERROR(IF(OR(M756="",B756=""),"",VLOOKUP($A756,Tabla!$A$2:$M$112,$C756,FALSE)),"")</f>
        <v/>
      </c>
      <c r="P756" s="76" t="str">
        <f t="shared" si="92"/>
        <v/>
      </c>
      <c r="Q756" s="77" t="str">
        <f>IFERROR(IF(OR(O756=0,O756=""),VLOOKUP(B756,$T$6:$W$16,4,0)/60*N756,Tiempos!O756*VLOOKUP(Tiempos!B756,Tiempos!$T$6:$W$16,4,0)/60),"")</f>
        <v/>
      </c>
      <c r="R756" s="115"/>
      <c r="S756" s="112">
        <f t="shared" si="93"/>
        <v>0</v>
      </c>
    </row>
    <row r="757" spans="1:19" hidden="1">
      <c r="A757" s="67"/>
      <c r="B757" s="59"/>
      <c r="C757" s="79" t="str">
        <f>IFERROR(VLOOKUP(B757,Tiempos!$T$6:$U$16,2,FALSE),"")</f>
        <v/>
      </c>
      <c r="D757" s="59"/>
      <c r="E757" s="141" t="str">
        <f>IFERROR(+VLOOKUP(A757,Tabla!$A$5:B9754,2,0),"")</f>
        <v/>
      </c>
      <c r="F757" s="69"/>
      <c r="G757" s="68"/>
      <c r="H757" s="70"/>
      <c r="I757" s="68"/>
      <c r="J757" s="61"/>
      <c r="K757" s="72" t="str">
        <f t="shared" si="94"/>
        <v/>
      </c>
      <c r="L757" s="73" t="str">
        <f t="shared" si="95"/>
        <v/>
      </c>
      <c r="M757" s="74" t="str">
        <f t="shared" si="96"/>
        <v/>
      </c>
      <c r="N757" s="78" t="str">
        <f t="shared" si="97"/>
        <v/>
      </c>
      <c r="O757" s="75" t="str">
        <f>IFERROR(IF(OR(M757="",B757=""),"",VLOOKUP($A757,Tabla!$A$2:$M$112,$C757,FALSE)),"")</f>
        <v/>
      </c>
      <c r="P757" s="76" t="str">
        <f t="shared" si="92"/>
        <v/>
      </c>
      <c r="Q757" s="77" t="str">
        <f>IFERROR(IF(OR(O757=0,O757=""),VLOOKUP(B757,$T$6:$W$16,4,0)/60*N757,Tiempos!O757*VLOOKUP(Tiempos!B757,Tiempos!$T$6:$W$16,4,0)/60),"")</f>
        <v/>
      </c>
      <c r="R757" s="115"/>
      <c r="S757" s="112">
        <f t="shared" si="93"/>
        <v>0</v>
      </c>
    </row>
    <row r="758" spans="1:19" hidden="1">
      <c r="A758" s="67"/>
      <c r="B758" s="59"/>
      <c r="C758" s="79" t="str">
        <f>IFERROR(VLOOKUP(B758,Tiempos!$T$6:$U$16,2,FALSE),"")</f>
        <v/>
      </c>
      <c r="D758" s="59"/>
      <c r="E758" s="141" t="str">
        <f>IFERROR(+VLOOKUP(A758,Tabla!$A$5:B9755,2,0),"")</f>
        <v/>
      </c>
      <c r="F758" s="69"/>
      <c r="G758" s="68"/>
      <c r="H758" s="70"/>
      <c r="I758" s="68"/>
      <c r="J758" s="61"/>
      <c r="K758" s="72" t="str">
        <f t="shared" si="94"/>
        <v/>
      </c>
      <c r="L758" s="73" t="str">
        <f t="shared" si="95"/>
        <v/>
      </c>
      <c r="M758" s="74" t="str">
        <f t="shared" si="96"/>
        <v/>
      </c>
      <c r="N758" s="78" t="str">
        <f t="shared" si="97"/>
        <v/>
      </c>
      <c r="O758" s="75" t="str">
        <f>IFERROR(IF(OR(M758="",B758=""),"",VLOOKUP($A758,Tabla!$A$2:$M$112,$C758,FALSE)),"")</f>
        <v/>
      </c>
      <c r="P758" s="76" t="str">
        <f t="shared" ref="P758:P821" si="98">IF(O758="","",(O758/N758))</f>
        <v/>
      </c>
      <c r="Q758" s="77" t="str">
        <f>IFERROR(IF(OR(O758=0,O758=""),VLOOKUP(B758,$T$6:$W$16,4,0)/60*N758,Tiempos!O758*VLOOKUP(Tiempos!B758,Tiempos!$T$6:$W$16,4,0)/60),"")</f>
        <v/>
      </c>
      <c r="R758" s="115"/>
      <c r="S758" s="112">
        <f t="shared" si="93"/>
        <v>0</v>
      </c>
    </row>
    <row r="759" spans="1:19" hidden="1">
      <c r="A759" s="67"/>
      <c r="B759" s="59"/>
      <c r="C759" s="79" t="str">
        <f>IFERROR(VLOOKUP(B759,Tiempos!$T$6:$U$16,2,FALSE),"")</f>
        <v/>
      </c>
      <c r="D759" s="59"/>
      <c r="E759" s="141" t="str">
        <f>IFERROR(+VLOOKUP(A759,Tabla!$A$5:B9756,2,0),"")</f>
        <v/>
      </c>
      <c r="F759" s="69"/>
      <c r="G759" s="68"/>
      <c r="H759" s="70"/>
      <c r="I759" s="68"/>
      <c r="J759" s="61"/>
      <c r="K759" s="72" t="str">
        <f t="shared" si="94"/>
        <v/>
      </c>
      <c r="L759" s="73" t="str">
        <f t="shared" si="95"/>
        <v/>
      </c>
      <c r="M759" s="74" t="str">
        <f t="shared" si="96"/>
        <v/>
      </c>
      <c r="N759" s="78" t="str">
        <f t="shared" si="97"/>
        <v/>
      </c>
      <c r="O759" s="75" t="str">
        <f>IFERROR(IF(OR(M759="",B759=""),"",VLOOKUP($A759,Tabla!$A$2:$M$112,$C759,FALSE)),"")</f>
        <v/>
      </c>
      <c r="P759" s="76" t="str">
        <f t="shared" si="98"/>
        <v/>
      </c>
      <c r="Q759" s="77" t="str">
        <f>IFERROR(IF(OR(O759=0,O759=""),VLOOKUP(B759,$T$6:$W$16,4,0)/60*N759,Tiempos!O759*VLOOKUP(Tiempos!B759,Tiempos!$T$6:$W$16,4,0)/60),"")</f>
        <v/>
      </c>
      <c r="R759" s="115"/>
      <c r="S759" s="112">
        <f t="shared" si="93"/>
        <v>0</v>
      </c>
    </row>
    <row r="760" spans="1:19" hidden="1">
      <c r="A760" s="67"/>
      <c r="B760" s="59"/>
      <c r="C760" s="79" t="str">
        <f>IFERROR(VLOOKUP(B760,Tiempos!$T$6:$U$16,2,FALSE),"")</f>
        <v/>
      </c>
      <c r="D760" s="59"/>
      <c r="E760" s="141" t="str">
        <f>IFERROR(+VLOOKUP(A760,Tabla!$A$5:B9757,2,0),"")</f>
        <v/>
      </c>
      <c r="F760" s="69"/>
      <c r="G760" s="68"/>
      <c r="H760" s="70"/>
      <c r="I760" s="68"/>
      <c r="J760" s="61"/>
      <c r="K760" s="72" t="str">
        <f t="shared" si="94"/>
        <v/>
      </c>
      <c r="L760" s="73" t="str">
        <f t="shared" si="95"/>
        <v/>
      </c>
      <c r="M760" s="74" t="str">
        <f t="shared" si="96"/>
        <v/>
      </c>
      <c r="N760" s="78" t="str">
        <f t="shared" si="97"/>
        <v/>
      </c>
      <c r="O760" s="75" t="str">
        <f>IFERROR(IF(OR(M760="",B760=""),"",VLOOKUP($A760,Tabla!$A$2:$M$112,$C760,FALSE)),"")</f>
        <v/>
      </c>
      <c r="P760" s="76" t="str">
        <f t="shared" si="98"/>
        <v/>
      </c>
      <c r="Q760" s="77" t="str">
        <f>IFERROR(IF(OR(O760=0,O760=""),VLOOKUP(B760,$T$6:$W$16,4,0)/60*N760,Tiempos!O760*VLOOKUP(Tiempos!B760,Tiempos!$T$6:$W$16,4,0)/60),"")</f>
        <v/>
      </c>
      <c r="R760" s="115"/>
      <c r="S760" s="112">
        <f t="shared" si="93"/>
        <v>0</v>
      </c>
    </row>
    <row r="761" spans="1:19" hidden="1">
      <c r="A761" s="67"/>
      <c r="B761" s="59"/>
      <c r="C761" s="79" t="str">
        <f>IFERROR(VLOOKUP(B761,Tiempos!$T$6:$U$16,2,FALSE),"")</f>
        <v/>
      </c>
      <c r="D761" s="59"/>
      <c r="E761" s="141" t="str">
        <f>IFERROR(+VLOOKUP(A761,Tabla!$A$5:B9758,2,0),"")</f>
        <v/>
      </c>
      <c r="F761" s="69"/>
      <c r="G761" s="68"/>
      <c r="H761" s="70"/>
      <c r="I761" s="68"/>
      <c r="J761" s="61"/>
      <c r="K761" s="72" t="str">
        <f t="shared" si="94"/>
        <v/>
      </c>
      <c r="L761" s="73" t="str">
        <f t="shared" si="95"/>
        <v/>
      </c>
      <c r="M761" s="74" t="str">
        <f t="shared" si="96"/>
        <v/>
      </c>
      <c r="N761" s="78" t="str">
        <f t="shared" si="97"/>
        <v/>
      </c>
      <c r="O761" s="75" t="str">
        <f>IFERROR(IF(OR(M761="",B761=""),"",VLOOKUP($A761,Tabla!$A$2:$M$112,$C761,FALSE)),"")</f>
        <v/>
      </c>
      <c r="P761" s="76" t="str">
        <f t="shared" si="98"/>
        <v/>
      </c>
      <c r="Q761" s="77" t="str">
        <f>IFERROR(IF(OR(O761=0,O761=""),VLOOKUP(B761,$T$6:$W$16,4,0)/60*N761,Tiempos!O761*VLOOKUP(Tiempos!B761,Tiempos!$T$6:$W$16,4,0)/60),"")</f>
        <v/>
      </c>
      <c r="R761" s="115"/>
      <c r="S761" s="112">
        <f t="shared" si="93"/>
        <v>0</v>
      </c>
    </row>
    <row r="762" spans="1:19" hidden="1">
      <c r="A762" s="67"/>
      <c r="B762" s="59"/>
      <c r="C762" s="79" t="str">
        <f>IFERROR(VLOOKUP(B762,Tiempos!$T$6:$U$16,2,FALSE),"")</f>
        <v/>
      </c>
      <c r="D762" s="59"/>
      <c r="E762" s="141" t="str">
        <f>IFERROR(+VLOOKUP(A762,Tabla!$A$5:B9759,2,0),"")</f>
        <v/>
      </c>
      <c r="F762" s="69"/>
      <c r="G762" s="68"/>
      <c r="H762" s="70"/>
      <c r="I762" s="68"/>
      <c r="J762" s="61"/>
      <c r="K762" s="72" t="str">
        <f t="shared" si="94"/>
        <v/>
      </c>
      <c r="L762" s="73" t="str">
        <f t="shared" si="95"/>
        <v/>
      </c>
      <c r="M762" s="74" t="str">
        <f t="shared" si="96"/>
        <v/>
      </c>
      <c r="N762" s="78" t="str">
        <f t="shared" si="97"/>
        <v/>
      </c>
      <c r="O762" s="75" t="str">
        <f>IFERROR(IF(OR(M762="",B762=""),"",VLOOKUP($A762,Tabla!$A$2:$M$112,$C762,FALSE)),"")</f>
        <v/>
      </c>
      <c r="P762" s="76" t="str">
        <f t="shared" si="98"/>
        <v/>
      </c>
      <c r="Q762" s="77" t="str">
        <f>IFERROR(IF(OR(O762=0,O762=""),VLOOKUP(B762,$T$6:$W$16,4,0)/60*N762,Tiempos!O762*VLOOKUP(Tiempos!B762,Tiempos!$T$6:$W$16,4,0)/60),"")</f>
        <v/>
      </c>
      <c r="R762" s="115"/>
      <c r="S762" s="112">
        <f t="shared" si="93"/>
        <v>0</v>
      </c>
    </row>
    <row r="763" spans="1:19" hidden="1">
      <c r="A763" s="67"/>
      <c r="B763" s="59"/>
      <c r="C763" s="79" t="str">
        <f>IFERROR(VLOOKUP(B763,Tiempos!$T$6:$U$16,2,FALSE),"")</f>
        <v/>
      </c>
      <c r="D763" s="59"/>
      <c r="E763" s="141" t="str">
        <f>IFERROR(+VLOOKUP(A763,Tabla!$A$5:B9760,2,0),"")</f>
        <v/>
      </c>
      <c r="F763" s="69"/>
      <c r="G763" s="68"/>
      <c r="H763" s="70"/>
      <c r="I763" s="68"/>
      <c r="J763" s="61"/>
      <c r="K763" s="72" t="str">
        <f t="shared" si="94"/>
        <v/>
      </c>
      <c r="L763" s="73" t="str">
        <f t="shared" si="95"/>
        <v/>
      </c>
      <c r="M763" s="74" t="str">
        <f t="shared" si="96"/>
        <v/>
      </c>
      <c r="N763" s="78" t="str">
        <f t="shared" si="97"/>
        <v/>
      </c>
      <c r="O763" s="75" t="str">
        <f>IFERROR(IF(OR(M763="",B763=""),"",VLOOKUP($A763,Tabla!$A$2:$M$112,$C763,FALSE)),"")</f>
        <v/>
      </c>
      <c r="P763" s="76" t="str">
        <f t="shared" si="98"/>
        <v/>
      </c>
      <c r="Q763" s="77" t="str">
        <f>IFERROR(IF(OR(O763=0,O763=""),VLOOKUP(B763,$T$6:$W$16,4,0)/60*N763,Tiempos!O763*VLOOKUP(Tiempos!B763,Tiempos!$T$6:$W$16,4,0)/60),"")</f>
        <v/>
      </c>
      <c r="R763" s="115"/>
      <c r="S763" s="112">
        <f t="shared" si="93"/>
        <v>0</v>
      </c>
    </row>
    <row r="764" spans="1:19" hidden="1">
      <c r="A764" s="67"/>
      <c r="B764" s="59"/>
      <c r="C764" s="79" t="str">
        <f>IFERROR(VLOOKUP(B764,Tiempos!$T$6:$U$16,2,FALSE),"")</f>
        <v/>
      </c>
      <c r="D764" s="59"/>
      <c r="E764" s="141" t="str">
        <f>IFERROR(+VLOOKUP(A764,Tabla!$A$5:B9761,2,0),"")</f>
        <v/>
      </c>
      <c r="F764" s="69"/>
      <c r="G764" s="68"/>
      <c r="H764" s="70"/>
      <c r="I764" s="68"/>
      <c r="J764" s="61"/>
      <c r="K764" s="72" t="str">
        <f t="shared" si="94"/>
        <v/>
      </c>
      <c r="L764" s="73" t="str">
        <f t="shared" si="95"/>
        <v/>
      </c>
      <c r="M764" s="74" t="str">
        <f t="shared" si="96"/>
        <v/>
      </c>
      <c r="N764" s="78" t="str">
        <f t="shared" si="97"/>
        <v/>
      </c>
      <c r="O764" s="75" t="str">
        <f>IFERROR(IF(OR(M764="",B764=""),"",VLOOKUP($A764,Tabla!$A$2:$M$112,$C764,FALSE)),"")</f>
        <v/>
      </c>
      <c r="P764" s="76" t="str">
        <f t="shared" si="98"/>
        <v/>
      </c>
      <c r="Q764" s="77" t="str">
        <f>IFERROR(IF(OR(O764=0,O764=""),VLOOKUP(B764,$T$6:$W$16,4,0)/60*N764,Tiempos!O764*VLOOKUP(Tiempos!B764,Tiempos!$T$6:$W$16,4,0)/60),"")</f>
        <v/>
      </c>
      <c r="R764" s="115"/>
      <c r="S764" s="112">
        <f t="shared" si="93"/>
        <v>0</v>
      </c>
    </row>
    <row r="765" spans="1:19" hidden="1">
      <c r="A765" s="67"/>
      <c r="B765" s="59"/>
      <c r="C765" s="79" t="str">
        <f>IFERROR(VLOOKUP(B765,Tiempos!$T$6:$U$16,2,FALSE),"")</f>
        <v/>
      </c>
      <c r="D765" s="59"/>
      <c r="E765" s="141" t="str">
        <f>IFERROR(+VLOOKUP(A765,Tabla!$A$5:B9762,2,0),"")</f>
        <v/>
      </c>
      <c r="F765" s="69"/>
      <c r="G765" s="68"/>
      <c r="H765" s="70"/>
      <c r="I765" s="68"/>
      <c r="J765" s="61"/>
      <c r="K765" s="72" t="str">
        <f t="shared" si="94"/>
        <v/>
      </c>
      <c r="L765" s="73" t="str">
        <f t="shared" si="95"/>
        <v/>
      </c>
      <c r="M765" s="74" t="str">
        <f t="shared" si="96"/>
        <v/>
      </c>
      <c r="N765" s="78" t="str">
        <f t="shared" si="97"/>
        <v/>
      </c>
      <c r="O765" s="75" t="str">
        <f>IFERROR(IF(OR(M765="",B765=""),"",VLOOKUP($A765,Tabla!$A$2:$M$112,$C765,FALSE)),"")</f>
        <v/>
      </c>
      <c r="P765" s="76" t="str">
        <f t="shared" si="98"/>
        <v/>
      </c>
      <c r="Q765" s="77" t="str">
        <f>IFERROR(IF(OR(O765=0,O765=""),VLOOKUP(B765,$T$6:$W$16,4,0)/60*N765,Tiempos!O765*VLOOKUP(Tiempos!B765,Tiempos!$T$6:$W$16,4,0)/60),"")</f>
        <v/>
      </c>
      <c r="R765" s="115"/>
      <c r="S765" s="112">
        <f t="shared" si="93"/>
        <v>0</v>
      </c>
    </row>
    <row r="766" spans="1:19" ht="13.5" hidden="1" customHeight="1">
      <c r="A766" s="67"/>
      <c r="B766" s="59"/>
      <c r="C766" s="79" t="str">
        <f>IFERROR(VLOOKUP(B766,Tiempos!$T$6:$U$16,2,FALSE),"")</f>
        <v/>
      </c>
      <c r="D766" s="59"/>
      <c r="E766" s="141" t="str">
        <f>IFERROR(+VLOOKUP(A766,Tabla!$A$5:B9763,2,0),"")</f>
        <v/>
      </c>
      <c r="F766" s="69"/>
      <c r="G766" s="68"/>
      <c r="H766" s="70"/>
      <c r="I766" s="68"/>
      <c r="J766" s="61"/>
      <c r="K766" s="72" t="str">
        <f t="shared" si="94"/>
        <v/>
      </c>
      <c r="L766" s="73" t="str">
        <f t="shared" si="95"/>
        <v/>
      </c>
      <c r="M766" s="74" t="str">
        <f t="shared" si="96"/>
        <v/>
      </c>
      <c r="N766" s="78" t="str">
        <f t="shared" si="97"/>
        <v/>
      </c>
      <c r="O766" s="75" t="str">
        <f>IFERROR(IF(OR(M766="",B766=""),"",VLOOKUP($A766,Tabla!$A$2:$M$112,$C766,FALSE)),"")</f>
        <v/>
      </c>
      <c r="P766" s="76" t="str">
        <f t="shared" si="98"/>
        <v/>
      </c>
      <c r="Q766" s="77" t="str">
        <f>IFERROR(IF(OR(O766=0,O766=""),VLOOKUP(B766,$T$6:$W$16,4,0)/60*N766,Tiempos!O766*VLOOKUP(Tiempos!B766,Tiempos!$T$6:$W$16,4,0)/60),"")</f>
        <v/>
      </c>
      <c r="R766" s="115"/>
      <c r="S766" s="112">
        <f t="shared" si="93"/>
        <v>0</v>
      </c>
    </row>
    <row r="767" spans="1:19" hidden="1">
      <c r="A767" s="67"/>
      <c r="B767" s="59"/>
      <c r="C767" s="79" t="str">
        <f>IFERROR(VLOOKUP(B767,Tiempos!$T$6:$U$16,2,FALSE),"")</f>
        <v/>
      </c>
      <c r="D767" s="59"/>
      <c r="E767" s="141" t="str">
        <f>IFERROR(+VLOOKUP(A767,Tabla!$A$5:B9764,2,0),"")</f>
        <v/>
      </c>
      <c r="F767" s="69"/>
      <c r="G767" s="68"/>
      <c r="H767" s="70"/>
      <c r="I767" s="68"/>
      <c r="J767" s="61"/>
      <c r="K767" s="72" t="str">
        <f t="shared" si="94"/>
        <v/>
      </c>
      <c r="L767" s="73" t="str">
        <f t="shared" si="95"/>
        <v/>
      </c>
      <c r="M767" s="74" t="str">
        <f t="shared" si="96"/>
        <v/>
      </c>
      <c r="N767" s="78" t="str">
        <f t="shared" si="97"/>
        <v/>
      </c>
      <c r="O767" s="75" t="str">
        <f>IFERROR(IF(OR(M767="",B767=""),"",VLOOKUP($A767,Tabla!$A$2:$M$112,$C767,FALSE)),"")</f>
        <v/>
      </c>
      <c r="P767" s="76" t="str">
        <f t="shared" si="98"/>
        <v/>
      </c>
      <c r="Q767" s="77" t="str">
        <f>IFERROR(IF(OR(O767=0,O767=""),VLOOKUP(B767,$T$6:$W$16,4,0)/60*N767,Tiempos!O767*VLOOKUP(Tiempos!B767,Tiempos!$T$6:$W$16,4,0)/60),"")</f>
        <v/>
      </c>
      <c r="R767" s="115"/>
      <c r="S767" s="112">
        <f t="shared" si="93"/>
        <v>0</v>
      </c>
    </row>
    <row r="768" spans="1:19" hidden="1">
      <c r="A768" s="67"/>
      <c r="B768" s="59"/>
      <c r="C768" s="79" t="str">
        <f>IFERROR(VLOOKUP(B768,Tiempos!$T$6:$U$16,2,FALSE),"")</f>
        <v/>
      </c>
      <c r="D768" s="59"/>
      <c r="E768" s="141" t="str">
        <f>IFERROR(+VLOOKUP(A768,Tabla!$A$5:B9765,2,0),"")</f>
        <v/>
      </c>
      <c r="F768" s="69"/>
      <c r="G768" s="68"/>
      <c r="H768" s="70"/>
      <c r="I768" s="68"/>
      <c r="J768" s="61"/>
      <c r="K768" s="72" t="str">
        <f t="shared" si="94"/>
        <v/>
      </c>
      <c r="L768" s="73" t="str">
        <f t="shared" si="95"/>
        <v/>
      </c>
      <c r="M768" s="74" t="str">
        <f t="shared" si="96"/>
        <v/>
      </c>
      <c r="N768" s="78" t="str">
        <f t="shared" si="97"/>
        <v/>
      </c>
      <c r="O768" s="75" t="str">
        <f>IFERROR(IF(OR(M768="",B768=""),"",VLOOKUP($A768,Tabla!$A$2:$M$112,$C768,FALSE)),"")</f>
        <v/>
      </c>
      <c r="P768" s="76" t="str">
        <f t="shared" si="98"/>
        <v/>
      </c>
      <c r="Q768" s="77" t="str">
        <f>IFERROR(IF(OR(O768=0,O768=""),VLOOKUP(B768,$T$6:$W$16,4,0)/60*N768,Tiempos!O768*VLOOKUP(Tiempos!B768,Tiempos!$T$6:$W$16,4,0)/60),"")</f>
        <v/>
      </c>
      <c r="R768" s="115"/>
      <c r="S768" s="112">
        <f t="shared" si="93"/>
        <v>0</v>
      </c>
    </row>
    <row r="769" spans="1:19" hidden="1">
      <c r="A769" s="67"/>
      <c r="B769" s="59"/>
      <c r="C769" s="79" t="str">
        <f>IFERROR(VLOOKUP(B769,Tiempos!$T$6:$U$16,2,FALSE),"")</f>
        <v/>
      </c>
      <c r="D769" s="59"/>
      <c r="E769" s="141" t="str">
        <f>IFERROR(+VLOOKUP(A769,Tabla!$A$5:B9766,2,0),"")</f>
        <v/>
      </c>
      <c r="F769" s="69"/>
      <c r="G769" s="68"/>
      <c r="H769" s="70"/>
      <c r="I769" s="68"/>
      <c r="J769" s="61"/>
      <c r="K769" s="72" t="str">
        <f t="shared" si="94"/>
        <v/>
      </c>
      <c r="L769" s="73" t="str">
        <f t="shared" si="95"/>
        <v/>
      </c>
      <c r="M769" s="74" t="str">
        <f t="shared" si="96"/>
        <v/>
      </c>
      <c r="N769" s="78" t="str">
        <f t="shared" si="97"/>
        <v/>
      </c>
      <c r="O769" s="75" t="str">
        <f>IFERROR(IF(OR(M769="",B769=""),"",VLOOKUP($A769,Tabla!$A$2:$M$112,$C769,FALSE)),"")</f>
        <v/>
      </c>
      <c r="P769" s="76" t="str">
        <f t="shared" si="98"/>
        <v/>
      </c>
      <c r="Q769" s="77" t="str">
        <f>IFERROR(IF(OR(O769=0,O769=""),VLOOKUP(B769,$T$6:$W$16,4,0)/60*N769,Tiempos!O769*VLOOKUP(Tiempos!B769,Tiempos!$T$6:$W$16,4,0)/60),"")</f>
        <v/>
      </c>
      <c r="R769" s="115"/>
      <c r="S769" s="112">
        <f t="shared" si="93"/>
        <v>0</v>
      </c>
    </row>
    <row r="770" spans="1:19" hidden="1">
      <c r="A770" s="67"/>
      <c r="B770" s="59"/>
      <c r="C770" s="79" t="str">
        <f>IFERROR(VLOOKUP(B770,Tiempos!$T$6:$U$16,2,FALSE),"")</f>
        <v/>
      </c>
      <c r="D770" s="59"/>
      <c r="E770" s="141" t="str">
        <f>IFERROR(+VLOOKUP(A770,Tabla!$A$5:B9767,2,0),"")</f>
        <v/>
      </c>
      <c r="F770" s="69"/>
      <c r="G770" s="68"/>
      <c r="H770" s="70"/>
      <c r="I770" s="68"/>
      <c r="J770" s="61"/>
      <c r="K770" s="72" t="str">
        <f t="shared" si="94"/>
        <v/>
      </c>
      <c r="L770" s="73" t="str">
        <f t="shared" si="95"/>
        <v/>
      </c>
      <c r="M770" s="74" t="str">
        <f t="shared" si="96"/>
        <v/>
      </c>
      <c r="N770" s="78" t="str">
        <f t="shared" si="97"/>
        <v/>
      </c>
      <c r="O770" s="75" t="str">
        <f>IFERROR(IF(OR(M770="",B770=""),"",VLOOKUP($A770,Tabla!$A$2:$M$112,$C770,FALSE)),"")</f>
        <v/>
      </c>
      <c r="P770" s="76" t="str">
        <f t="shared" si="98"/>
        <v/>
      </c>
      <c r="Q770" s="77" t="str">
        <f>IFERROR(IF(OR(O770=0,O770=""),VLOOKUP(B770,$T$6:$W$16,4,0)/60*N770,Tiempos!O770*VLOOKUP(Tiempos!B770,Tiempos!$T$6:$W$16,4,0)/60),"")</f>
        <v/>
      </c>
      <c r="R770" s="115"/>
      <c r="S770" s="112">
        <f t="shared" si="93"/>
        <v>0</v>
      </c>
    </row>
    <row r="771" spans="1:19" hidden="1">
      <c r="A771" s="67"/>
      <c r="B771" s="59"/>
      <c r="C771" s="79" t="str">
        <f>IFERROR(VLOOKUP(B771,Tiempos!$T$6:$U$16,2,FALSE),"")</f>
        <v/>
      </c>
      <c r="D771" s="59"/>
      <c r="E771" s="141" t="str">
        <f>IFERROR(+VLOOKUP(A771,Tabla!$A$5:B9768,2,0),"")</f>
        <v/>
      </c>
      <c r="F771" s="69"/>
      <c r="G771" s="68"/>
      <c r="H771" s="70"/>
      <c r="I771" s="68"/>
      <c r="J771" s="61"/>
      <c r="K771" s="72" t="str">
        <f t="shared" si="94"/>
        <v/>
      </c>
      <c r="L771" s="73" t="str">
        <f t="shared" si="95"/>
        <v/>
      </c>
      <c r="M771" s="74" t="str">
        <f t="shared" si="96"/>
        <v/>
      </c>
      <c r="N771" s="78" t="str">
        <f t="shared" si="97"/>
        <v/>
      </c>
      <c r="O771" s="75" t="str">
        <f>IFERROR(IF(OR(M771="",B771=""),"",VLOOKUP($A771,Tabla!$A$2:$M$112,$C771,FALSE)),"")</f>
        <v/>
      </c>
      <c r="P771" s="76" t="str">
        <f t="shared" si="98"/>
        <v/>
      </c>
      <c r="Q771" s="77" t="str">
        <f>IFERROR(IF(OR(O771=0,O771=""),VLOOKUP(B771,$T$6:$W$16,4,0)/60*N771,Tiempos!O771*VLOOKUP(Tiempos!B771,Tiempos!$T$6:$W$16,4,0)/60),"")</f>
        <v/>
      </c>
      <c r="R771" s="115"/>
      <c r="S771" s="112">
        <f t="shared" si="93"/>
        <v>0</v>
      </c>
    </row>
    <row r="772" spans="1:19" hidden="1">
      <c r="A772" s="67"/>
      <c r="B772" s="59"/>
      <c r="C772" s="79" t="str">
        <f>IFERROR(VLOOKUP(B772,Tiempos!$T$6:$U$16,2,FALSE),"")</f>
        <v/>
      </c>
      <c r="D772" s="59"/>
      <c r="E772" s="141" t="str">
        <f>IFERROR(+VLOOKUP(A772,Tabla!$A$5:B9769,2,0),"")</f>
        <v/>
      </c>
      <c r="F772" s="69"/>
      <c r="G772" s="68"/>
      <c r="H772" s="70"/>
      <c r="I772" s="68"/>
      <c r="J772" s="61"/>
      <c r="K772" s="72" t="str">
        <f t="shared" si="94"/>
        <v/>
      </c>
      <c r="L772" s="73" t="str">
        <f t="shared" si="95"/>
        <v/>
      </c>
      <c r="M772" s="74" t="str">
        <f t="shared" si="96"/>
        <v/>
      </c>
      <c r="N772" s="78" t="str">
        <f t="shared" si="97"/>
        <v/>
      </c>
      <c r="O772" s="75" t="str">
        <f>IFERROR(IF(OR(M772="",B772=""),"",VLOOKUP($A772,Tabla!$A$2:$M$112,$C772,FALSE)),"")</f>
        <v/>
      </c>
      <c r="P772" s="76" t="str">
        <f t="shared" si="98"/>
        <v/>
      </c>
      <c r="Q772" s="77" t="str">
        <f>IFERROR(IF(OR(O772=0,O772=""),VLOOKUP(B772,$T$6:$W$16,4,0)/60*N772,Tiempos!O772*VLOOKUP(Tiempos!B772,Tiempos!$T$6:$W$16,4,0)/60),"")</f>
        <v/>
      </c>
      <c r="R772" s="116"/>
      <c r="S772" s="112">
        <f t="shared" ref="S772:S835" si="99">IF(I772=G772,IF(H772&lt;$S$1,IF(J772&gt;$S$2,$S$3,0),0),IF(WEEKDAY(G772)=7,IF(J772&gt;$S$2,$S$3,0),IF(H772&lt;$S$1,$S$3,0)+IF(J772&gt;$S$2,$S$3,0)))</f>
        <v>0</v>
      </c>
    </row>
    <row r="773" spans="1:19" hidden="1">
      <c r="A773" s="67"/>
      <c r="B773" s="59"/>
      <c r="C773" s="79" t="str">
        <f>IFERROR(VLOOKUP(B773,Tiempos!$T$6:$U$16,2,FALSE),"")</f>
        <v/>
      </c>
      <c r="D773" s="59"/>
      <c r="E773" s="141" t="str">
        <f>IFERROR(+VLOOKUP(A773,Tabla!$A$5:B9770,2,0),"")</f>
        <v/>
      </c>
      <c r="F773" s="69"/>
      <c r="G773" s="68"/>
      <c r="H773" s="70"/>
      <c r="I773" s="68"/>
      <c r="J773" s="61"/>
      <c r="K773" s="72" t="str">
        <f t="shared" si="94"/>
        <v/>
      </c>
      <c r="L773" s="73" t="str">
        <f t="shared" si="95"/>
        <v/>
      </c>
      <c r="M773" s="74" t="str">
        <f t="shared" si="96"/>
        <v/>
      </c>
      <c r="N773" s="78" t="str">
        <f t="shared" si="97"/>
        <v/>
      </c>
      <c r="O773" s="75" t="str">
        <f>IFERROR(IF(OR(M773="",B773=""),"",VLOOKUP($A773,Tabla!$A$2:$M$112,$C773,FALSE)),"")</f>
        <v/>
      </c>
      <c r="P773" s="76" t="str">
        <f t="shared" si="98"/>
        <v/>
      </c>
      <c r="Q773" s="77" t="str">
        <f>IFERROR(IF(OR(O773=0,O773=""),VLOOKUP(B773,$T$6:$W$16,4,0)/60*N773,Tiempos!O773*VLOOKUP(Tiempos!B773,Tiempos!$T$6:$W$16,4,0)/60),"")</f>
        <v/>
      </c>
      <c r="R773" s="116"/>
      <c r="S773" s="112">
        <f t="shared" si="99"/>
        <v>0</v>
      </c>
    </row>
    <row r="774" spans="1:19" hidden="1">
      <c r="A774" s="67"/>
      <c r="B774" s="59"/>
      <c r="C774" s="79" t="str">
        <f>IFERROR(VLOOKUP(B774,Tiempos!$T$6:$U$16,2,FALSE),"")</f>
        <v/>
      </c>
      <c r="D774" s="59"/>
      <c r="E774" s="141" t="str">
        <f>IFERROR(+VLOOKUP(A774,Tabla!$A$5:B9771,2,0),"")</f>
        <v/>
      </c>
      <c r="F774" s="69"/>
      <c r="G774" s="68"/>
      <c r="H774" s="70"/>
      <c r="I774" s="68"/>
      <c r="J774" s="61"/>
      <c r="K774" s="72" t="str">
        <f t="shared" si="94"/>
        <v/>
      </c>
      <c r="L774" s="73" t="str">
        <f t="shared" si="95"/>
        <v/>
      </c>
      <c r="M774" s="74" t="str">
        <f t="shared" si="96"/>
        <v/>
      </c>
      <c r="N774" s="78" t="str">
        <f t="shared" si="97"/>
        <v/>
      </c>
      <c r="O774" s="75" t="str">
        <f>IFERROR(IF(OR(M774="",B774=""),"",VLOOKUP($A774,Tabla!$A$2:$M$112,$C774,FALSE)),"")</f>
        <v/>
      </c>
      <c r="P774" s="76" t="str">
        <f t="shared" si="98"/>
        <v/>
      </c>
      <c r="Q774" s="77" t="str">
        <f>IFERROR(IF(OR(O774=0,O774=""),VLOOKUP(B774,$T$6:$W$16,4,0)/60*N774,Tiempos!O774*VLOOKUP(Tiempos!B774,Tiempos!$T$6:$W$16,4,0)/60),"")</f>
        <v/>
      </c>
      <c r="R774" s="116"/>
      <c r="S774" s="112">
        <f t="shared" si="99"/>
        <v>0</v>
      </c>
    </row>
    <row r="775" spans="1:19" hidden="1">
      <c r="A775" s="67"/>
      <c r="B775" s="59"/>
      <c r="C775" s="79" t="str">
        <f>IFERROR(VLOOKUP(B775,Tiempos!$T$6:$U$16,2,FALSE),"")</f>
        <v/>
      </c>
      <c r="D775" s="59"/>
      <c r="E775" s="141" t="str">
        <f>IFERROR(+VLOOKUP(A775,Tabla!$A$5:B9772,2,0),"")</f>
        <v/>
      </c>
      <c r="F775" s="69"/>
      <c r="G775" s="68"/>
      <c r="H775" s="70"/>
      <c r="I775" s="68"/>
      <c r="J775" s="61"/>
      <c r="K775" s="72" t="str">
        <f t="shared" si="94"/>
        <v/>
      </c>
      <c r="L775" s="73" t="str">
        <f t="shared" si="95"/>
        <v/>
      </c>
      <c r="M775" s="74" t="str">
        <f t="shared" si="96"/>
        <v/>
      </c>
      <c r="N775" s="78" t="str">
        <f t="shared" si="97"/>
        <v/>
      </c>
      <c r="O775" s="75" t="str">
        <f>IFERROR(IF(OR(M775="",B775=""),"",VLOOKUP($A775,Tabla!$A$2:$M$112,$C775,FALSE)),"")</f>
        <v/>
      </c>
      <c r="P775" s="76" t="str">
        <f t="shared" si="98"/>
        <v/>
      </c>
      <c r="Q775" s="77" t="str">
        <f>IFERROR(IF(OR(O775=0,O775=""),VLOOKUP(B775,$T$6:$W$16,4,0)/60*N775,Tiempos!O775*VLOOKUP(Tiempos!B775,Tiempos!$T$6:$W$16,4,0)/60),"")</f>
        <v/>
      </c>
      <c r="R775" s="117"/>
      <c r="S775" s="112">
        <f t="shared" si="99"/>
        <v>0</v>
      </c>
    </row>
    <row r="776" spans="1:19" hidden="1">
      <c r="A776" s="67"/>
      <c r="B776" s="59"/>
      <c r="C776" s="79" t="str">
        <f>IFERROR(VLOOKUP(B776,Tiempos!$T$6:$U$16,2,FALSE),"")</f>
        <v/>
      </c>
      <c r="D776" s="59"/>
      <c r="E776" s="141" t="str">
        <f>IFERROR(+VLOOKUP(A776,Tabla!$A$5:B9773,2,0),"")</f>
        <v/>
      </c>
      <c r="F776" s="69"/>
      <c r="G776" s="68"/>
      <c r="H776" s="70"/>
      <c r="I776" s="68"/>
      <c r="J776" s="61"/>
      <c r="K776" s="72" t="str">
        <f t="shared" si="94"/>
        <v/>
      </c>
      <c r="L776" s="73" t="str">
        <f t="shared" si="95"/>
        <v/>
      </c>
      <c r="M776" s="74" t="str">
        <f t="shared" si="96"/>
        <v/>
      </c>
      <c r="N776" s="78" t="str">
        <f t="shared" si="97"/>
        <v/>
      </c>
      <c r="O776" s="75" t="str">
        <f>IFERROR(IF(OR(M776="",B776=""),"",VLOOKUP($A776,Tabla!$A$2:$M$112,$C776,FALSE)),"")</f>
        <v/>
      </c>
      <c r="P776" s="76" t="str">
        <f t="shared" si="98"/>
        <v/>
      </c>
      <c r="Q776" s="77" t="str">
        <f>IFERROR(IF(OR(O776=0,O776=""),VLOOKUP(B776,$T$6:$W$16,4,0)/60*N776,Tiempos!O776*VLOOKUP(Tiempos!B776,Tiempos!$T$6:$W$16,4,0)/60),"")</f>
        <v/>
      </c>
      <c r="R776" s="117"/>
      <c r="S776" s="112">
        <f t="shared" si="99"/>
        <v>0</v>
      </c>
    </row>
    <row r="777" spans="1:19" hidden="1">
      <c r="A777" s="67"/>
      <c r="B777" s="59"/>
      <c r="C777" s="79" t="str">
        <f>IFERROR(VLOOKUP(B777,Tiempos!$T$6:$U$16,2,FALSE),"")</f>
        <v/>
      </c>
      <c r="D777" s="59"/>
      <c r="E777" s="141" t="str">
        <f>IFERROR(+VLOOKUP(A777,Tabla!$A$5:B9774,2,0),"")</f>
        <v/>
      </c>
      <c r="F777" s="69"/>
      <c r="G777" s="68"/>
      <c r="H777" s="70"/>
      <c r="I777" s="68"/>
      <c r="J777" s="61"/>
      <c r="K777" s="72" t="str">
        <f t="shared" si="94"/>
        <v/>
      </c>
      <c r="L777" s="73" t="str">
        <f t="shared" si="95"/>
        <v/>
      </c>
      <c r="M777" s="74" t="str">
        <f t="shared" si="96"/>
        <v/>
      </c>
      <c r="N777" s="78" t="str">
        <f t="shared" si="97"/>
        <v/>
      </c>
      <c r="O777" s="75" t="str">
        <f>IFERROR(IF(OR(M777="",B777=""),"",VLOOKUP($A777,Tabla!$A$2:$M$112,$C777,FALSE)),"")</f>
        <v/>
      </c>
      <c r="P777" s="76" t="str">
        <f t="shared" si="98"/>
        <v/>
      </c>
      <c r="Q777" s="77" t="str">
        <f>IFERROR(IF(OR(O777=0,O777=""),VLOOKUP(B777,$T$6:$W$16,4,0)/60*N777,Tiempos!O777*VLOOKUP(Tiempos!B777,Tiempos!$T$6:$W$16,4,0)/60),"")</f>
        <v/>
      </c>
      <c r="R777" s="117"/>
      <c r="S777" s="112">
        <f t="shared" si="99"/>
        <v>0</v>
      </c>
    </row>
    <row r="778" spans="1:19" hidden="1">
      <c r="A778" s="67"/>
      <c r="B778" s="59"/>
      <c r="C778" s="79" t="str">
        <f>IFERROR(VLOOKUP(B778,Tiempos!$T$6:$U$16,2,FALSE),"")</f>
        <v/>
      </c>
      <c r="D778" s="59"/>
      <c r="E778" s="141" t="str">
        <f>IFERROR(+VLOOKUP(A778,Tabla!$A$5:B9775,2,0),"")</f>
        <v/>
      </c>
      <c r="F778" s="69"/>
      <c r="G778" s="68"/>
      <c r="H778" s="70"/>
      <c r="I778" s="68"/>
      <c r="J778" s="61"/>
      <c r="K778" s="72" t="str">
        <f t="shared" si="94"/>
        <v/>
      </c>
      <c r="L778" s="73" t="str">
        <f t="shared" si="95"/>
        <v/>
      </c>
      <c r="M778" s="74" t="str">
        <f t="shared" si="96"/>
        <v/>
      </c>
      <c r="N778" s="78" t="str">
        <f t="shared" si="97"/>
        <v/>
      </c>
      <c r="O778" s="75" t="str">
        <f>IFERROR(IF(OR(M778="",B778=""),"",VLOOKUP($A778,Tabla!$A$2:$M$112,$C778,FALSE)),"")</f>
        <v/>
      </c>
      <c r="P778" s="76" t="str">
        <f t="shared" si="98"/>
        <v/>
      </c>
      <c r="Q778" s="77" t="str">
        <f>IFERROR(IF(OR(O778=0,O778=""),VLOOKUP(B778,$T$6:$W$16,4,0)/60*N778,Tiempos!O778*VLOOKUP(Tiempos!B778,Tiempos!$T$6:$W$16,4,0)/60),"")</f>
        <v/>
      </c>
      <c r="R778" s="117"/>
      <c r="S778" s="112">
        <f t="shared" si="99"/>
        <v>0</v>
      </c>
    </row>
    <row r="779" spans="1:19" hidden="1">
      <c r="A779" s="67"/>
      <c r="B779" s="59"/>
      <c r="C779" s="79" t="str">
        <f>IFERROR(VLOOKUP(B779,Tiempos!$T$6:$U$16,2,FALSE),"")</f>
        <v/>
      </c>
      <c r="D779" s="59"/>
      <c r="E779" s="141" t="str">
        <f>IFERROR(+VLOOKUP(A779,Tabla!$A$5:B9776,2,0),"")</f>
        <v/>
      </c>
      <c r="F779" s="69"/>
      <c r="G779" s="68"/>
      <c r="H779" s="70"/>
      <c r="I779" s="68"/>
      <c r="J779" s="61"/>
      <c r="K779" s="72" t="str">
        <f t="shared" si="94"/>
        <v/>
      </c>
      <c r="L779" s="73" t="str">
        <f t="shared" si="95"/>
        <v/>
      </c>
      <c r="M779" s="74" t="str">
        <f t="shared" si="96"/>
        <v/>
      </c>
      <c r="N779" s="78" t="str">
        <f t="shared" si="97"/>
        <v/>
      </c>
      <c r="O779" s="75" t="str">
        <f>IFERROR(IF(OR(M779="",B779=""),"",VLOOKUP($A779,Tabla!$A$2:$M$112,$C779,FALSE)),"")</f>
        <v/>
      </c>
      <c r="P779" s="76" t="str">
        <f t="shared" si="98"/>
        <v/>
      </c>
      <c r="Q779" s="77" t="str">
        <f>IFERROR(IF(OR(O779=0,O779=""),VLOOKUP(B779,$T$6:$W$16,4,0)/60*N779,Tiempos!O779*VLOOKUP(Tiempos!B779,Tiempos!$T$6:$W$16,4,0)/60),"")</f>
        <v/>
      </c>
      <c r="R779" s="117"/>
      <c r="S779" s="112">
        <f t="shared" si="99"/>
        <v>0</v>
      </c>
    </row>
    <row r="780" spans="1:19" hidden="1">
      <c r="A780" s="67"/>
      <c r="B780" s="59"/>
      <c r="C780" s="79" t="str">
        <f>IFERROR(VLOOKUP(B780,Tiempos!$T$6:$U$16,2,FALSE),"")</f>
        <v/>
      </c>
      <c r="D780" s="59"/>
      <c r="E780" s="141" t="str">
        <f>IFERROR(+VLOOKUP(A780,Tabla!$A$5:B9777,2,0),"")</f>
        <v/>
      </c>
      <c r="F780" s="69"/>
      <c r="G780" s="68"/>
      <c r="H780" s="70"/>
      <c r="I780" s="68"/>
      <c r="J780" s="61"/>
      <c r="K780" s="72" t="str">
        <f t="shared" si="94"/>
        <v/>
      </c>
      <c r="L780" s="73" t="str">
        <f t="shared" si="95"/>
        <v/>
      </c>
      <c r="M780" s="74" t="str">
        <f t="shared" si="96"/>
        <v/>
      </c>
      <c r="N780" s="78" t="str">
        <f t="shared" si="97"/>
        <v/>
      </c>
      <c r="O780" s="75" t="str">
        <f>IFERROR(IF(OR(M780="",B780=""),"",VLOOKUP($A780,Tabla!$A$2:$M$112,$C780,FALSE)),"")</f>
        <v/>
      </c>
      <c r="P780" s="76" t="str">
        <f t="shared" si="98"/>
        <v/>
      </c>
      <c r="Q780" s="77" t="str">
        <f>IFERROR(IF(OR(O780=0,O780=""),VLOOKUP(B780,$T$6:$W$16,4,0)/60*N780,Tiempos!O780*VLOOKUP(Tiempos!B780,Tiempos!$T$6:$W$16,4,0)/60),"")</f>
        <v/>
      </c>
      <c r="R780" s="117"/>
      <c r="S780" s="112">
        <f t="shared" si="99"/>
        <v>0</v>
      </c>
    </row>
    <row r="781" spans="1:19" hidden="1">
      <c r="A781" s="67"/>
      <c r="B781" s="59"/>
      <c r="C781" s="79" t="str">
        <f>IFERROR(VLOOKUP(B781,Tiempos!$T$6:$U$16,2,FALSE),"")</f>
        <v/>
      </c>
      <c r="D781" s="59"/>
      <c r="E781" s="141" t="str">
        <f>IFERROR(+VLOOKUP(A781,Tabla!$A$5:B9778,2,0),"")</f>
        <v/>
      </c>
      <c r="F781" s="69"/>
      <c r="G781" s="68"/>
      <c r="H781" s="70"/>
      <c r="I781" s="68"/>
      <c r="J781" s="61"/>
      <c r="K781" s="72" t="str">
        <f t="shared" si="94"/>
        <v/>
      </c>
      <c r="L781" s="73" t="str">
        <f t="shared" si="95"/>
        <v/>
      </c>
      <c r="M781" s="74" t="str">
        <f t="shared" si="96"/>
        <v/>
      </c>
      <c r="N781" s="78" t="str">
        <f t="shared" si="97"/>
        <v/>
      </c>
      <c r="O781" s="75" t="str">
        <f>IFERROR(IF(OR(M781="",B781=""),"",VLOOKUP($A781,Tabla!$A$2:$M$112,$C781,FALSE)),"")</f>
        <v/>
      </c>
      <c r="P781" s="76" t="str">
        <f t="shared" si="98"/>
        <v/>
      </c>
      <c r="Q781" s="77" t="str">
        <f>IFERROR(IF(OR(O781=0,O781=""),VLOOKUP(B781,$T$6:$W$16,4,0)/60*N781,Tiempos!O781*VLOOKUP(Tiempos!B781,Tiempos!$T$6:$W$16,4,0)/60),"")</f>
        <v/>
      </c>
      <c r="R781" s="117"/>
      <c r="S781" s="112">
        <f t="shared" si="99"/>
        <v>0</v>
      </c>
    </row>
    <row r="782" spans="1:19" hidden="1">
      <c r="A782" s="67"/>
      <c r="B782" s="59"/>
      <c r="C782" s="79" t="str">
        <f>IFERROR(VLOOKUP(B782,Tiempos!$T$6:$U$16,2,FALSE),"")</f>
        <v/>
      </c>
      <c r="D782" s="59"/>
      <c r="E782" s="141" t="str">
        <f>IFERROR(+VLOOKUP(A782,Tabla!$A$5:B9779,2,0),"")</f>
        <v/>
      </c>
      <c r="F782" s="69"/>
      <c r="G782" s="68"/>
      <c r="H782" s="70"/>
      <c r="I782" s="68"/>
      <c r="J782" s="61"/>
      <c r="K782" s="72" t="str">
        <f t="shared" si="94"/>
        <v/>
      </c>
      <c r="L782" s="73" t="str">
        <f t="shared" si="95"/>
        <v/>
      </c>
      <c r="M782" s="74" t="str">
        <f t="shared" si="96"/>
        <v/>
      </c>
      <c r="N782" s="78" t="str">
        <f t="shared" si="97"/>
        <v/>
      </c>
      <c r="O782" s="75" t="str">
        <f>IFERROR(IF(OR(M782="",B782=""),"",VLOOKUP($A782,Tabla!$A$2:$M$112,$C782,FALSE)),"")</f>
        <v/>
      </c>
      <c r="P782" s="76" t="str">
        <f t="shared" si="98"/>
        <v/>
      </c>
      <c r="Q782" s="77" t="str">
        <f>IFERROR(IF(OR(O782=0,O782=""),VLOOKUP(B782,$T$6:$W$16,4,0)/60*N782,Tiempos!O782*VLOOKUP(Tiempos!B782,Tiempos!$T$6:$W$16,4,0)/60),"")</f>
        <v/>
      </c>
      <c r="R782" s="118"/>
      <c r="S782" s="112">
        <f t="shared" si="99"/>
        <v>0</v>
      </c>
    </row>
    <row r="783" spans="1:19" hidden="1">
      <c r="A783" s="67"/>
      <c r="B783" s="59"/>
      <c r="C783" s="79" t="str">
        <f>IFERROR(VLOOKUP(B783,Tiempos!$T$6:$U$16,2,FALSE),"")</f>
        <v/>
      </c>
      <c r="D783" s="59"/>
      <c r="E783" s="141" t="str">
        <f>IFERROR(+VLOOKUP(A783,Tabla!$A$5:B9780,2,0),"")</f>
        <v/>
      </c>
      <c r="F783" s="69"/>
      <c r="G783" s="68"/>
      <c r="H783" s="70"/>
      <c r="I783" s="68"/>
      <c r="J783" s="61"/>
      <c r="K783" s="72" t="str">
        <f t="shared" si="94"/>
        <v/>
      </c>
      <c r="L783" s="73" t="str">
        <f t="shared" si="95"/>
        <v/>
      </c>
      <c r="M783" s="74" t="str">
        <f t="shared" si="96"/>
        <v/>
      </c>
      <c r="N783" s="78" t="str">
        <f t="shared" si="97"/>
        <v/>
      </c>
      <c r="O783" s="75" t="str">
        <f>IFERROR(IF(OR(M783="",B783=""),"",VLOOKUP($A783,Tabla!$A$2:$M$112,$C783,FALSE)),"")</f>
        <v/>
      </c>
      <c r="P783" s="76" t="str">
        <f t="shared" si="98"/>
        <v/>
      </c>
      <c r="Q783" s="77" t="str">
        <f>IFERROR(IF(OR(O783=0,O783=""),VLOOKUP(B783,$T$6:$W$16,4,0)/60*N783,Tiempos!O783*VLOOKUP(Tiempos!B783,Tiempos!$T$6:$W$16,4,0)/60),"")</f>
        <v/>
      </c>
      <c r="R783" s="116"/>
      <c r="S783" s="112">
        <f t="shared" si="99"/>
        <v>0</v>
      </c>
    </row>
    <row r="784" spans="1:19" hidden="1">
      <c r="A784" s="67"/>
      <c r="B784" s="59"/>
      <c r="C784" s="79" t="str">
        <f>IFERROR(VLOOKUP(B784,Tiempos!$T$6:$U$16,2,FALSE),"")</f>
        <v/>
      </c>
      <c r="D784" s="59"/>
      <c r="E784" s="141" t="str">
        <f>IFERROR(+VLOOKUP(A784,Tabla!$A$5:B9781,2,0),"")</f>
        <v/>
      </c>
      <c r="F784" s="69"/>
      <c r="G784" s="68"/>
      <c r="H784" s="70"/>
      <c r="I784" s="68"/>
      <c r="J784" s="61"/>
      <c r="K784" s="72" t="str">
        <f t="shared" si="94"/>
        <v/>
      </c>
      <c r="L784" s="73" t="str">
        <f t="shared" si="95"/>
        <v/>
      </c>
      <c r="M784" s="74" t="str">
        <f t="shared" si="96"/>
        <v/>
      </c>
      <c r="N784" s="78" t="str">
        <f t="shared" si="97"/>
        <v/>
      </c>
      <c r="O784" s="75" t="str">
        <f>IFERROR(IF(OR(M784="",B784=""),"",VLOOKUP($A784,Tabla!$A$2:$M$112,$C784,FALSE)),"")</f>
        <v/>
      </c>
      <c r="P784" s="76" t="str">
        <f t="shared" si="98"/>
        <v/>
      </c>
      <c r="Q784" s="77" t="str">
        <f>IFERROR(IF(OR(O784=0,O784=""),VLOOKUP(B784,$T$6:$W$16,4,0)/60*N784,Tiempos!O784*VLOOKUP(Tiempos!B784,Tiempos!$T$6:$W$16,4,0)/60),"")</f>
        <v/>
      </c>
      <c r="R784" s="115"/>
      <c r="S784" s="112">
        <f t="shared" si="99"/>
        <v>0</v>
      </c>
    </row>
    <row r="785" spans="1:19" hidden="1">
      <c r="A785" s="67"/>
      <c r="B785" s="59"/>
      <c r="C785" s="79" t="str">
        <f>IFERROR(VLOOKUP(B785,Tiempos!$T$6:$U$16,2,FALSE),"")</f>
        <v/>
      </c>
      <c r="D785" s="59"/>
      <c r="E785" s="141" t="str">
        <f>IFERROR(+VLOOKUP(A785,Tabla!$A$5:B9782,2,0),"")</f>
        <v/>
      </c>
      <c r="F785" s="69"/>
      <c r="G785" s="68"/>
      <c r="H785" s="70"/>
      <c r="I785" s="68"/>
      <c r="J785" s="61"/>
      <c r="K785" s="72" t="str">
        <f t="shared" si="94"/>
        <v/>
      </c>
      <c r="L785" s="73" t="str">
        <f t="shared" si="95"/>
        <v/>
      </c>
      <c r="M785" s="74" t="str">
        <f t="shared" si="96"/>
        <v/>
      </c>
      <c r="N785" s="78" t="str">
        <f t="shared" si="97"/>
        <v/>
      </c>
      <c r="O785" s="75" t="str">
        <f>IFERROR(IF(OR(M785="",B785=""),"",VLOOKUP($A785,Tabla!$A$2:$M$112,$C785,FALSE)),"")</f>
        <v/>
      </c>
      <c r="P785" s="76" t="str">
        <f t="shared" si="98"/>
        <v/>
      </c>
      <c r="Q785" s="77" t="str">
        <f>IFERROR(IF(OR(O785=0,O785=""),VLOOKUP(B785,$T$6:$W$16,4,0)/60*N785,Tiempos!O785*VLOOKUP(Tiempos!B785,Tiempos!$T$6:$W$16,4,0)/60),"")</f>
        <v/>
      </c>
      <c r="R785" s="115"/>
      <c r="S785" s="112">
        <f t="shared" si="99"/>
        <v>0</v>
      </c>
    </row>
    <row r="786" spans="1:19" hidden="1">
      <c r="A786" s="67"/>
      <c r="B786" s="59"/>
      <c r="C786" s="79" t="str">
        <f>IFERROR(VLOOKUP(B786,Tiempos!$T$6:$U$16,2,FALSE),"")</f>
        <v/>
      </c>
      <c r="D786" s="59"/>
      <c r="E786" s="141" t="str">
        <f>IFERROR(+VLOOKUP(A786,Tabla!$A$5:B9783,2,0),"")</f>
        <v/>
      </c>
      <c r="F786" s="69"/>
      <c r="G786" s="68"/>
      <c r="H786" s="70"/>
      <c r="I786" s="68"/>
      <c r="J786" s="61"/>
      <c r="K786" s="72" t="str">
        <f t="shared" si="94"/>
        <v/>
      </c>
      <c r="L786" s="73" t="str">
        <f t="shared" si="95"/>
        <v/>
      </c>
      <c r="M786" s="74" t="str">
        <f t="shared" si="96"/>
        <v/>
      </c>
      <c r="N786" s="78" t="str">
        <f t="shared" si="97"/>
        <v/>
      </c>
      <c r="O786" s="75" t="str">
        <f>IFERROR(IF(OR(M786="",B786=""),"",VLOOKUP($A786,Tabla!$A$2:$M$112,$C786,FALSE)),"")</f>
        <v/>
      </c>
      <c r="P786" s="76" t="str">
        <f t="shared" si="98"/>
        <v/>
      </c>
      <c r="Q786" s="77" t="str">
        <f>IFERROR(IF(OR(O786=0,O786=""),VLOOKUP(B786,$T$6:$W$16,4,0)/60*N786,Tiempos!O786*VLOOKUP(Tiempos!B786,Tiempos!$T$6:$W$16,4,0)/60),"")</f>
        <v/>
      </c>
      <c r="R786" s="115"/>
      <c r="S786" s="112">
        <f t="shared" si="99"/>
        <v>0</v>
      </c>
    </row>
    <row r="787" spans="1:19" hidden="1">
      <c r="A787" s="67"/>
      <c r="B787" s="59"/>
      <c r="C787" s="79" t="str">
        <f>IFERROR(VLOOKUP(B787,Tiempos!$T$6:$U$16,2,FALSE),"")</f>
        <v/>
      </c>
      <c r="D787" s="59"/>
      <c r="E787" s="141" t="str">
        <f>IFERROR(+VLOOKUP(A787,Tabla!$A$5:B9784,2,0),"")</f>
        <v/>
      </c>
      <c r="F787" s="69"/>
      <c r="G787" s="68"/>
      <c r="H787" s="70"/>
      <c r="I787" s="68"/>
      <c r="J787" s="61"/>
      <c r="K787" s="72" t="str">
        <f t="shared" si="94"/>
        <v/>
      </c>
      <c r="L787" s="73" t="str">
        <f t="shared" si="95"/>
        <v/>
      </c>
      <c r="M787" s="74" t="str">
        <f t="shared" si="96"/>
        <v/>
      </c>
      <c r="N787" s="78" t="str">
        <f t="shared" si="97"/>
        <v/>
      </c>
      <c r="O787" s="75" t="str">
        <f>IFERROR(IF(OR(M787="",B787=""),"",VLOOKUP($A787,Tabla!$A$2:$M$112,$C787,FALSE)),"")</f>
        <v/>
      </c>
      <c r="P787" s="76" t="str">
        <f t="shared" si="98"/>
        <v/>
      </c>
      <c r="Q787" s="77" t="str">
        <f>IFERROR(IF(OR(O787=0,O787=""),VLOOKUP(B787,$T$6:$W$16,4,0)/60*N787,Tiempos!O787*VLOOKUP(Tiempos!B787,Tiempos!$T$6:$W$16,4,0)/60),"")</f>
        <v/>
      </c>
      <c r="R787" s="115"/>
      <c r="S787" s="112">
        <f t="shared" si="99"/>
        <v>0</v>
      </c>
    </row>
    <row r="788" spans="1:19" hidden="1">
      <c r="A788" s="67"/>
      <c r="B788" s="59"/>
      <c r="C788" s="79" t="str">
        <f>IFERROR(VLOOKUP(B788,Tiempos!$T$6:$U$16,2,FALSE),"")</f>
        <v/>
      </c>
      <c r="D788" s="59"/>
      <c r="E788" s="141" t="str">
        <f>IFERROR(+VLOOKUP(A788,Tabla!$A$5:B9785,2,0),"")</f>
        <v/>
      </c>
      <c r="F788" s="69"/>
      <c r="G788" s="68"/>
      <c r="H788" s="70"/>
      <c r="I788" s="68"/>
      <c r="J788" s="61"/>
      <c r="K788" s="72" t="str">
        <f t="shared" si="94"/>
        <v/>
      </c>
      <c r="L788" s="73" t="str">
        <f t="shared" si="95"/>
        <v/>
      </c>
      <c r="M788" s="74" t="str">
        <f t="shared" si="96"/>
        <v/>
      </c>
      <c r="N788" s="78" t="str">
        <f t="shared" si="97"/>
        <v/>
      </c>
      <c r="O788" s="75" t="str">
        <f>IFERROR(IF(OR(M788="",B788=""),"",VLOOKUP($A788,Tabla!$A$2:$M$112,$C788,FALSE)),"")</f>
        <v/>
      </c>
      <c r="P788" s="76" t="str">
        <f t="shared" si="98"/>
        <v/>
      </c>
      <c r="Q788" s="77" t="str">
        <f>IFERROR(IF(OR(O788=0,O788=""),VLOOKUP(B788,$T$6:$W$16,4,0)/60*N788,Tiempos!O788*VLOOKUP(Tiempos!B788,Tiempos!$T$6:$W$16,4,0)/60),"")</f>
        <v/>
      </c>
      <c r="R788" s="115"/>
      <c r="S788" s="112">
        <f t="shared" si="99"/>
        <v>0</v>
      </c>
    </row>
    <row r="789" spans="1:19" hidden="1">
      <c r="A789" s="67"/>
      <c r="B789" s="59"/>
      <c r="C789" s="79" t="str">
        <f>IFERROR(VLOOKUP(B789,Tiempos!$T$6:$U$16,2,FALSE),"")</f>
        <v/>
      </c>
      <c r="D789" s="59"/>
      <c r="E789" s="141" t="str">
        <f>IFERROR(+VLOOKUP(A789,Tabla!$A$5:B9786,2,0),"")</f>
        <v/>
      </c>
      <c r="F789" s="69"/>
      <c r="G789" s="68"/>
      <c r="H789" s="70"/>
      <c r="I789" s="68"/>
      <c r="J789" s="61"/>
      <c r="K789" s="72" t="str">
        <f t="shared" si="94"/>
        <v/>
      </c>
      <c r="L789" s="73" t="str">
        <f t="shared" si="95"/>
        <v/>
      </c>
      <c r="M789" s="74" t="str">
        <f t="shared" si="96"/>
        <v/>
      </c>
      <c r="N789" s="78" t="str">
        <f t="shared" si="97"/>
        <v/>
      </c>
      <c r="O789" s="75" t="str">
        <f>IFERROR(IF(OR(M789="",B789=""),"",VLOOKUP($A789,Tabla!$A$2:$M$112,$C789,FALSE)),"")</f>
        <v/>
      </c>
      <c r="P789" s="76" t="str">
        <f t="shared" si="98"/>
        <v/>
      </c>
      <c r="Q789" s="77" t="str">
        <f>IFERROR(IF(OR(O789=0,O789=""),VLOOKUP(B789,$T$6:$W$16,4,0)/60*N789,Tiempos!O789*VLOOKUP(Tiempos!B789,Tiempos!$T$6:$W$16,4,0)/60),"")</f>
        <v/>
      </c>
      <c r="R789" s="115"/>
      <c r="S789" s="112">
        <f t="shared" si="99"/>
        <v>0</v>
      </c>
    </row>
    <row r="790" spans="1:19" hidden="1">
      <c r="A790" s="67"/>
      <c r="B790" s="59"/>
      <c r="C790" s="79" t="str">
        <f>IFERROR(VLOOKUP(B790,Tiempos!$T$6:$U$16,2,FALSE),"")</f>
        <v/>
      </c>
      <c r="D790" s="59"/>
      <c r="E790" s="141" t="str">
        <f>IFERROR(+VLOOKUP(A790,Tabla!$A$5:B9787,2,0),"")</f>
        <v/>
      </c>
      <c r="F790" s="69"/>
      <c r="G790" s="68"/>
      <c r="H790" s="70"/>
      <c r="I790" s="68"/>
      <c r="J790" s="61"/>
      <c r="K790" s="72" t="str">
        <f t="shared" si="94"/>
        <v/>
      </c>
      <c r="L790" s="73" t="str">
        <f t="shared" si="95"/>
        <v/>
      </c>
      <c r="M790" s="74" t="str">
        <f t="shared" si="96"/>
        <v/>
      </c>
      <c r="N790" s="78" t="str">
        <f t="shared" si="97"/>
        <v/>
      </c>
      <c r="O790" s="75" t="str">
        <f>IFERROR(IF(OR(M790="",B790=""),"",VLOOKUP($A790,Tabla!$A$2:$M$112,$C790,FALSE)),"")</f>
        <v/>
      </c>
      <c r="P790" s="76" t="str">
        <f t="shared" si="98"/>
        <v/>
      </c>
      <c r="Q790" s="77" t="str">
        <f>IFERROR(IF(OR(O790=0,O790=""),VLOOKUP(B790,$T$6:$W$16,4,0)/60*N790,Tiempos!O790*VLOOKUP(Tiempos!B790,Tiempos!$T$6:$W$16,4,0)/60),"")</f>
        <v/>
      </c>
      <c r="R790" s="115"/>
      <c r="S790" s="112">
        <f t="shared" si="99"/>
        <v>0</v>
      </c>
    </row>
    <row r="791" spans="1:19" ht="13.5" hidden="1" customHeight="1">
      <c r="A791" s="67"/>
      <c r="B791" s="59"/>
      <c r="C791" s="79" t="str">
        <f>IFERROR(VLOOKUP(B791,Tiempos!$T$6:$U$16,2,FALSE),"")</f>
        <v/>
      </c>
      <c r="D791" s="59"/>
      <c r="E791" s="141" t="str">
        <f>IFERROR(+VLOOKUP(A791,Tabla!$A$5:B9788,2,0),"")</f>
        <v/>
      </c>
      <c r="F791" s="69"/>
      <c r="G791" s="68"/>
      <c r="H791" s="70"/>
      <c r="I791" s="68"/>
      <c r="J791" s="61"/>
      <c r="K791" s="72" t="str">
        <f t="shared" si="94"/>
        <v/>
      </c>
      <c r="L791" s="73" t="str">
        <f t="shared" si="95"/>
        <v/>
      </c>
      <c r="M791" s="74" t="str">
        <f t="shared" si="96"/>
        <v/>
      </c>
      <c r="N791" s="78" t="str">
        <f t="shared" si="97"/>
        <v/>
      </c>
      <c r="O791" s="75" t="str">
        <f>IFERROR(IF(OR(M791="",B791=""),"",VLOOKUP($A791,Tabla!$A$2:$M$112,$C791,FALSE)),"")</f>
        <v/>
      </c>
      <c r="P791" s="76" t="str">
        <f t="shared" si="98"/>
        <v/>
      </c>
      <c r="Q791" s="77" t="str">
        <f>IFERROR(IF(OR(O791=0,O791=""),VLOOKUP(B791,$T$6:$W$16,4,0)/60*N791,Tiempos!O791*VLOOKUP(Tiempos!B791,Tiempos!$T$6:$W$16,4,0)/60),"")</f>
        <v/>
      </c>
      <c r="R791" s="115"/>
      <c r="S791" s="112">
        <f t="shared" si="99"/>
        <v>0</v>
      </c>
    </row>
    <row r="792" spans="1:19" ht="13.5" hidden="1" customHeight="1">
      <c r="A792" s="67"/>
      <c r="B792" s="59"/>
      <c r="C792" s="79" t="str">
        <f>IFERROR(VLOOKUP(B792,Tiempos!$T$6:$U$16,2,FALSE),"")</f>
        <v/>
      </c>
      <c r="D792" s="59"/>
      <c r="E792" s="141" t="str">
        <f>IFERROR(+VLOOKUP(A792,Tabla!$A$5:B9789,2,0),"")</f>
        <v/>
      </c>
      <c r="F792" s="69"/>
      <c r="G792" s="68"/>
      <c r="H792" s="70"/>
      <c r="I792" s="68"/>
      <c r="J792" s="61"/>
      <c r="K792" s="72" t="str">
        <f t="shared" si="94"/>
        <v/>
      </c>
      <c r="L792" s="73" t="str">
        <f t="shared" si="95"/>
        <v/>
      </c>
      <c r="M792" s="74" t="str">
        <f t="shared" si="96"/>
        <v/>
      </c>
      <c r="N792" s="78" t="str">
        <f t="shared" si="97"/>
        <v/>
      </c>
      <c r="O792" s="75" t="str">
        <f>IFERROR(IF(OR(M792="",B792=""),"",VLOOKUP($A792,Tabla!$A$2:$M$112,$C792,FALSE)),"")</f>
        <v/>
      </c>
      <c r="P792" s="76" t="str">
        <f t="shared" si="98"/>
        <v/>
      </c>
      <c r="Q792" s="77" t="str">
        <f>IFERROR(IF(OR(O792=0,O792=""),VLOOKUP(B792,$T$6:$W$16,4,0)/60*N792,Tiempos!O792*VLOOKUP(Tiempos!B792,Tiempos!$T$6:$W$16,4,0)/60),"")</f>
        <v/>
      </c>
      <c r="R792" s="115"/>
      <c r="S792" s="112">
        <f t="shared" si="99"/>
        <v>0</v>
      </c>
    </row>
    <row r="793" spans="1:19" hidden="1">
      <c r="A793" s="67"/>
      <c r="B793" s="59"/>
      <c r="C793" s="79" t="str">
        <f>IFERROR(VLOOKUP(B793,Tiempos!$T$6:$U$16,2,FALSE),"")</f>
        <v/>
      </c>
      <c r="D793" s="59"/>
      <c r="E793" s="141" t="str">
        <f>IFERROR(+VLOOKUP(A793,Tabla!$A$5:B9790,2,0),"")</f>
        <v/>
      </c>
      <c r="F793" s="69"/>
      <c r="G793" s="68"/>
      <c r="H793" s="70"/>
      <c r="I793" s="68"/>
      <c r="J793" s="61"/>
      <c r="K793" s="72" t="str">
        <f t="shared" si="94"/>
        <v/>
      </c>
      <c r="L793" s="73" t="str">
        <f t="shared" si="95"/>
        <v/>
      </c>
      <c r="M793" s="74" t="str">
        <f t="shared" si="96"/>
        <v/>
      </c>
      <c r="N793" s="78" t="str">
        <f t="shared" si="97"/>
        <v/>
      </c>
      <c r="O793" s="75" t="str">
        <f>IFERROR(IF(OR(M793="",B793=""),"",VLOOKUP($A793,Tabla!$A$2:$M$112,$C793,FALSE)),"")</f>
        <v/>
      </c>
      <c r="P793" s="76" t="str">
        <f t="shared" si="98"/>
        <v/>
      </c>
      <c r="Q793" s="77" t="str">
        <f>IFERROR(IF(OR(O793=0,O793=""),VLOOKUP(B793,$T$6:$W$16,4,0)/60*N793,Tiempos!O793*VLOOKUP(Tiempos!B793,Tiempos!$T$6:$W$16,4,0)/60),"")</f>
        <v/>
      </c>
      <c r="R793" s="115"/>
      <c r="S793" s="112">
        <f t="shared" si="99"/>
        <v>0</v>
      </c>
    </row>
    <row r="794" spans="1:19" hidden="1">
      <c r="A794" s="67"/>
      <c r="B794" s="59"/>
      <c r="C794" s="79" t="str">
        <f>IFERROR(VLOOKUP(B794,Tiempos!$T$6:$U$16,2,FALSE),"")</f>
        <v/>
      </c>
      <c r="D794" s="59"/>
      <c r="E794" s="141" t="str">
        <f>IFERROR(+VLOOKUP(A794,Tabla!$A$5:B9791,2,0),"")</f>
        <v/>
      </c>
      <c r="F794" s="69"/>
      <c r="G794" s="68"/>
      <c r="H794" s="70"/>
      <c r="I794" s="68"/>
      <c r="J794" s="61"/>
      <c r="K794" s="72" t="str">
        <f t="shared" si="94"/>
        <v/>
      </c>
      <c r="L794" s="73" t="str">
        <f t="shared" si="95"/>
        <v/>
      </c>
      <c r="M794" s="74" t="str">
        <f t="shared" si="96"/>
        <v/>
      </c>
      <c r="N794" s="78" t="str">
        <f t="shared" si="97"/>
        <v/>
      </c>
      <c r="O794" s="75" t="str">
        <f>IFERROR(IF(OR(M794="",B794=""),"",VLOOKUP($A794,Tabla!$A$2:$M$112,$C794,FALSE)),"")</f>
        <v/>
      </c>
      <c r="P794" s="76" t="str">
        <f t="shared" si="98"/>
        <v/>
      </c>
      <c r="Q794" s="77" t="str">
        <f>IFERROR(IF(OR(O794=0,O794=""),VLOOKUP(B794,$T$6:$W$16,4,0)/60*N794,Tiempos!O794*VLOOKUP(Tiempos!B794,Tiempos!$T$6:$W$16,4,0)/60),"")</f>
        <v/>
      </c>
      <c r="R794" s="115"/>
      <c r="S794" s="112">
        <f t="shared" si="99"/>
        <v>0</v>
      </c>
    </row>
    <row r="795" spans="1:19" hidden="1">
      <c r="A795" s="67"/>
      <c r="B795" s="59"/>
      <c r="C795" s="79" t="str">
        <f>IFERROR(VLOOKUP(B795,Tiempos!$T$6:$U$16,2,FALSE),"")</f>
        <v/>
      </c>
      <c r="D795" s="59"/>
      <c r="E795" s="141" t="str">
        <f>IFERROR(+VLOOKUP(A795,Tabla!$A$5:B9792,2,0),"")</f>
        <v/>
      </c>
      <c r="F795" s="69"/>
      <c r="G795" s="68"/>
      <c r="H795" s="70"/>
      <c r="I795" s="68"/>
      <c r="J795" s="61"/>
      <c r="K795" s="72" t="str">
        <f t="shared" si="94"/>
        <v/>
      </c>
      <c r="L795" s="73" t="str">
        <f t="shared" si="95"/>
        <v/>
      </c>
      <c r="M795" s="74" t="str">
        <f t="shared" si="96"/>
        <v/>
      </c>
      <c r="N795" s="78" t="str">
        <f t="shared" si="97"/>
        <v/>
      </c>
      <c r="O795" s="75" t="str">
        <f>IFERROR(IF(OR(M795="",B795=""),"",VLOOKUP($A795,Tabla!$A$2:$M$112,$C795,FALSE)),"")</f>
        <v/>
      </c>
      <c r="P795" s="76" t="str">
        <f t="shared" si="98"/>
        <v/>
      </c>
      <c r="Q795" s="77" t="str">
        <f>IFERROR(IF(OR(O795=0,O795=""),VLOOKUP(B795,$T$6:$W$16,4,0)/60*N795,Tiempos!O795*VLOOKUP(Tiempos!B795,Tiempos!$T$6:$W$16,4,0)/60),"")</f>
        <v/>
      </c>
      <c r="R795" s="115"/>
      <c r="S795" s="112">
        <f t="shared" si="99"/>
        <v>0</v>
      </c>
    </row>
    <row r="796" spans="1:19" hidden="1">
      <c r="A796" s="67"/>
      <c r="B796" s="59"/>
      <c r="C796" s="79" t="str">
        <f>IFERROR(VLOOKUP(B796,Tiempos!$T$6:$U$16,2,FALSE),"")</f>
        <v/>
      </c>
      <c r="D796" s="59"/>
      <c r="E796" s="141" t="str">
        <f>IFERROR(+VLOOKUP(A796,Tabla!$A$5:B9793,2,0),"")</f>
        <v/>
      </c>
      <c r="F796" s="69"/>
      <c r="G796" s="68"/>
      <c r="H796" s="70"/>
      <c r="I796" s="68"/>
      <c r="J796" s="61"/>
      <c r="K796" s="72" t="str">
        <f t="shared" si="94"/>
        <v/>
      </c>
      <c r="L796" s="73" t="str">
        <f t="shared" si="95"/>
        <v/>
      </c>
      <c r="M796" s="74" t="str">
        <f t="shared" si="96"/>
        <v/>
      </c>
      <c r="N796" s="78" t="str">
        <f t="shared" si="97"/>
        <v/>
      </c>
      <c r="O796" s="75" t="str">
        <f>IFERROR(IF(OR(M796="",B796=""),"",VLOOKUP($A796,Tabla!$A$2:$M$112,$C796,FALSE)),"")</f>
        <v/>
      </c>
      <c r="P796" s="76" t="str">
        <f t="shared" si="98"/>
        <v/>
      </c>
      <c r="Q796" s="77" t="str">
        <f>IFERROR(IF(OR(O796=0,O796=""),VLOOKUP(B796,$T$6:$W$16,4,0)/60*N796,Tiempos!O796*VLOOKUP(Tiempos!B796,Tiempos!$T$6:$W$16,4,0)/60),"")</f>
        <v/>
      </c>
      <c r="R796" s="115"/>
      <c r="S796" s="112">
        <f t="shared" si="99"/>
        <v>0</v>
      </c>
    </row>
    <row r="797" spans="1:19" hidden="1">
      <c r="A797" s="67"/>
      <c r="B797" s="59"/>
      <c r="C797" s="79" t="str">
        <f>IFERROR(VLOOKUP(B797,Tiempos!$T$6:$U$16,2,FALSE),"")</f>
        <v/>
      </c>
      <c r="D797" s="59"/>
      <c r="E797" s="141" t="str">
        <f>IFERROR(+VLOOKUP(A797,Tabla!$A$5:B9794,2,0),"")</f>
        <v/>
      </c>
      <c r="F797" s="69"/>
      <c r="G797" s="68"/>
      <c r="H797" s="70"/>
      <c r="I797" s="68"/>
      <c r="J797" s="61"/>
      <c r="K797" s="72" t="str">
        <f t="shared" si="94"/>
        <v/>
      </c>
      <c r="L797" s="73" t="str">
        <f t="shared" si="95"/>
        <v/>
      </c>
      <c r="M797" s="74" t="str">
        <f t="shared" si="96"/>
        <v/>
      </c>
      <c r="N797" s="78" t="str">
        <f t="shared" si="97"/>
        <v/>
      </c>
      <c r="O797" s="75" t="str">
        <f>IFERROR(IF(OR(M797="",B797=""),"",VLOOKUP($A797,Tabla!$A$2:$M$112,$C797,FALSE)),"")</f>
        <v/>
      </c>
      <c r="P797" s="76" t="str">
        <f t="shared" si="98"/>
        <v/>
      </c>
      <c r="Q797" s="77" t="str">
        <f>IFERROR(IF(OR(O797=0,O797=""),VLOOKUP(B797,$T$6:$W$16,4,0)/60*N797,Tiempos!O797*VLOOKUP(Tiempos!B797,Tiempos!$T$6:$W$16,4,0)/60),"")</f>
        <v/>
      </c>
      <c r="R797" s="115"/>
      <c r="S797" s="112">
        <f t="shared" si="99"/>
        <v>0</v>
      </c>
    </row>
    <row r="798" spans="1:19" hidden="1">
      <c r="A798" s="67"/>
      <c r="B798" s="59"/>
      <c r="C798" s="79" t="str">
        <f>IFERROR(VLOOKUP(B798,Tiempos!$T$6:$U$16,2,FALSE),"")</f>
        <v/>
      </c>
      <c r="D798" s="59"/>
      <c r="E798" s="141" t="str">
        <f>IFERROR(+VLOOKUP(A798,Tabla!$A$5:B9795,2,0),"")</f>
        <v/>
      </c>
      <c r="F798" s="69"/>
      <c r="G798" s="68"/>
      <c r="H798" s="70"/>
      <c r="I798" s="68"/>
      <c r="J798" s="61"/>
      <c r="K798" s="72" t="str">
        <f t="shared" si="94"/>
        <v/>
      </c>
      <c r="L798" s="73" t="str">
        <f t="shared" si="95"/>
        <v/>
      </c>
      <c r="M798" s="74" t="str">
        <f t="shared" si="96"/>
        <v/>
      </c>
      <c r="N798" s="78" t="str">
        <f t="shared" si="97"/>
        <v/>
      </c>
      <c r="O798" s="75" t="str">
        <f>IFERROR(IF(OR(M798="",B798=""),"",VLOOKUP($A798,Tabla!$A$2:$M$112,$C798,FALSE)),"")</f>
        <v/>
      </c>
      <c r="P798" s="76" t="str">
        <f t="shared" si="98"/>
        <v/>
      </c>
      <c r="Q798" s="77" t="str">
        <f>IFERROR(IF(OR(O798=0,O798=""),VLOOKUP(B798,$T$6:$W$16,4,0)/60*N798,Tiempos!O798*VLOOKUP(Tiempos!B798,Tiempos!$T$6:$W$16,4,0)/60),"")</f>
        <v/>
      </c>
      <c r="R798" s="115"/>
      <c r="S798" s="112">
        <f t="shared" si="99"/>
        <v>0</v>
      </c>
    </row>
    <row r="799" spans="1:19" hidden="1">
      <c r="A799" s="67"/>
      <c r="B799" s="59"/>
      <c r="C799" s="79" t="str">
        <f>IFERROR(VLOOKUP(B799,Tiempos!$T$6:$U$16,2,FALSE),"")</f>
        <v/>
      </c>
      <c r="D799" s="59"/>
      <c r="E799" s="141" t="str">
        <f>IFERROR(+VLOOKUP(A799,Tabla!$A$5:B9796,2,0),"")</f>
        <v/>
      </c>
      <c r="F799" s="69"/>
      <c r="G799" s="68"/>
      <c r="H799" s="70"/>
      <c r="I799" s="68"/>
      <c r="J799" s="61"/>
      <c r="K799" s="72" t="str">
        <f t="shared" si="94"/>
        <v/>
      </c>
      <c r="L799" s="73" t="str">
        <f t="shared" si="95"/>
        <v/>
      </c>
      <c r="M799" s="74" t="str">
        <f t="shared" si="96"/>
        <v/>
      </c>
      <c r="N799" s="78" t="str">
        <f t="shared" si="97"/>
        <v/>
      </c>
      <c r="O799" s="75" t="str">
        <f>IFERROR(IF(OR(M799="",B799=""),"",VLOOKUP($A799,Tabla!$A$2:$M$112,$C799,FALSE)),"")</f>
        <v/>
      </c>
      <c r="P799" s="76" t="str">
        <f t="shared" si="98"/>
        <v/>
      </c>
      <c r="Q799" s="77" t="str">
        <f>IFERROR(IF(OR(O799=0,O799=""),VLOOKUP(B799,$T$6:$W$16,4,0)/60*N799,Tiempos!O799*VLOOKUP(Tiempos!B799,Tiempos!$T$6:$W$16,4,0)/60),"")</f>
        <v/>
      </c>
      <c r="R799" s="115"/>
      <c r="S799" s="112">
        <f t="shared" si="99"/>
        <v>0</v>
      </c>
    </row>
    <row r="800" spans="1:19" hidden="1">
      <c r="A800" s="67"/>
      <c r="B800" s="59"/>
      <c r="C800" s="79" t="str">
        <f>IFERROR(VLOOKUP(B800,Tiempos!$T$6:$U$16,2,FALSE),"")</f>
        <v/>
      </c>
      <c r="D800" s="59"/>
      <c r="E800" s="141" t="str">
        <f>IFERROR(+VLOOKUP(A800,Tabla!$A$5:B9797,2,0),"")</f>
        <v/>
      </c>
      <c r="F800" s="69"/>
      <c r="G800" s="68"/>
      <c r="H800" s="70"/>
      <c r="I800" s="68"/>
      <c r="J800" s="61"/>
      <c r="K800" s="72" t="str">
        <f t="shared" si="94"/>
        <v/>
      </c>
      <c r="L800" s="73" t="str">
        <f t="shared" si="95"/>
        <v/>
      </c>
      <c r="M800" s="74" t="str">
        <f t="shared" si="96"/>
        <v/>
      </c>
      <c r="N800" s="78" t="str">
        <f t="shared" si="97"/>
        <v/>
      </c>
      <c r="O800" s="75" t="str">
        <f>IFERROR(IF(OR(M800="",B800=""),"",VLOOKUP($A800,Tabla!$A$2:$M$112,$C800,FALSE)),"")</f>
        <v/>
      </c>
      <c r="P800" s="76" t="str">
        <f t="shared" si="98"/>
        <v/>
      </c>
      <c r="Q800" s="77" t="str">
        <f>IFERROR(IF(OR(O800=0,O800=""),VLOOKUP(B800,$T$6:$W$16,4,0)/60*N800,Tiempos!O800*VLOOKUP(Tiempos!B800,Tiempos!$T$6:$W$16,4,0)/60),"")</f>
        <v/>
      </c>
      <c r="R800" s="115"/>
      <c r="S800" s="112">
        <f t="shared" si="99"/>
        <v>0</v>
      </c>
    </row>
    <row r="801" spans="1:19" hidden="1">
      <c r="A801" s="67"/>
      <c r="B801" s="59"/>
      <c r="C801" s="79" t="str">
        <f>IFERROR(VLOOKUP(B801,Tiempos!$T$6:$U$16,2,FALSE),"")</f>
        <v/>
      </c>
      <c r="D801" s="59"/>
      <c r="E801" s="141" t="str">
        <f>IFERROR(+VLOOKUP(A801,Tabla!$A$5:B9798,2,0),"")</f>
        <v/>
      </c>
      <c r="F801" s="69"/>
      <c r="G801" s="68"/>
      <c r="H801" s="70"/>
      <c r="I801" s="68"/>
      <c r="J801" s="61"/>
      <c r="K801" s="72" t="str">
        <f t="shared" si="94"/>
        <v/>
      </c>
      <c r="L801" s="73" t="str">
        <f t="shared" si="95"/>
        <v/>
      </c>
      <c r="M801" s="74" t="str">
        <f t="shared" si="96"/>
        <v/>
      </c>
      <c r="N801" s="78" t="str">
        <f t="shared" si="97"/>
        <v/>
      </c>
      <c r="O801" s="75" t="str">
        <f>IFERROR(IF(OR(M801="",B801=""),"",VLOOKUP($A801,Tabla!$A$2:$M$112,$C801,FALSE)),"")</f>
        <v/>
      </c>
      <c r="P801" s="76" t="str">
        <f t="shared" si="98"/>
        <v/>
      </c>
      <c r="Q801" s="77" t="str">
        <f>IFERROR(IF(OR(O801=0,O801=""),VLOOKUP(B801,$T$6:$W$16,4,0)/60*N801,Tiempos!O801*VLOOKUP(Tiempos!B801,Tiempos!$T$6:$W$16,4,0)/60),"")</f>
        <v/>
      </c>
      <c r="R801" s="115"/>
      <c r="S801" s="112">
        <f t="shared" si="99"/>
        <v>0</v>
      </c>
    </row>
    <row r="802" spans="1:19" hidden="1">
      <c r="A802" s="67"/>
      <c r="B802" s="59"/>
      <c r="C802" s="79" t="str">
        <f>IFERROR(VLOOKUP(B802,Tiempos!$T$6:$U$16,2,FALSE),"")</f>
        <v/>
      </c>
      <c r="D802" s="59"/>
      <c r="E802" s="141" t="str">
        <f>IFERROR(+VLOOKUP(A802,Tabla!$A$5:B9799,2,0),"")</f>
        <v/>
      </c>
      <c r="F802" s="69"/>
      <c r="G802" s="68"/>
      <c r="H802" s="70"/>
      <c r="I802" s="68"/>
      <c r="J802" s="61"/>
      <c r="K802" s="72" t="str">
        <f t="shared" si="94"/>
        <v/>
      </c>
      <c r="L802" s="73" t="str">
        <f t="shared" si="95"/>
        <v/>
      </c>
      <c r="M802" s="74" t="str">
        <f t="shared" si="96"/>
        <v/>
      </c>
      <c r="N802" s="78" t="str">
        <f t="shared" si="97"/>
        <v/>
      </c>
      <c r="O802" s="75" t="str">
        <f>IFERROR(IF(OR(M802="",B802=""),"",VLOOKUP($A802,Tabla!$A$2:$M$112,$C802,FALSE)),"")</f>
        <v/>
      </c>
      <c r="P802" s="76" t="str">
        <f t="shared" si="98"/>
        <v/>
      </c>
      <c r="Q802" s="77" t="str">
        <f>IFERROR(IF(OR(O802=0,O802=""),VLOOKUP(B802,$T$6:$W$16,4,0)/60*N802,Tiempos!O802*VLOOKUP(Tiempos!B802,Tiempos!$T$6:$W$16,4,0)/60),"")</f>
        <v/>
      </c>
      <c r="R802" s="115"/>
      <c r="S802" s="112">
        <f t="shared" si="99"/>
        <v>0</v>
      </c>
    </row>
    <row r="803" spans="1:19" hidden="1">
      <c r="A803" s="67"/>
      <c r="B803" s="59"/>
      <c r="C803" s="79" t="str">
        <f>IFERROR(VLOOKUP(B803,Tiempos!$T$6:$U$16,2,FALSE),"")</f>
        <v/>
      </c>
      <c r="D803" s="59"/>
      <c r="E803" s="141" t="str">
        <f>IFERROR(+VLOOKUP(A803,Tabla!$A$5:B9800,2,0),"")</f>
        <v/>
      </c>
      <c r="F803" s="69"/>
      <c r="G803" s="68"/>
      <c r="H803" s="70"/>
      <c r="I803" s="68"/>
      <c r="J803" s="61"/>
      <c r="K803" s="72" t="str">
        <f t="shared" si="94"/>
        <v/>
      </c>
      <c r="L803" s="73" t="str">
        <f t="shared" si="95"/>
        <v/>
      </c>
      <c r="M803" s="74" t="str">
        <f t="shared" si="96"/>
        <v/>
      </c>
      <c r="N803" s="78" t="str">
        <f t="shared" si="97"/>
        <v/>
      </c>
      <c r="O803" s="75" t="str">
        <f>IFERROR(IF(OR(M803="",B803=""),"",VLOOKUP($A803,Tabla!$A$2:$M$112,$C803,FALSE)),"")</f>
        <v/>
      </c>
      <c r="P803" s="76" t="str">
        <f t="shared" si="98"/>
        <v/>
      </c>
      <c r="Q803" s="77" t="str">
        <f>IFERROR(IF(OR(O803=0,O803=""),VLOOKUP(B803,$T$6:$W$16,4,0)/60*N803,Tiempos!O803*VLOOKUP(Tiempos!B803,Tiempos!$T$6:$W$16,4,0)/60),"")</f>
        <v/>
      </c>
      <c r="R803" s="115"/>
      <c r="S803" s="112">
        <f t="shared" si="99"/>
        <v>0</v>
      </c>
    </row>
    <row r="804" spans="1:19" hidden="1">
      <c r="A804" s="67"/>
      <c r="B804" s="59"/>
      <c r="C804" s="79" t="str">
        <f>IFERROR(VLOOKUP(B804,Tiempos!$T$6:$U$16,2,FALSE),"")</f>
        <v/>
      </c>
      <c r="D804" s="59"/>
      <c r="E804" s="141" t="str">
        <f>IFERROR(+VLOOKUP(A804,Tabla!$A$5:B9801,2,0),"")</f>
        <v/>
      </c>
      <c r="F804" s="69"/>
      <c r="G804" s="68"/>
      <c r="H804" s="70"/>
      <c r="I804" s="68"/>
      <c r="J804" s="61"/>
      <c r="K804" s="72" t="str">
        <f t="shared" si="94"/>
        <v/>
      </c>
      <c r="L804" s="73" t="str">
        <f t="shared" si="95"/>
        <v/>
      </c>
      <c r="M804" s="74" t="str">
        <f t="shared" si="96"/>
        <v/>
      </c>
      <c r="N804" s="78" t="str">
        <f t="shared" si="97"/>
        <v/>
      </c>
      <c r="O804" s="75" t="str">
        <f>IFERROR(IF(OR(M804="",B804=""),"",VLOOKUP($A804,Tabla!$A$2:$M$112,$C804,FALSE)),"")</f>
        <v/>
      </c>
      <c r="P804" s="76" t="str">
        <f t="shared" si="98"/>
        <v/>
      </c>
      <c r="Q804" s="77" t="str">
        <f>IFERROR(IF(OR(O804=0,O804=""),VLOOKUP(B804,$T$6:$W$16,4,0)/60*N804,Tiempos!O804*VLOOKUP(Tiempos!B804,Tiempos!$T$6:$W$16,4,0)/60),"")</f>
        <v/>
      </c>
      <c r="R804" s="115"/>
      <c r="S804" s="112">
        <f t="shared" si="99"/>
        <v>0</v>
      </c>
    </row>
    <row r="805" spans="1:19" hidden="1">
      <c r="A805" s="67"/>
      <c r="B805" s="59"/>
      <c r="C805" s="79" t="str">
        <f>IFERROR(VLOOKUP(B805,Tiempos!$T$6:$U$16,2,FALSE),"")</f>
        <v/>
      </c>
      <c r="D805" s="59"/>
      <c r="E805" s="141" t="str">
        <f>IFERROR(+VLOOKUP(A805,Tabla!$A$5:B9802,2,0),"")</f>
        <v/>
      </c>
      <c r="F805" s="69"/>
      <c r="G805" s="68"/>
      <c r="H805" s="70"/>
      <c r="I805" s="68"/>
      <c r="J805" s="61"/>
      <c r="K805" s="72" t="str">
        <f t="shared" si="94"/>
        <v/>
      </c>
      <c r="L805" s="73" t="str">
        <f t="shared" si="95"/>
        <v/>
      </c>
      <c r="M805" s="74" t="str">
        <f t="shared" si="96"/>
        <v/>
      </c>
      <c r="N805" s="78" t="str">
        <f t="shared" si="97"/>
        <v/>
      </c>
      <c r="O805" s="75" t="str">
        <f>IFERROR(IF(OR(M805="",B805=""),"",VLOOKUP($A805,Tabla!$A$2:$M$112,$C805,FALSE)),"")</f>
        <v/>
      </c>
      <c r="P805" s="76" t="str">
        <f t="shared" si="98"/>
        <v/>
      </c>
      <c r="Q805" s="77" t="str">
        <f>IFERROR(IF(OR(O805=0,O805=""),VLOOKUP(B805,$T$6:$W$16,4,0)/60*N805,Tiempos!O805*VLOOKUP(Tiempos!B805,Tiempos!$T$6:$W$16,4,0)/60),"")</f>
        <v/>
      </c>
      <c r="R805" s="115"/>
      <c r="S805" s="112">
        <f t="shared" si="99"/>
        <v>0</v>
      </c>
    </row>
    <row r="806" spans="1:19" hidden="1">
      <c r="A806" s="67"/>
      <c r="B806" s="59"/>
      <c r="C806" s="79" t="str">
        <f>IFERROR(VLOOKUP(B806,Tiempos!$T$6:$U$16,2,FALSE),"")</f>
        <v/>
      </c>
      <c r="D806" s="59"/>
      <c r="E806" s="141" t="str">
        <f>IFERROR(+VLOOKUP(A806,Tabla!$A$5:B9803,2,0),"")</f>
        <v/>
      </c>
      <c r="F806" s="69"/>
      <c r="G806" s="68"/>
      <c r="H806" s="70"/>
      <c r="I806" s="68"/>
      <c r="J806" s="61"/>
      <c r="K806" s="72" t="str">
        <f t="shared" si="94"/>
        <v/>
      </c>
      <c r="L806" s="73" t="str">
        <f t="shared" si="95"/>
        <v/>
      </c>
      <c r="M806" s="74" t="str">
        <f t="shared" si="96"/>
        <v/>
      </c>
      <c r="N806" s="78" t="str">
        <f t="shared" si="97"/>
        <v/>
      </c>
      <c r="O806" s="75" t="str">
        <f>IFERROR(IF(OR(M806="",B806=""),"",VLOOKUP($A806,Tabla!$A$2:$M$112,$C806,FALSE)),"")</f>
        <v/>
      </c>
      <c r="P806" s="76" t="str">
        <f t="shared" si="98"/>
        <v/>
      </c>
      <c r="Q806" s="77" t="str">
        <f>IFERROR(IF(OR(O806=0,O806=""),VLOOKUP(B806,$T$6:$W$16,4,0)/60*N806,Tiempos!O806*VLOOKUP(Tiempos!B806,Tiempos!$T$6:$W$16,4,0)/60),"")</f>
        <v/>
      </c>
      <c r="R806" s="115"/>
      <c r="S806" s="112">
        <f t="shared" si="99"/>
        <v>0</v>
      </c>
    </row>
    <row r="807" spans="1:19" hidden="1">
      <c r="A807" s="67"/>
      <c r="B807" s="59"/>
      <c r="C807" s="79" t="str">
        <f>IFERROR(VLOOKUP(B807,Tiempos!$T$6:$U$16,2,FALSE),"")</f>
        <v/>
      </c>
      <c r="D807" s="59"/>
      <c r="E807" s="141" t="str">
        <f>IFERROR(+VLOOKUP(A807,Tabla!$A$5:B9804,2,0),"")</f>
        <v/>
      </c>
      <c r="F807" s="69"/>
      <c r="G807" s="68"/>
      <c r="H807" s="70"/>
      <c r="I807" s="68"/>
      <c r="J807" s="61"/>
      <c r="K807" s="72" t="str">
        <f t="shared" si="94"/>
        <v/>
      </c>
      <c r="L807" s="73" t="str">
        <f t="shared" si="95"/>
        <v/>
      </c>
      <c r="M807" s="74" t="str">
        <f t="shared" si="96"/>
        <v/>
      </c>
      <c r="N807" s="78" t="str">
        <f t="shared" si="97"/>
        <v/>
      </c>
      <c r="O807" s="75" t="str">
        <f>IFERROR(IF(OR(M807="",B807=""),"",VLOOKUP($A807,Tabla!$A$2:$M$112,$C807,FALSE)),"")</f>
        <v/>
      </c>
      <c r="P807" s="76" t="str">
        <f t="shared" si="98"/>
        <v/>
      </c>
      <c r="Q807" s="77" t="str">
        <f>IFERROR(IF(OR(O807=0,O807=""),VLOOKUP(B807,$T$6:$W$16,4,0)/60*N807,Tiempos!O807*VLOOKUP(Tiempos!B807,Tiempos!$T$6:$W$16,4,0)/60),"")</f>
        <v/>
      </c>
      <c r="R807" s="115"/>
      <c r="S807" s="112">
        <f t="shared" si="99"/>
        <v>0</v>
      </c>
    </row>
    <row r="808" spans="1:19" hidden="1">
      <c r="A808" s="67"/>
      <c r="B808" s="59"/>
      <c r="C808" s="79" t="str">
        <f>IFERROR(VLOOKUP(B808,Tiempos!$T$6:$U$16,2,FALSE),"")</f>
        <v/>
      </c>
      <c r="D808" s="59"/>
      <c r="E808" s="141" t="str">
        <f>IFERROR(+VLOOKUP(A808,Tabla!$A$5:B9805,2,0),"")</f>
        <v/>
      </c>
      <c r="F808" s="69"/>
      <c r="G808" s="68"/>
      <c r="H808" s="70"/>
      <c r="I808" s="68"/>
      <c r="J808" s="61"/>
      <c r="K808" s="72" t="str">
        <f t="shared" si="94"/>
        <v/>
      </c>
      <c r="L808" s="73" t="str">
        <f t="shared" si="95"/>
        <v/>
      </c>
      <c r="M808" s="74" t="str">
        <f t="shared" si="96"/>
        <v/>
      </c>
      <c r="N808" s="78" t="str">
        <f t="shared" si="97"/>
        <v/>
      </c>
      <c r="O808" s="75" t="str">
        <f>IFERROR(IF(OR(M808="",B808=""),"",VLOOKUP($A808,Tabla!$A$2:$M$112,$C808,FALSE)),"")</f>
        <v/>
      </c>
      <c r="P808" s="76" t="str">
        <f t="shared" si="98"/>
        <v/>
      </c>
      <c r="Q808" s="77" t="str">
        <f>IFERROR(IF(OR(O808=0,O808=""),VLOOKUP(B808,$T$6:$W$16,4,0)/60*N808,Tiempos!O808*VLOOKUP(Tiempos!B808,Tiempos!$T$6:$W$16,4,0)/60),"")</f>
        <v/>
      </c>
      <c r="R808" s="115"/>
      <c r="S808" s="112">
        <f t="shared" si="99"/>
        <v>0</v>
      </c>
    </row>
    <row r="809" spans="1:19" hidden="1">
      <c r="A809" s="67"/>
      <c r="B809" s="59"/>
      <c r="C809" s="79" t="str">
        <f>IFERROR(VLOOKUP(B809,Tiempos!$T$6:$U$16,2,FALSE),"")</f>
        <v/>
      </c>
      <c r="D809" s="59"/>
      <c r="E809" s="141" t="str">
        <f>IFERROR(+VLOOKUP(A809,Tabla!$A$5:B9806,2,0),"")</f>
        <v/>
      </c>
      <c r="F809" s="69"/>
      <c r="G809" s="68"/>
      <c r="H809" s="70"/>
      <c r="I809" s="68"/>
      <c r="J809" s="61"/>
      <c r="K809" s="72" t="str">
        <f t="shared" si="94"/>
        <v/>
      </c>
      <c r="L809" s="73" t="str">
        <f t="shared" si="95"/>
        <v/>
      </c>
      <c r="M809" s="74" t="str">
        <f t="shared" si="96"/>
        <v/>
      </c>
      <c r="N809" s="78" t="str">
        <f t="shared" si="97"/>
        <v/>
      </c>
      <c r="O809" s="75" t="str">
        <f>IFERROR(IF(OR(M809="",B809=""),"",VLOOKUP($A809,Tabla!$A$2:$M$112,$C809,FALSE)),"")</f>
        <v/>
      </c>
      <c r="P809" s="76" t="str">
        <f t="shared" si="98"/>
        <v/>
      </c>
      <c r="Q809" s="77" t="str">
        <f>IFERROR(IF(OR(O809=0,O809=""),VLOOKUP(B809,$T$6:$W$16,4,0)/60*N809,Tiempos!O809*VLOOKUP(Tiempos!B809,Tiempos!$T$6:$W$16,4,0)/60),"")</f>
        <v/>
      </c>
      <c r="R809" s="115"/>
      <c r="S809" s="112">
        <f t="shared" si="99"/>
        <v>0</v>
      </c>
    </row>
    <row r="810" spans="1:19" hidden="1">
      <c r="A810" s="67"/>
      <c r="B810" s="59"/>
      <c r="C810" s="79" t="str">
        <f>IFERROR(VLOOKUP(B810,Tiempos!$T$6:$U$16,2,FALSE),"")</f>
        <v/>
      </c>
      <c r="D810" s="59"/>
      <c r="E810" s="141" t="str">
        <f>IFERROR(+VLOOKUP(A810,Tabla!$A$5:B9807,2,0),"")</f>
        <v/>
      </c>
      <c r="F810" s="69"/>
      <c r="G810" s="68"/>
      <c r="H810" s="70"/>
      <c r="I810" s="68"/>
      <c r="J810" s="61"/>
      <c r="K810" s="72" t="str">
        <f t="shared" si="94"/>
        <v/>
      </c>
      <c r="L810" s="73" t="str">
        <f t="shared" si="95"/>
        <v/>
      </c>
      <c r="M810" s="74" t="str">
        <f t="shared" si="96"/>
        <v/>
      </c>
      <c r="N810" s="78" t="str">
        <f t="shared" si="97"/>
        <v/>
      </c>
      <c r="O810" s="75" t="str">
        <f>IFERROR(IF(OR(M810="",B810=""),"",VLOOKUP($A810,Tabla!$A$2:$M$112,$C810,FALSE)),"")</f>
        <v/>
      </c>
      <c r="P810" s="76" t="str">
        <f t="shared" si="98"/>
        <v/>
      </c>
      <c r="Q810" s="77" t="str">
        <f>IFERROR(IF(OR(O810=0,O810=""),VLOOKUP(B810,$T$6:$W$16,4,0)/60*N810,Tiempos!O810*VLOOKUP(Tiempos!B810,Tiempos!$T$6:$W$16,4,0)/60),"")</f>
        <v/>
      </c>
      <c r="R810" s="115"/>
      <c r="S810" s="112">
        <f t="shared" si="99"/>
        <v>0</v>
      </c>
    </row>
    <row r="811" spans="1:19" hidden="1">
      <c r="A811" s="67"/>
      <c r="B811" s="59"/>
      <c r="C811" s="79" t="str">
        <f>IFERROR(VLOOKUP(B811,Tiempos!$T$6:$U$16,2,FALSE),"")</f>
        <v/>
      </c>
      <c r="D811" s="59"/>
      <c r="E811" s="141" t="str">
        <f>IFERROR(+VLOOKUP(A811,Tabla!$A$5:B9808,2,0),"")</f>
        <v/>
      </c>
      <c r="F811" s="69"/>
      <c r="G811" s="68"/>
      <c r="H811" s="70"/>
      <c r="I811" s="68"/>
      <c r="J811" s="61"/>
      <c r="K811" s="72" t="str">
        <f t="shared" si="94"/>
        <v/>
      </c>
      <c r="L811" s="73" t="str">
        <f t="shared" si="95"/>
        <v/>
      </c>
      <c r="M811" s="74" t="str">
        <f t="shared" si="96"/>
        <v/>
      </c>
      <c r="N811" s="78" t="str">
        <f t="shared" si="97"/>
        <v/>
      </c>
      <c r="O811" s="75" t="str">
        <f>IFERROR(IF(OR(M811="",B811=""),"",VLOOKUP($A811,Tabla!$A$2:$M$112,$C811,FALSE)),"")</f>
        <v/>
      </c>
      <c r="P811" s="76" t="str">
        <f t="shared" si="98"/>
        <v/>
      </c>
      <c r="Q811" s="77" t="str">
        <f>IFERROR(IF(OR(O811=0,O811=""),VLOOKUP(B811,$T$6:$W$16,4,0)/60*N811,Tiempos!O811*VLOOKUP(Tiempos!B811,Tiempos!$T$6:$W$16,4,0)/60),"")</f>
        <v/>
      </c>
      <c r="R811" s="115"/>
      <c r="S811" s="112">
        <f t="shared" si="99"/>
        <v>0</v>
      </c>
    </row>
    <row r="812" spans="1:19" hidden="1">
      <c r="A812" s="67"/>
      <c r="B812" s="59"/>
      <c r="C812" s="79" t="str">
        <f>IFERROR(VLOOKUP(B812,Tiempos!$T$6:$U$16,2,FALSE),"")</f>
        <v/>
      </c>
      <c r="D812" s="59"/>
      <c r="E812" s="141" t="str">
        <f>IFERROR(+VLOOKUP(A812,Tabla!$A$5:B9809,2,0),"")</f>
        <v/>
      </c>
      <c r="F812" s="69"/>
      <c r="G812" s="68"/>
      <c r="H812" s="70"/>
      <c r="I812" s="68"/>
      <c r="J812" s="61"/>
      <c r="K812" s="72" t="str">
        <f t="shared" si="94"/>
        <v/>
      </c>
      <c r="L812" s="73" t="str">
        <f t="shared" si="95"/>
        <v/>
      </c>
      <c r="M812" s="74" t="str">
        <f t="shared" si="96"/>
        <v/>
      </c>
      <c r="N812" s="78" t="str">
        <f t="shared" si="97"/>
        <v/>
      </c>
      <c r="O812" s="75" t="str">
        <f>IFERROR(IF(OR(M812="",B812=""),"",VLOOKUP($A812,Tabla!$A$2:$M$112,$C812,FALSE)),"")</f>
        <v/>
      </c>
      <c r="P812" s="76" t="str">
        <f t="shared" si="98"/>
        <v/>
      </c>
      <c r="Q812" s="77" t="str">
        <f>IFERROR(IF(OR(O812=0,O812=""),VLOOKUP(B812,$T$6:$W$16,4,0)/60*N812,Tiempos!O812*VLOOKUP(Tiempos!B812,Tiempos!$T$6:$W$16,4,0)/60),"")</f>
        <v/>
      </c>
      <c r="R812" s="115"/>
      <c r="S812" s="112">
        <f t="shared" si="99"/>
        <v>0</v>
      </c>
    </row>
    <row r="813" spans="1:19" hidden="1">
      <c r="A813" s="67"/>
      <c r="B813" s="59"/>
      <c r="C813" s="79" t="str">
        <f>IFERROR(VLOOKUP(B813,Tiempos!$T$6:$U$16,2,FALSE),"")</f>
        <v/>
      </c>
      <c r="D813" s="59"/>
      <c r="E813" s="141" t="str">
        <f>IFERROR(+VLOOKUP(A813,Tabla!$A$5:B9810,2,0),"")</f>
        <v/>
      </c>
      <c r="F813" s="69"/>
      <c r="G813" s="68"/>
      <c r="H813" s="70"/>
      <c r="I813" s="68"/>
      <c r="J813" s="61"/>
      <c r="K813" s="72" t="str">
        <f t="shared" si="94"/>
        <v/>
      </c>
      <c r="L813" s="73" t="str">
        <f t="shared" si="95"/>
        <v/>
      </c>
      <c r="M813" s="74" t="str">
        <f t="shared" si="96"/>
        <v/>
      </c>
      <c r="N813" s="78" t="str">
        <f t="shared" si="97"/>
        <v/>
      </c>
      <c r="O813" s="75" t="str">
        <f>IFERROR(IF(OR(M813="",B813=""),"",VLOOKUP($A813,Tabla!$A$2:$M$112,$C813,FALSE)),"")</f>
        <v/>
      </c>
      <c r="P813" s="76" t="str">
        <f t="shared" si="98"/>
        <v/>
      </c>
      <c r="Q813" s="77" t="str">
        <f>IFERROR(IF(OR(O813=0,O813=""),VLOOKUP(B813,$T$6:$W$16,4,0)/60*N813,Tiempos!O813*VLOOKUP(Tiempos!B813,Tiempos!$T$6:$W$16,4,0)/60),"")</f>
        <v/>
      </c>
      <c r="R813" s="115"/>
      <c r="S813" s="112">
        <f t="shared" si="99"/>
        <v>0</v>
      </c>
    </row>
    <row r="814" spans="1:19" ht="13.5" hidden="1" customHeight="1">
      <c r="A814" s="67"/>
      <c r="B814" s="59"/>
      <c r="C814" s="79" t="str">
        <f>IFERROR(VLOOKUP(B814,Tiempos!$T$6:$U$16,2,FALSE),"")</f>
        <v/>
      </c>
      <c r="D814" s="59"/>
      <c r="E814" s="141" t="str">
        <f>IFERROR(+VLOOKUP(A814,Tabla!$A$5:B9811,2,0),"")</f>
        <v/>
      </c>
      <c r="F814" s="69"/>
      <c r="G814" s="68"/>
      <c r="H814" s="70"/>
      <c r="I814" s="68"/>
      <c r="J814" s="61"/>
      <c r="K814" s="72" t="str">
        <f t="shared" si="94"/>
        <v/>
      </c>
      <c r="L814" s="73" t="str">
        <f t="shared" si="95"/>
        <v/>
      </c>
      <c r="M814" s="74" t="str">
        <f t="shared" si="96"/>
        <v/>
      </c>
      <c r="N814" s="78" t="str">
        <f t="shared" si="97"/>
        <v/>
      </c>
      <c r="O814" s="75" t="str">
        <f>IFERROR(IF(OR(M814="",B814=""),"",VLOOKUP($A814,Tabla!$A$2:$M$112,$C814,FALSE)),"")</f>
        <v/>
      </c>
      <c r="P814" s="76" t="str">
        <f t="shared" si="98"/>
        <v/>
      </c>
      <c r="Q814" s="77" t="str">
        <f>IFERROR(IF(OR(O814=0,O814=""),VLOOKUP(B814,$T$6:$W$16,4,0)/60*N814,Tiempos!O814*VLOOKUP(Tiempos!B814,Tiempos!$T$6:$W$16,4,0)/60),"")</f>
        <v/>
      </c>
      <c r="R814" s="115"/>
      <c r="S814" s="112">
        <f t="shared" si="99"/>
        <v>0</v>
      </c>
    </row>
    <row r="815" spans="1:19" hidden="1">
      <c r="A815" s="67"/>
      <c r="B815" s="59"/>
      <c r="C815" s="79" t="str">
        <f>IFERROR(VLOOKUP(B815,Tiempos!$T$6:$U$16,2,FALSE),"")</f>
        <v/>
      </c>
      <c r="D815" s="59"/>
      <c r="E815" s="141" t="str">
        <f>IFERROR(+VLOOKUP(A815,Tabla!$A$5:B9812,2,0),"")</f>
        <v/>
      </c>
      <c r="F815" s="69"/>
      <c r="G815" s="68"/>
      <c r="H815" s="70"/>
      <c r="I815" s="68"/>
      <c r="J815" s="61"/>
      <c r="K815" s="72" t="str">
        <f t="shared" si="94"/>
        <v/>
      </c>
      <c r="L815" s="73" t="str">
        <f t="shared" si="95"/>
        <v/>
      </c>
      <c r="M815" s="74" t="str">
        <f t="shared" si="96"/>
        <v/>
      </c>
      <c r="N815" s="78" t="str">
        <f t="shared" si="97"/>
        <v/>
      </c>
      <c r="O815" s="75" t="str">
        <f>IFERROR(IF(OR(M815="",B815=""),"",VLOOKUP($A815,Tabla!$A$2:$M$112,$C815,FALSE)),"")</f>
        <v/>
      </c>
      <c r="P815" s="76" t="str">
        <f t="shared" si="98"/>
        <v/>
      </c>
      <c r="Q815" s="77" t="str">
        <f>IFERROR(IF(OR(O815=0,O815=""),VLOOKUP(B815,$T$6:$W$16,4,0)/60*N815,Tiempos!O815*VLOOKUP(Tiempos!B815,Tiempos!$T$6:$W$16,4,0)/60),"")</f>
        <v/>
      </c>
      <c r="R815" s="115"/>
      <c r="S815" s="112">
        <f t="shared" si="99"/>
        <v>0</v>
      </c>
    </row>
    <row r="816" spans="1:19" hidden="1">
      <c r="A816" s="67"/>
      <c r="B816" s="59"/>
      <c r="C816" s="79" t="str">
        <f>IFERROR(VLOOKUP(B816,Tiempos!$T$6:$U$16,2,FALSE),"")</f>
        <v/>
      </c>
      <c r="D816" s="59"/>
      <c r="E816" s="141" t="str">
        <f>IFERROR(+VLOOKUP(A816,Tabla!$A$5:B9813,2,0),"")</f>
        <v/>
      </c>
      <c r="F816" s="69"/>
      <c r="G816" s="68"/>
      <c r="H816" s="70"/>
      <c r="I816" s="68"/>
      <c r="J816" s="61"/>
      <c r="K816" s="72" t="str">
        <f t="shared" si="94"/>
        <v/>
      </c>
      <c r="L816" s="73" t="str">
        <f t="shared" si="95"/>
        <v/>
      </c>
      <c r="M816" s="74" t="str">
        <f t="shared" si="96"/>
        <v/>
      </c>
      <c r="N816" s="78" t="str">
        <f t="shared" si="97"/>
        <v/>
      </c>
      <c r="O816" s="75" t="str">
        <f>IFERROR(IF(OR(M816="",B816=""),"",VLOOKUP($A816,Tabla!$A$2:$M$112,$C816,FALSE)),"")</f>
        <v/>
      </c>
      <c r="P816" s="76" t="str">
        <f t="shared" si="98"/>
        <v/>
      </c>
      <c r="Q816" s="77" t="str">
        <f>IFERROR(IF(OR(O816=0,O816=""),VLOOKUP(B816,$T$6:$W$16,4,0)/60*N816,Tiempos!O816*VLOOKUP(Tiempos!B816,Tiempos!$T$6:$W$16,4,0)/60),"")</f>
        <v/>
      </c>
      <c r="R816" s="115"/>
      <c r="S816" s="112">
        <f t="shared" si="99"/>
        <v>0</v>
      </c>
    </row>
    <row r="817" spans="1:19" hidden="1">
      <c r="A817" s="67"/>
      <c r="B817" s="59"/>
      <c r="C817" s="79" t="str">
        <f>IFERROR(VLOOKUP(B817,Tiempos!$T$6:$U$16,2,FALSE),"")</f>
        <v/>
      </c>
      <c r="D817" s="59"/>
      <c r="E817" s="141" t="str">
        <f>IFERROR(+VLOOKUP(A817,Tabla!$A$5:B9814,2,0),"")</f>
        <v/>
      </c>
      <c r="F817" s="69"/>
      <c r="G817" s="68"/>
      <c r="H817" s="70"/>
      <c r="I817" s="68"/>
      <c r="J817" s="61"/>
      <c r="K817" s="72" t="str">
        <f t="shared" si="94"/>
        <v/>
      </c>
      <c r="L817" s="73" t="str">
        <f t="shared" si="95"/>
        <v/>
      </c>
      <c r="M817" s="74" t="str">
        <f t="shared" si="96"/>
        <v/>
      </c>
      <c r="N817" s="78" t="str">
        <f t="shared" si="97"/>
        <v/>
      </c>
      <c r="O817" s="75" t="str">
        <f>IFERROR(IF(OR(M817="",B817=""),"",VLOOKUP($A817,Tabla!$A$2:$M$112,$C817,FALSE)),"")</f>
        <v/>
      </c>
      <c r="P817" s="76" t="str">
        <f t="shared" si="98"/>
        <v/>
      </c>
      <c r="Q817" s="77" t="str">
        <f>IFERROR(IF(OR(O817=0,O817=""),VLOOKUP(B817,$T$6:$W$16,4,0)/60*N817,Tiempos!O817*VLOOKUP(Tiempos!B817,Tiempos!$T$6:$W$16,4,0)/60),"")</f>
        <v/>
      </c>
      <c r="R817" s="115"/>
      <c r="S817" s="112">
        <f t="shared" si="99"/>
        <v>0</v>
      </c>
    </row>
    <row r="818" spans="1:19" hidden="1">
      <c r="A818" s="67"/>
      <c r="B818" s="59"/>
      <c r="C818" s="79" t="str">
        <f>IFERROR(VLOOKUP(B818,Tiempos!$T$6:$U$16,2,FALSE),"")</f>
        <v/>
      </c>
      <c r="D818" s="59"/>
      <c r="E818" s="141" t="str">
        <f>IFERROR(+VLOOKUP(A818,Tabla!$A$5:B9815,2,0),"")</f>
        <v/>
      </c>
      <c r="F818" s="69"/>
      <c r="G818" s="68"/>
      <c r="H818" s="70"/>
      <c r="I818" s="68"/>
      <c r="J818" s="61"/>
      <c r="K818" s="72" t="str">
        <f t="shared" ref="K818:K881" si="100">IFERROR(IF(J818="","",IF(G818=I818,(J818-H818-S818),IF(I818-G818=1,((VLOOKUP(G818,CALENDARIO,6,FALSE)-H818)+(J818-VLOOKUP(I818,CALENDARIO,5,FALSE)))-S818,IF(I818-G818=2,((VLOOKUP(G818,CALENDARIO,6,FALSE)-H818)+(J818-VLOOKUP(I818,CALENDARIO,5,FALSE)))-S818+VLOOKUP(G818+1,CALENDARIO,7,FALSE)/24,IF(I818-G818=3,((VLOOKUP(G818,CALENDARIO,6,FALSE)-H818)+(J818-VLOOKUP(I818,CALENDARIO,5,FALSE)))-S818+VLOOKUP(G818+1,CALENDARIO,7,FALSE)/24+VLOOKUP(G818+2,CALENDARIO,7,FALSE)/24,((VLOOKUP(G818,CALENDARIO,6,FALSE)-H818)+(J818-VLOOKUP(I818,CALENDARIO,5,FALSE)))-S818+VLOOKUP(G818+1,CALENDARIO,7,FALSE)/24+VLOOKUP(G818+2,CALENDARIO,7,FALSE)/24+VLOOKUP(G818+3,CALENDARIO,7,FALSE)/24))))),"")</f>
        <v/>
      </c>
      <c r="L818" s="73" t="str">
        <f t="shared" ref="L818:L881" si="101">IFERROR((+HOUR(K818)*60+MINUTE(K818)),"")</f>
        <v/>
      </c>
      <c r="M818" s="74" t="str">
        <f t="shared" ref="M818:M881" si="102">IFERROR(IF(K818="","",K818/F818),"")</f>
        <v/>
      </c>
      <c r="N818" s="78" t="str">
        <f t="shared" ref="N818:N881" si="103">IFERROR(+HOUR(M818)*60+MINUTE(M818),"")</f>
        <v/>
      </c>
      <c r="O818" s="75" t="str">
        <f>IFERROR(IF(OR(M818="",B818=""),"",VLOOKUP($A818,Tabla!$A$2:$M$112,$C818,FALSE)),"")</f>
        <v/>
      </c>
      <c r="P818" s="76" t="str">
        <f t="shared" si="98"/>
        <v/>
      </c>
      <c r="Q818" s="77" t="str">
        <f>IFERROR(IF(OR(O818=0,O818=""),VLOOKUP(B818,$T$6:$W$16,4,0)/60*N818,Tiempos!O818*VLOOKUP(Tiempos!B818,Tiempos!$T$6:$W$16,4,0)/60),"")</f>
        <v/>
      </c>
      <c r="R818" s="115"/>
      <c r="S818" s="112">
        <f t="shared" si="99"/>
        <v>0</v>
      </c>
    </row>
    <row r="819" spans="1:19" hidden="1">
      <c r="A819" s="67"/>
      <c r="B819" s="59"/>
      <c r="C819" s="79" t="str">
        <f>IFERROR(VLOOKUP(B819,Tiempos!$T$6:$U$16,2,FALSE),"")</f>
        <v/>
      </c>
      <c r="D819" s="59"/>
      <c r="E819" s="141" t="str">
        <f>IFERROR(+VLOOKUP(A819,Tabla!$A$5:B9816,2,0),"")</f>
        <v/>
      </c>
      <c r="F819" s="69"/>
      <c r="G819" s="68"/>
      <c r="H819" s="70"/>
      <c r="I819" s="68"/>
      <c r="J819" s="61"/>
      <c r="K819" s="72" t="str">
        <f t="shared" si="100"/>
        <v/>
      </c>
      <c r="L819" s="73" t="str">
        <f t="shared" si="101"/>
        <v/>
      </c>
      <c r="M819" s="74" t="str">
        <f t="shared" si="102"/>
        <v/>
      </c>
      <c r="N819" s="78" t="str">
        <f t="shared" si="103"/>
        <v/>
      </c>
      <c r="O819" s="75" t="str">
        <f>IFERROR(IF(OR(M819="",B819=""),"",VLOOKUP($A819,Tabla!$A$2:$M$112,$C819,FALSE)),"")</f>
        <v/>
      </c>
      <c r="P819" s="76" t="str">
        <f t="shared" si="98"/>
        <v/>
      </c>
      <c r="Q819" s="77" t="str">
        <f>IFERROR(IF(OR(O819=0,O819=""),VLOOKUP(B819,$T$6:$W$16,4,0)/60*N819,Tiempos!O819*VLOOKUP(Tiempos!B819,Tiempos!$T$6:$W$16,4,0)/60),"")</f>
        <v/>
      </c>
      <c r="R819" s="115"/>
      <c r="S819" s="112">
        <f t="shared" si="99"/>
        <v>0</v>
      </c>
    </row>
    <row r="820" spans="1:19" hidden="1">
      <c r="A820" s="67"/>
      <c r="B820" s="59"/>
      <c r="C820" s="79" t="str">
        <f>IFERROR(VLOOKUP(B820,Tiempos!$T$6:$U$16,2,FALSE),"")</f>
        <v/>
      </c>
      <c r="D820" s="59"/>
      <c r="E820" s="141" t="str">
        <f>IFERROR(+VLOOKUP(A820,Tabla!$A$5:B9817,2,0),"")</f>
        <v/>
      </c>
      <c r="F820" s="69"/>
      <c r="G820" s="68"/>
      <c r="H820" s="70"/>
      <c r="I820" s="68"/>
      <c r="J820" s="61"/>
      <c r="K820" s="72" t="str">
        <f t="shared" si="100"/>
        <v/>
      </c>
      <c r="L820" s="73" t="str">
        <f t="shared" si="101"/>
        <v/>
      </c>
      <c r="M820" s="74" t="str">
        <f t="shared" si="102"/>
        <v/>
      </c>
      <c r="N820" s="78" t="str">
        <f t="shared" si="103"/>
        <v/>
      </c>
      <c r="O820" s="75" t="str">
        <f>IFERROR(IF(OR(M820="",B820=""),"",VLOOKUP($A820,Tabla!$A$2:$M$112,$C820,FALSE)),"")</f>
        <v/>
      </c>
      <c r="P820" s="76" t="str">
        <f t="shared" si="98"/>
        <v/>
      </c>
      <c r="Q820" s="77" t="str">
        <f>IFERROR(IF(OR(O820=0,O820=""),VLOOKUP(B820,$T$6:$W$16,4,0)/60*N820,Tiempos!O820*VLOOKUP(Tiempos!B820,Tiempos!$T$6:$W$16,4,0)/60),"")</f>
        <v/>
      </c>
      <c r="R820" s="116"/>
      <c r="S820" s="112">
        <f t="shared" si="99"/>
        <v>0</v>
      </c>
    </row>
    <row r="821" spans="1:19" hidden="1">
      <c r="A821" s="67"/>
      <c r="B821" s="59"/>
      <c r="C821" s="79" t="str">
        <f>IFERROR(VLOOKUP(B821,Tiempos!$T$6:$U$16,2,FALSE),"")</f>
        <v/>
      </c>
      <c r="D821" s="59"/>
      <c r="E821" s="141" t="str">
        <f>IFERROR(+VLOOKUP(A821,Tabla!$A$5:B9818,2,0),"")</f>
        <v/>
      </c>
      <c r="F821" s="69"/>
      <c r="G821" s="68"/>
      <c r="H821" s="70"/>
      <c r="I821" s="68"/>
      <c r="J821" s="61"/>
      <c r="K821" s="72" t="str">
        <f t="shared" si="100"/>
        <v/>
      </c>
      <c r="L821" s="73" t="str">
        <f t="shared" si="101"/>
        <v/>
      </c>
      <c r="M821" s="74" t="str">
        <f t="shared" si="102"/>
        <v/>
      </c>
      <c r="N821" s="78" t="str">
        <f t="shared" si="103"/>
        <v/>
      </c>
      <c r="O821" s="75" t="str">
        <f>IFERROR(IF(OR(M821="",B821=""),"",VLOOKUP($A821,Tabla!$A$2:$M$112,$C821,FALSE)),"")</f>
        <v/>
      </c>
      <c r="P821" s="76" t="str">
        <f t="shared" si="98"/>
        <v/>
      </c>
      <c r="Q821" s="77" t="str">
        <f>IFERROR(IF(OR(O821=0,O821=""),VLOOKUP(B821,$T$6:$W$16,4,0)/60*N821,Tiempos!O821*VLOOKUP(Tiempos!B821,Tiempos!$T$6:$W$16,4,0)/60),"")</f>
        <v/>
      </c>
      <c r="R821" s="116"/>
      <c r="S821" s="112">
        <f t="shared" si="99"/>
        <v>0</v>
      </c>
    </row>
    <row r="822" spans="1:19" hidden="1">
      <c r="A822" s="67"/>
      <c r="B822" s="59"/>
      <c r="C822" s="79" t="str">
        <f>IFERROR(VLOOKUP(B822,Tiempos!$T$6:$U$16,2,FALSE),"")</f>
        <v/>
      </c>
      <c r="D822" s="59"/>
      <c r="E822" s="141" t="str">
        <f>IFERROR(+VLOOKUP(A822,Tabla!$A$5:B9819,2,0),"")</f>
        <v/>
      </c>
      <c r="F822" s="69"/>
      <c r="G822" s="68"/>
      <c r="H822" s="70"/>
      <c r="I822" s="68"/>
      <c r="J822" s="61"/>
      <c r="K822" s="72" t="str">
        <f t="shared" si="100"/>
        <v/>
      </c>
      <c r="L822" s="73" t="str">
        <f t="shared" si="101"/>
        <v/>
      </c>
      <c r="M822" s="74" t="str">
        <f t="shared" si="102"/>
        <v/>
      </c>
      <c r="N822" s="78" t="str">
        <f t="shared" si="103"/>
        <v/>
      </c>
      <c r="O822" s="75" t="str">
        <f>IFERROR(IF(OR(M822="",B822=""),"",VLOOKUP($A822,Tabla!$A$2:$M$112,$C822,FALSE)),"")</f>
        <v/>
      </c>
      <c r="P822" s="76" t="str">
        <f t="shared" ref="P822:P885" si="104">IF(O822="","",(O822/N822))</f>
        <v/>
      </c>
      <c r="Q822" s="77" t="str">
        <f>IFERROR(IF(OR(O822=0,O822=""),VLOOKUP(B822,$T$6:$W$16,4,0)/60*N822,Tiempos!O822*VLOOKUP(Tiempos!B822,Tiempos!$T$6:$W$16,4,0)/60),"")</f>
        <v/>
      </c>
      <c r="R822" s="116"/>
      <c r="S822" s="112">
        <f t="shared" si="99"/>
        <v>0</v>
      </c>
    </row>
    <row r="823" spans="1:19" hidden="1">
      <c r="A823" s="67"/>
      <c r="B823" s="59"/>
      <c r="C823" s="79" t="str">
        <f>IFERROR(VLOOKUP(B823,Tiempos!$T$6:$U$16,2,FALSE),"")</f>
        <v/>
      </c>
      <c r="D823" s="59"/>
      <c r="E823" s="141" t="str">
        <f>IFERROR(+VLOOKUP(A823,Tabla!$A$5:B9820,2,0),"")</f>
        <v/>
      </c>
      <c r="F823" s="69"/>
      <c r="G823" s="68"/>
      <c r="H823" s="70"/>
      <c r="I823" s="68"/>
      <c r="J823" s="61"/>
      <c r="K823" s="72" t="str">
        <f t="shared" si="100"/>
        <v/>
      </c>
      <c r="L823" s="73" t="str">
        <f t="shared" si="101"/>
        <v/>
      </c>
      <c r="M823" s="74" t="str">
        <f t="shared" si="102"/>
        <v/>
      </c>
      <c r="N823" s="78" t="str">
        <f t="shared" si="103"/>
        <v/>
      </c>
      <c r="O823" s="75" t="str">
        <f>IFERROR(IF(OR(M823="",B823=""),"",VLOOKUP($A823,Tabla!$A$2:$M$112,$C823,FALSE)),"")</f>
        <v/>
      </c>
      <c r="P823" s="76" t="str">
        <f t="shared" si="104"/>
        <v/>
      </c>
      <c r="Q823" s="77" t="str">
        <f>IFERROR(IF(OR(O823=0,O823=""),VLOOKUP(B823,$T$6:$W$16,4,0)/60*N823,Tiempos!O823*VLOOKUP(Tiempos!B823,Tiempos!$T$6:$W$16,4,0)/60),"")</f>
        <v/>
      </c>
      <c r="R823" s="117"/>
      <c r="S823" s="112">
        <f t="shared" si="99"/>
        <v>0</v>
      </c>
    </row>
    <row r="824" spans="1:19" hidden="1">
      <c r="A824" s="67"/>
      <c r="B824" s="59"/>
      <c r="C824" s="79" t="str">
        <f>IFERROR(VLOOKUP(B824,Tiempos!$T$6:$U$16,2,FALSE),"")</f>
        <v/>
      </c>
      <c r="D824" s="59"/>
      <c r="E824" s="141" t="str">
        <f>IFERROR(+VLOOKUP(A824,Tabla!$A$5:B9821,2,0),"")</f>
        <v/>
      </c>
      <c r="F824" s="69"/>
      <c r="G824" s="68"/>
      <c r="H824" s="70"/>
      <c r="I824" s="68"/>
      <c r="J824" s="61"/>
      <c r="K824" s="72" t="str">
        <f t="shared" si="100"/>
        <v/>
      </c>
      <c r="L824" s="73" t="str">
        <f t="shared" si="101"/>
        <v/>
      </c>
      <c r="M824" s="74" t="str">
        <f t="shared" si="102"/>
        <v/>
      </c>
      <c r="N824" s="78" t="str">
        <f t="shared" si="103"/>
        <v/>
      </c>
      <c r="O824" s="75" t="str">
        <f>IFERROR(IF(OR(M824="",B824=""),"",VLOOKUP($A824,Tabla!$A$2:$M$112,$C824,FALSE)),"")</f>
        <v/>
      </c>
      <c r="P824" s="76" t="str">
        <f t="shared" si="104"/>
        <v/>
      </c>
      <c r="Q824" s="77" t="str">
        <f>IFERROR(IF(OR(O824=0,O824=""),VLOOKUP(B824,$T$6:$W$16,4,0)/60*N824,Tiempos!O824*VLOOKUP(Tiempos!B824,Tiempos!$T$6:$W$16,4,0)/60),"")</f>
        <v/>
      </c>
      <c r="R824" s="117"/>
      <c r="S824" s="112">
        <f t="shared" si="99"/>
        <v>0</v>
      </c>
    </row>
    <row r="825" spans="1:19" hidden="1">
      <c r="A825" s="67"/>
      <c r="B825" s="59"/>
      <c r="C825" s="79" t="str">
        <f>IFERROR(VLOOKUP(B825,Tiempos!$T$6:$U$16,2,FALSE),"")</f>
        <v/>
      </c>
      <c r="D825" s="59"/>
      <c r="E825" s="141" t="str">
        <f>IFERROR(+VLOOKUP(A825,Tabla!$A$5:B9822,2,0),"")</f>
        <v/>
      </c>
      <c r="F825" s="69"/>
      <c r="G825" s="68"/>
      <c r="H825" s="70"/>
      <c r="I825" s="68"/>
      <c r="J825" s="61"/>
      <c r="K825" s="72" t="str">
        <f t="shared" si="100"/>
        <v/>
      </c>
      <c r="L825" s="73" t="str">
        <f t="shared" si="101"/>
        <v/>
      </c>
      <c r="M825" s="74" t="str">
        <f t="shared" si="102"/>
        <v/>
      </c>
      <c r="N825" s="78" t="str">
        <f t="shared" si="103"/>
        <v/>
      </c>
      <c r="O825" s="75" t="str">
        <f>IFERROR(IF(OR(M825="",B825=""),"",VLOOKUP($A825,Tabla!$A$2:$M$112,$C825,FALSE)),"")</f>
        <v/>
      </c>
      <c r="P825" s="76" t="str">
        <f t="shared" si="104"/>
        <v/>
      </c>
      <c r="Q825" s="77" t="str">
        <f>IFERROR(IF(OR(O825=0,O825=""),VLOOKUP(B825,$T$6:$W$16,4,0)/60*N825,Tiempos!O825*VLOOKUP(Tiempos!B825,Tiempos!$T$6:$W$16,4,0)/60),"")</f>
        <v/>
      </c>
      <c r="R825" s="117"/>
      <c r="S825" s="112">
        <f t="shared" si="99"/>
        <v>0</v>
      </c>
    </row>
    <row r="826" spans="1:19" hidden="1">
      <c r="A826" s="67"/>
      <c r="B826" s="59"/>
      <c r="C826" s="79" t="str">
        <f>IFERROR(VLOOKUP(B826,Tiempos!$T$6:$U$16,2,FALSE),"")</f>
        <v/>
      </c>
      <c r="D826" s="59"/>
      <c r="E826" s="141" t="str">
        <f>IFERROR(+VLOOKUP(A826,Tabla!$A$5:B9823,2,0),"")</f>
        <v/>
      </c>
      <c r="F826" s="69"/>
      <c r="G826" s="68"/>
      <c r="H826" s="70"/>
      <c r="I826" s="68"/>
      <c r="J826" s="61"/>
      <c r="K826" s="72" t="str">
        <f t="shared" si="100"/>
        <v/>
      </c>
      <c r="L826" s="73" t="str">
        <f t="shared" si="101"/>
        <v/>
      </c>
      <c r="M826" s="74" t="str">
        <f t="shared" si="102"/>
        <v/>
      </c>
      <c r="N826" s="78" t="str">
        <f t="shared" si="103"/>
        <v/>
      </c>
      <c r="O826" s="75" t="str">
        <f>IFERROR(IF(OR(M826="",B826=""),"",VLOOKUP($A826,Tabla!$A$2:$M$112,$C826,FALSE)),"")</f>
        <v/>
      </c>
      <c r="P826" s="76" t="str">
        <f t="shared" si="104"/>
        <v/>
      </c>
      <c r="Q826" s="77" t="str">
        <f>IFERROR(IF(OR(O826=0,O826=""),VLOOKUP(B826,$T$6:$W$16,4,0)/60*N826,Tiempos!O826*VLOOKUP(Tiempos!B826,Tiempos!$T$6:$W$16,4,0)/60),"")</f>
        <v/>
      </c>
      <c r="R826" s="117"/>
      <c r="S826" s="112">
        <f t="shared" si="99"/>
        <v>0</v>
      </c>
    </row>
    <row r="827" spans="1:19" hidden="1">
      <c r="A827" s="67"/>
      <c r="B827" s="59"/>
      <c r="C827" s="79" t="str">
        <f>IFERROR(VLOOKUP(B827,Tiempos!$T$6:$U$16,2,FALSE),"")</f>
        <v/>
      </c>
      <c r="D827" s="59"/>
      <c r="E827" s="141" t="str">
        <f>IFERROR(+VLOOKUP(A827,Tabla!$A$5:B9824,2,0),"")</f>
        <v/>
      </c>
      <c r="F827" s="69"/>
      <c r="G827" s="68"/>
      <c r="H827" s="70"/>
      <c r="I827" s="68"/>
      <c r="J827" s="61"/>
      <c r="K827" s="72" t="str">
        <f t="shared" si="100"/>
        <v/>
      </c>
      <c r="L827" s="73" t="str">
        <f t="shared" si="101"/>
        <v/>
      </c>
      <c r="M827" s="74" t="str">
        <f t="shared" si="102"/>
        <v/>
      </c>
      <c r="N827" s="78" t="str">
        <f t="shared" si="103"/>
        <v/>
      </c>
      <c r="O827" s="75" t="str">
        <f>IFERROR(IF(OR(M827="",B827=""),"",VLOOKUP($A827,Tabla!$A$2:$M$112,$C827,FALSE)),"")</f>
        <v/>
      </c>
      <c r="P827" s="76" t="str">
        <f t="shared" si="104"/>
        <v/>
      </c>
      <c r="Q827" s="77" t="str">
        <f>IFERROR(IF(OR(O827=0,O827=""),VLOOKUP(B827,$T$6:$W$16,4,0)/60*N827,Tiempos!O827*VLOOKUP(Tiempos!B827,Tiempos!$T$6:$W$16,4,0)/60),"")</f>
        <v/>
      </c>
      <c r="R827" s="117"/>
      <c r="S827" s="112">
        <f t="shared" si="99"/>
        <v>0</v>
      </c>
    </row>
    <row r="828" spans="1:19" hidden="1">
      <c r="A828" s="67"/>
      <c r="B828" s="59"/>
      <c r="C828" s="79" t="str">
        <f>IFERROR(VLOOKUP(B828,Tiempos!$T$6:$U$16,2,FALSE),"")</f>
        <v/>
      </c>
      <c r="D828" s="59"/>
      <c r="E828" s="141" t="str">
        <f>IFERROR(+VLOOKUP(A828,Tabla!$A$5:B9825,2,0),"")</f>
        <v/>
      </c>
      <c r="F828" s="69"/>
      <c r="G828" s="68"/>
      <c r="H828" s="70"/>
      <c r="I828" s="68"/>
      <c r="J828" s="61"/>
      <c r="K828" s="72" t="str">
        <f t="shared" si="100"/>
        <v/>
      </c>
      <c r="L828" s="73" t="str">
        <f t="shared" si="101"/>
        <v/>
      </c>
      <c r="M828" s="74" t="str">
        <f t="shared" si="102"/>
        <v/>
      </c>
      <c r="N828" s="78" t="str">
        <f t="shared" si="103"/>
        <v/>
      </c>
      <c r="O828" s="75" t="str">
        <f>IFERROR(IF(OR(M828="",B828=""),"",VLOOKUP($A828,Tabla!$A$2:$M$112,$C828,FALSE)),"")</f>
        <v/>
      </c>
      <c r="P828" s="76" t="str">
        <f t="shared" si="104"/>
        <v/>
      </c>
      <c r="Q828" s="77" t="str">
        <f>IFERROR(IF(OR(O828=0,O828=""),VLOOKUP(B828,$T$6:$W$16,4,0)/60*N828,Tiempos!O828*VLOOKUP(Tiempos!B828,Tiempos!$T$6:$W$16,4,0)/60),"")</f>
        <v/>
      </c>
      <c r="R828" s="117"/>
      <c r="S828" s="112">
        <f t="shared" si="99"/>
        <v>0</v>
      </c>
    </row>
    <row r="829" spans="1:19" hidden="1">
      <c r="A829" s="67"/>
      <c r="B829" s="59"/>
      <c r="C829" s="79" t="str">
        <f>IFERROR(VLOOKUP(B829,Tiempos!$T$6:$U$16,2,FALSE),"")</f>
        <v/>
      </c>
      <c r="D829" s="59"/>
      <c r="E829" s="141" t="str">
        <f>IFERROR(+VLOOKUP(A829,Tabla!$A$5:B9826,2,0),"")</f>
        <v/>
      </c>
      <c r="F829" s="69"/>
      <c r="G829" s="68"/>
      <c r="H829" s="70"/>
      <c r="I829" s="68"/>
      <c r="J829" s="61"/>
      <c r="K829" s="72" t="str">
        <f t="shared" si="100"/>
        <v/>
      </c>
      <c r="L829" s="73" t="str">
        <f t="shared" si="101"/>
        <v/>
      </c>
      <c r="M829" s="74" t="str">
        <f t="shared" si="102"/>
        <v/>
      </c>
      <c r="N829" s="78" t="str">
        <f t="shared" si="103"/>
        <v/>
      </c>
      <c r="O829" s="75" t="str">
        <f>IFERROR(IF(OR(M829="",B829=""),"",VLOOKUP($A829,Tabla!$A$2:$M$112,$C829,FALSE)),"")</f>
        <v/>
      </c>
      <c r="P829" s="76" t="str">
        <f t="shared" si="104"/>
        <v/>
      </c>
      <c r="Q829" s="77" t="str">
        <f>IFERROR(IF(OR(O829=0,O829=""),VLOOKUP(B829,$T$6:$W$16,4,0)/60*N829,Tiempos!O829*VLOOKUP(Tiempos!B829,Tiempos!$T$6:$W$16,4,0)/60),"")</f>
        <v/>
      </c>
      <c r="R829" s="117"/>
      <c r="S829" s="112">
        <f t="shared" si="99"/>
        <v>0</v>
      </c>
    </row>
    <row r="830" spans="1:19" hidden="1">
      <c r="A830" s="67"/>
      <c r="B830" s="59"/>
      <c r="C830" s="79" t="str">
        <f>IFERROR(VLOOKUP(B830,Tiempos!$T$6:$U$16,2,FALSE),"")</f>
        <v/>
      </c>
      <c r="D830" s="59"/>
      <c r="E830" s="141" t="str">
        <f>IFERROR(+VLOOKUP(A830,Tabla!$A$5:B9827,2,0),"")</f>
        <v/>
      </c>
      <c r="F830" s="69"/>
      <c r="G830" s="68"/>
      <c r="H830" s="70"/>
      <c r="I830" s="68"/>
      <c r="J830" s="61"/>
      <c r="K830" s="72" t="str">
        <f t="shared" si="100"/>
        <v/>
      </c>
      <c r="L830" s="73" t="str">
        <f t="shared" si="101"/>
        <v/>
      </c>
      <c r="M830" s="74" t="str">
        <f t="shared" si="102"/>
        <v/>
      </c>
      <c r="N830" s="78" t="str">
        <f t="shared" si="103"/>
        <v/>
      </c>
      <c r="O830" s="75" t="str">
        <f>IFERROR(IF(OR(M830="",B830=""),"",VLOOKUP($A830,Tabla!$A$2:$M$112,$C830,FALSE)),"")</f>
        <v/>
      </c>
      <c r="P830" s="76" t="str">
        <f t="shared" si="104"/>
        <v/>
      </c>
      <c r="Q830" s="77" t="str">
        <f>IFERROR(IF(OR(O830=0,O830=""),VLOOKUP(B830,$T$6:$W$16,4,0)/60*N830,Tiempos!O830*VLOOKUP(Tiempos!B830,Tiempos!$T$6:$W$16,4,0)/60),"")</f>
        <v/>
      </c>
      <c r="R830" s="118"/>
      <c r="S830" s="112">
        <f t="shared" si="99"/>
        <v>0</v>
      </c>
    </row>
    <row r="831" spans="1:19" hidden="1">
      <c r="A831" s="67"/>
      <c r="B831" s="59"/>
      <c r="C831" s="79" t="str">
        <f>IFERROR(VLOOKUP(B831,Tiempos!$T$6:$U$16,2,FALSE),"")</f>
        <v/>
      </c>
      <c r="D831" s="59"/>
      <c r="E831" s="141" t="str">
        <f>IFERROR(+VLOOKUP(A831,Tabla!$A$5:B9828,2,0),"")</f>
        <v/>
      </c>
      <c r="F831" s="69"/>
      <c r="G831" s="68"/>
      <c r="H831" s="70"/>
      <c r="I831" s="68"/>
      <c r="J831" s="61"/>
      <c r="K831" s="72" t="str">
        <f t="shared" si="100"/>
        <v/>
      </c>
      <c r="L831" s="73" t="str">
        <f t="shared" si="101"/>
        <v/>
      </c>
      <c r="M831" s="74" t="str">
        <f t="shared" si="102"/>
        <v/>
      </c>
      <c r="N831" s="78" t="str">
        <f t="shared" si="103"/>
        <v/>
      </c>
      <c r="O831" s="75" t="str">
        <f>IFERROR(IF(OR(M831="",B831=""),"",VLOOKUP($A831,Tabla!$A$2:$M$112,$C831,FALSE)),"")</f>
        <v/>
      </c>
      <c r="P831" s="76" t="str">
        <f t="shared" si="104"/>
        <v/>
      </c>
      <c r="Q831" s="77" t="str">
        <f>IFERROR(IF(OR(O831=0,O831=""),VLOOKUP(B831,$T$6:$W$16,4,0)/60*N831,Tiempos!O831*VLOOKUP(Tiempos!B831,Tiempos!$T$6:$W$16,4,0)/60),"")</f>
        <v/>
      </c>
      <c r="R831" s="116"/>
      <c r="S831" s="112">
        <f t="shared" si="99"/>
        <v>0</v>
      </c>
    </row>
    <row r="832" spans="1:19" hidden="1">
      <c r="A832" s="67"/>
      <c r="B832" s="59"/>
      <c r="C832" s="79" t="str">
        <f>IFERROR(VLOOKUP(B832,Tiempos!$T$6:$U$16,2,FALSE),"")</f>
        <v/>
      </c>
      <c r="D832" s="59"/>
      <c r="E832" s="141" t="str">
        <f>IFERROR(+VLOOKUP(A832,Tabla!$A$5:B9829,2,0),"")</f>
        <v/>
      </c>
      <c r="F832" s="69"/>
      <c r="G832" s="68"/>
      <c r="H832" s="70"/>
      <c r="I832" s="68"/>
      <c r="J832" s="61"/>
      <c r="K832" s="72" t="str">
        <f t="shared" si="100"/>
        <v/>
      </c>
      <c r="L832" s="73" t="str">
        <f t="shared" si="101"/>
        <v/>
      </c>
      <c r="M832" s="74" t="str">
        <f t="shared" si="102"/>
        <v/>
      </c>
      <c r="N832" s="78" t="str">
        <f t="shared" si="103"/>
        <v/>
      </c>
      <c r="O832" s="75" t="str">
        <f>IFERROR(IF(OR(M832="",B832=""),"",VLOOKUP($A832,Tabla!$A$2:$M$112,$C832,FALSE)),"")</f>
        <v/>
      </c>
      <c r="P832" s="76" t="str">
        <f t="shared" si="104"/>
        <v/>
      </c>
      <c r="Q832" s="77" t="str">
        <f>IFERROR(IF(OR(O832=0,O832=""),VLOOKUP(B832,$T$6:$W$16,4,0)/60*N832,Tiempos!O832*VLOOKUP(Tiempos!B832,Tiempos!$T$6:$W$16,4,0)/60),"")</f>
        <v/>
      </c>
      <c r="R832" s="115"/>
      <c r="S832" s="112">
        <f t="shared" si="99"/>
        <v>0</v>
      </c>
    </row>
    <row r="833" spans="1:19" hidden="1">
      <c r="A833" s="67"/>
      <c r="B833" s="59"/>
      <c r="C833" s="79" t="str">
        <f>IFERROR(VLOOKUP(B833,Tiempos!$T$6:$U$16,2,FALSE),"")</f>
        <v/>
      </c>
      <c r="D833" s="59"/>
      <c r="E833" s="141" t="str">
        <f>IFERROR(+VLOOKUP(A833,Tabla!$A$5:B9830,2,0),"")</f>
        <v/>
      </c>
      <c r="F833" s="69"/>
      <c r="G833" s="68"/>
      <c r="H833" s="70"/>
      <c r="I833" s="68"/>
      <c r="J833" s="61"/>
      <c r="K833" s="72" t="str">
        <f t="shared" si="100"/>
        <v/>
      </c>
      <c r="L833" s="73" t="str">
        <f t="shared" si="101"/>
        <v/>
      </c>
      <c r="M833" s="74" t="str">
        <f t="shared" si="102"/>
        <v/>
      </c>
      <c r="N833" s="78" t="str">
        <f t="shared" si="103"/>
        <v/>
      </c>
      <c r="O833" s="75" t="str">
        <f>IFERROR(IF(OR(M833="",B833=""),"",VLOOKUP($A833,Tabla!$A$2:$M$112,$C833,FALSE)),"")</f>
        <v/>
      </c>
      <c r="P833" s="76" t="str">
        <f t="shared" si="104"/>
        <v/>
      </c>
      <c r="Q833" s="77" t="str">
        <f>IFERROR(IF(OR(O833=0,O833=""),VLOOKUP(B833,$T$6:$W$16,4,0)/60*N833,Tiempos!O833*VLOOKUP(Tiempos!B833,Tiempos!$T$6:$W$16,4,0)/60),"")</f>
        <v/>
      </c>
      <c r="R833" s="115"/>
      <c r="S833" s="112">
        <f t="shared" si="99"/>
        <v>0</v>
      </c>
    </row>
    <row r="834" spans="1:19" hidden="1">
      <c r="A834" s="67"/>
      <c r="B834" s="59"/>
      <c r="C834" s="79" t="str">
        <f>IFERROR(VLOOKUP(B834,Tiempos!$T$6:$U$16,2,FALSE),"")</f>
        <v/>
      </c>
      <c r="D834" s="59"/>
      <c r="E834" s="141" t="str">
        <f>IFERROR(+VLOOKUP(A834,Tabla!$A$5:B9831,2,0),"")</f>
        <v/>
      </c>
      <c r="F834" s="69"/>
      <c r="G834" s="68"/>
      <c r="H834" s="70"/>
      <c r="I834" s="68"/>
      <c r="J834" s="61"/>
      <c r="K834" s="72" t="str">
        <f t="shared" si="100"/>
        <v/>
      </c>
      <c r="L834" s="73" t="str">
        <f t="shared" si="101"/>
        <v/>
      </c>
      <c r="M834" s="74" t="str">
        <f t="shared" si="102"/>
        <v/>
      </c>
      <c r="N834" s="78" t="str">
        <f t="shared" si="103"/>
        <v/>
      </c>
      <c r="O834" s="75" t="str">
        <f>IFERROR(IF(OR(M834="",B834=""),"",VLOOKUP($A834,Tabla!$A$2:$M$112,$C834,FALSE)),"")</f>
        <v/>
      </c>
      <c r="P834" s="76" t="str">
        <f t="shared" si="104"/>
        <v/>
      </c>
      <c r="Q834" s="77" t="str">
        <f>IFERROR(IF(OR(O834=0,O834=""),VLOOKUP(B834,$T$6:$W$16,4,0)/60*N834,Tiempos!O834*VLOOKUP(Tiempos!B834,Tiempos!$T$6:$W$16,4,0)/60),"")</f>
        <v/>
      </c>
      <c r="R834" s="115"/>
      <c r="S834" s="112">
        <f t="shared" si="99"/>
        <v>0</v>
      </c>
    </row>
    <row r="835" spans="1:19" hidden="1">
      <c r="A835" s="67"/>
      <c r="B835" s="59"/>
      <c r="C835" s="79" t="str">
        <f>IFERROR(VLOOKUP(B835,Tiempos!$T$6:$U$16,2,FALSE),"")</f>
        <v/>
      </c>
      <c r="D835" s="59"/>
      <c r="E835" s="141" t="str">
        <f>IFERROR(+VLOOKUP(A835,Tabla!$A$5:B9832,2,0),"")</f>
        <v/>
      </c>
      <c r="F835" s="69"/>
      <c r="G835" s="68"/>
      <c r="H835" s="70"/>
      <c r="I835" s="68"/>
      <c r="J835" s="61"/>
      <c r="K835" s="72" t="str">
        <f t="shared" si="100"/>
        <v/>
      </c>
      <c r="L835" s="73" t="str">
        <f t="shared" si="101"/>
        <v/>
      </c>
      <c r="M835" s="74" t="str">
        <f t="shared" si="102"/>
        <v/>
      </c>
      <c r="N835" s="78" t="str">
        <f t="shared" si="103"/>
        <v/>
      </c>
      <c r="O835" s="75" t="str">
        <f>IFERROR(IF(OR(M835="",B835=""),"",VLOOKUP($A835,Tabla!$A$2:$M$112,$C835,FALSE)),"")</f>
        <v/>
      </c>
      <c r="P835" s="76" t="str">
        <f t="shared" si="104"/>
        <v/>
      </c>
      <c r="Q835" s="77" t="str">
        <f>IFERROR(IF(OR(O835=0,O835=""),VLOOKUP(B835,$T$6:$W$16,4,0)/60*N835,Tiempos!O835*VLOOKUP(Tiempos!B835,Tiempos!$T$6:$W$16,4,0)/60),"")</f>
        <v/>
      </c>
      <c r="R835" s="115"/>
      <c r="S835" s="112">
        <f t="shared" si="99"/>
        <v>0</v>
      </c>
    </row>
    <row r="836" spans="1:19" hidden="1">
      <c r="A836" s="67"/>
      <c r="B836" s="59"/>
      <c r="C836" s="79" t="str">
        <f>IFERROR(VLOOKUP(B836,Tiempos!$T$6:$U$16,2,FALSE),"")</f>
        <v/>
      </c>
      <c r="D836" s="59"/>
      <c r="E836" s="141" t="str">
        <f>IFERROR(+VLOOKUP(A836,Tabla!$A$5:B9833,2,0),"")</f>
        <v/>
      </c>
      <c r="F836" s="69"/>
      <c r="G836" s="68"/>
      <c r="H836" s="70"/>
      <c r="I836" s="68"/>
      <c r="J836" s="61"/>
      <c r="K836" s="72" t="str">
        <f t="shared" si="100"/>
        <v/>
      </c>
      <c r="L836" s="73" t="str">
        <f t="shared" si="101"/>
        <v/>
      </c>
      <c r="M836" s="74" t="str">
        <f t="shared" si="102"/>
        <v/>
      </c>
      <c r="N836" s="78" t="str">
        <f t="shared" si="103"/>
        <v/>
      </c>
      <c r="O836" s="75" t="str">
        <f>IFERROR(IF(OR(M836="",B836=""),"",VLOOKUP($A836,Tabla!$A$2:$M$112,$C836,FALSE)),"")</f>
        <v/>
      </c>
      <c r="P836" s="76" t="str">
        <f t="shared" si="104"/>
        <v/>
      </c>
      <c r="Q836" s="77" t="str">
        <f>IFERROR(IF(OR(O836=0,O836=""),VLOOKUP(B836,$T$6:$W$16,4,0)/60*N836,Tiempos!O836*VLOOKUP(Tiempos!B836,Tiempos!$T$6:$W$16,4,0)/60),"")</f>
        <v/>
      </c>
      <c r="R836" s="115"/>
      <c r="S836" s="112">
        <f t="shared" ref="S836:S899" si="105">IF(I836=G836,IF(H836&lt;$S$1,IF(J836&gt;$S$2,$S$3,0),0),IF(WEEKDAY(G836)=7,IF(J836&gt;$S$2,$S$3,0),IF(H836&lt;$S$1,$S$3,0)+IF(J836&gt;$S$2,$S$3,0)))</f>
        <v>0</v>
      </c>
    </row>
    <row r="837" spans="1:19" hidden="1">
      <c r="A837" s="67"/>
      <c r="B837" s="59"/>
      <c r="C837" s="79" t="str">
        <f>IFERROR(VLOOKUP(B837,Tiempos!$T$6:$U$16,2,FALSE),"")</f>
        <v/>
      </c>
      <c r="D837" s="59"/>
      <c r="E837" s="141" t="str">
        <f>IFERROR(+VLOOKUP(A837,Tabla!$A$5:B9834,2,0),"")</f>
        <v/>
      </c>
      <c r="F837" s="69"/>
      <c r="G837" s="68"/>
      <c r="H837" s="70"/>
      <c r="I837" s="68"/>
      <c r="J837" s="61"/>
      <c r="K837" s="72" t="str">
        <f t="shared" si="100"/>
        <v/>
      </c>
      <c r="L837" s="73" t="str">
        <f t="shared" si="101"/>
        <v/>
      </c>
      <c r="M837" s="74" t="str">
        <f t="shared" si="102"/>
        <v/>
      </c>
      <c r="N837" s="78" t="str">
        <f t="shared" si="103"/>
        <v/>
      </c>
      <c r="O837" s="75" t="str">
        <f>IFERROR(IF(OR(M837="",B837=""),"",VLOOKUP($A837,Tabla!$A$2:$M$112,$C837,FALSE)),"")</f>
        <v/>
      </c>
      <c r="P837" s="76" t="str">
        <f t="shared" si="104"/>
        <v/>
      </c>
      <c r="Q837" s="77" t="str">
        <f>IFERROR(IF(OR(O837=0,O837=""),VLOOKUP(B837,$T$6:$W$16,4,0)/60*N837,Tiempos!O837*VLOOKUP(Tiempos!B837,Tiempos!$T$6:$W$16,4,0)/60),"")</f>
        <v/>
      </c>
      <c r="R837" s="115"/>
      <c r="S837" s="112">
        <f t="shared" si="105"/>
        <v>0</v>
      </c>
    </row>
    <row r="838" spans="1:19" hidden="1">
      <c r="A838" s="67"/>
      <c r="B838" s="59"/>
      <c r="C838" s="79" t="str">
        <f>IFERROR(VLOOKUP(B838,Tiempos!$T$6:$U$16,2,FALSE),"")</f>
        <v/>
      </c>
      <c r="D838" s="59"/>
      <c r="E838" s="141" t="str">
        <f>IFERROR(+VLOOKUP(A838,Tabla!$A$5:B9835,2,0),"")</f>
        <v/>
      </c>
      <c r="F838" s="69"/>
      <c r="G838" s="68"/>
      <c r="H838" s="70"/>
      <c r="I838" s="68"/>
      <c r="J838" s="61"/>
      <c r="K838" s="72" t="str">
        <f t="shared" si="100"/>
        <v/>
      </c>
      <c r="L838" s="73" t="str">
        <f t="shared" si="101"/>
        <v/>
      </c>
      <c r="M838" s="74" t="str">
        <f t="shared" si="102"/>
        <v/>
      </c>
      <c r="N838" s="78" t="str">
        <f t="shared" si="103"/>
        <v/>
      </c>
      <c r="O838" s="75" t="str">
        <f>IFERROR(IF(OR(M838="",B838=""),"",VLOOKUP($A838,Tabla!$A$2:$M$112,$C838,FALSE)),"")</f>
        <v/>
      </c>
      <c r="P838" s="76" t="str">
        <f t="shared" si="104"/>
        <v/>
      </c>
      <c r="Q838" s="77" t="str">
        <f>IFERROR(IF(OR(O838=0,O838=""),VLOOKUP(B838,$T$6:$W$16,4,0)/60*N838,Tiempos!O838*VLOOKUP(Tiempos!B838,Tiempos!$T$6:$W$16,4,0)/60),"")</f>
        <v/>
      </c>
      <c r="R838" s="115"/>
      <c r="S838" s="112">
        <f t="shared" si="105"/>
        <v>0</v>
      </c>
    </row>
    <row r="839" spans="1:19" hidden="1">
      <c r="A839" s="67"/>
      <c r="B839" s="59"/>
      <c r="C839" s="79" t="str">
        <f>IFERROR(VLOOKUP(B839,Tiempos!$T$6:$U$16,2,FALSE),"")</f>
        <v/>
      </c>
      <c r="D839" s="59"/>
      <c r="E839" s="141" t="str">
        <f>IFERROR(+VLOOKUP(A839,Tabla!$A$5:B9836,2,0),"")</f>
        <v/>
      </c>
      <c r="F839" s="69"/>
      <c r="G839" s="68"/>
      <c r="H839" s="70"/>
      <c r="I839" s="68"/>
      <c r="J839" s="61"/>
      <c r="K839" s="72" t="str">
        <f t="shared" si="100"/>
        <v/>
      </c>
      <c r="L839" s="73" t="str">
        <f t="shared" si="101"/>
        <v/>
      </c>
      <c r="M839" s="74" t="str">
        <f t="shared" si="102"/>
        <v/>
      </c>
      <c r="N839" s="78" t="str">
        <f t="shared" si="103"/>
        <v/>
      </c>
      <c r="O839" s="75" t="str">
        <f>IFERROR(IF(OR(M839="",B839=""),"",VLOOKUP($A839,Tabla!$A$2:$M$112,$C839,FALSE)),"")</f>
        <v/>
      </c>
      <c r="P839" s="76" t="str">
        <f t="shared" si="104"/>
        <v/>
      </c>
      <c r="Q839" s="77" t="str">
        <f>IFERROR(IF(OR(O839=0,O839=""),VLOOKUP(B839,$T$6:$W$16,4,0)/60*N839,Tiempos!O839*VLOOKUP(Tiempos!B839,Tiempos!$T$6:$W$16,4,0)/60),"")</f>
        <v/>
      </c>
      <c r="R839" s="115"/>
      <c r="S839" s="112">
        <f t="shared" si="105"/>
        <v>0</v>
      </c>
    </row>
    <row r="840" spans="1:19" hidden="1">
      <c r="A840" s="67"/>
      <c r="B840" s="59"/>
      <c r="C840" s="79" t="str">
        <f>IFERROR(VLOOKUP(B840,Tiempos!$T$6:$U$16,2,FALSE),"")</f>
        <v/>
      </c>
      <c r="D840" s="59"/>
      <c r="E840" s="141" t="str">
        <f>IFERROR(+VLOOKUP(A840,Tabla!$A$5:B9837,2,0),"")</f>
        <v/>
      </c>
      <c r="F840" s="69"/>
      <c r="G840" s="68"/>
      <c r="H840" s="70"/>
      <c r="I840" s="68"/>
      <c r="J840" s="61"/>
      <c r="K840" s="72" t="str">
        <f t="shared" si="100"/>
        <v/>
      </c>
      <c r="L840" s="73" t="str">
        <f t="shared" si="101"/>
        <v/>
      </c>
      <c r="M840" s="74" t="str">
        <f t="shared" si="102"/>
        <v/>
      </c>
      <c r="N840" s="78" t="str">
        <f t="shared" si="103"/>
        <v/>
      </c>
      <c r="O840" s="75" t="str">
        <f>IFERROR(IF(OR(M840="",B840=""),"",VLOOKUP($A840,Tabla!$A$2:$M$112,$C840,FALSE)),"")</f>
        <v/>
      </c>
      <c r="P840" s="76" t="str">
        <f t="shared" si="104"/>
        <v/>
      </c>
      <c r="Q840" s="77" t="str">
        <f>IFERROR(IF(OR(O840=0,O840=""),VLOOKUP(B840,$T$6:$W$16,4,0)/60*N840,Tiempos!O840*VLOOKUP(Tiempos!B840,Tiempos!$T$6:$W$16,4,0)/60),"")</f>
        <v/>
      </c>
      <c r="R840" s="115"/>
      <c r="S840" s="112">
        <f t="shared" si="105"/>
        <v>0</v>
      </c>
    </row>
    <row r="841" spans="1:19" ht="13.5" hidden="1" customHeight="1">
      <c r="A841" s="67"/>
      <c r="B841" s="59"/>
      <c r="C841" s="79" t="str">
        <f>IFERROR(VLOOKUP(B841,Tiempos!$T$6:$U$16,2,FALSE),"")</f>
        <v/>
      </c>
      <c r="D841" s="59"/>
      <c r="E841" s="141" t="str">
        <f>IFERROR(+VLOOKUP(A841,Tabla!$A$5:B9838,2,0),"")</f>
        <v/>
      </c>
      <c r="F841" s="69"/>
      <c r="G841" s="68"/>
      <c r="H841" s="70"/>
      <c r="I841" s="68"/>
      <c r="J841" s="61"/>
      <c r="K841" s="72" t="str">
        <f t="shared" si="100"/>
        <v/>
      </c>
      <c r="L841" s="73" t="str">
        <f t="shared" si="101"/>
        <v/>
      </c>
      <c r="M841" s="74" t="str">
        <f t="shared" si="102"/>
        <v/>
      </c>
      <c r="N841" s="78" t="str">
        <f t="shared" si="103"/>
        <v/>
      </c>
      <c r="O841" s="75" t="str">
        <f>IFERROR(IF(OR(M841="",B841=""),"",VLOOKUP($A841,Tabla!$A$2:$M$112,$C841,FALSE)),"")</f>
        <v/>
      </c>
      <c r="P841" s="76" t="str">
        <f t="shared" si="104"/>
        <v/>
      </c>
      <c r="Q841" s="77" t="str">
        <f>IFERROR(IF(OR(O841=0,O841=""),VLOOKUP(B841,$T$6:$W$16,4,0)/60*N841,Tiempos!O841*VLOOKUP(Tiempos!B841,Tiempos!$T$6:$W$16,4,0)/60),"")</f>
        <v/>
      </c>
      <c r="R841" s="115"/>
      <c r="S841" s="112">
        <f t="shared" si="105"/>
        <v>0</v>
      </c>
    </row>
    <row r="842" spans="1:19" ht="13.5" hidden="1" customHeight="1">
      <c r="A842" s="67"/>
      <c r="B842" s="59"/>
      <c r="C842" s="79" t="str">
        <f>IFERROR(VLOOKUP(B842,Tiempos!$T$6:$U$16,2,FALSE),"")</f>
        <v/>
      </c>
      <c r="D842" s="59"/>
      <c r="E842" s="141" t="str">
        <f>IFERROR(+VLOOKUP(A842,Tabla!$A$5:B9839,2,0),"")</f>
        <v/>
      </c>
      <c r="F842" s="69"/>
      <c r="G842" s="68"/>
      <c r="H842" s="70"/>
      <c r="I842" s="68"/>
      <c r="J842" s="61"/>
      <c r="K842" s="72" t="str">
        <f t="shared" si="100"/>
        <v/>
      </c>
      <c r="L842" s="73" t="str">
        <f t="shared" si="101"/>
        <v/>
      </c>
      <c r="M842" s="74" t="str">
        <f t="shared" si="102"/>
        <v/>
      </c>
      <c r="N842" s="78" t="str">
        <f t="shared" si="103"/>
        <v/>
      </c>
      <c r="O842" s="75" t="str">
        <f>IFERROR(IF(OR(M842="",B842=""),"",VLOOKUP($A842,Tabla!$A$2:$M$112,$C842,FALSE)),"")</f>
        <v/>
      </c>
      <c r="P842" s="76" t="str">
        <f t="shared" si="104"/>
        <v/>
      </c>
      <c r="Q842" s="77" t="str">
        <f>IFERROR(IF(OR(O842=0,O842=""),VLOOKUP(B842,$T$6:$W$16,4,0)/60*N842,Tiempos!O842*VLOOKUP(Tiempos!B842,Tiempos!$T$6:$W$16,4,0)/60),"")</f>
        <v/>
      </c>
      <c r="R842" s="115"/>
      <c r="S842" s="112">
        <f t="shared" si="105"/>
        <v>0</v>
      </c>
    </row>
    <row r="843" spans="1:19" hidden="1">
      <c r="A843" s="67"/>
      <c r="B843" s="59"/>
      <c r="C843" s="79" t="str">
        <f>IFERROR(VLOOKUP(B843,Tiempos!$T$6:$U$16,2,FALSE),"")</f>
        <v/>
      </c>
      <c r="D843" s="59"/>
      <c r="E843" s="141" t="str">
        <f>IFERROR(+VLOOKUP(A843,Tabla!$A$5:B9840,2,0),"")</f>
        <v/>
      </c>
      <c r="F843" s="69"/>
      <c r="G843" s="68"/>
      <c r="H843" s="70"/>
      <c r="I843" s="68"/>
      <c r="J843" s="61"/>
      <c r="K843" s="72" t="str">
        <f t="shared" si="100"/>
        <v/>
      </c>
      <c r="L843" s="73" t="str">
        <f t="shared" si="101"/>
        <v/>
      </c>
      <c r="M843" s="74" t="str">
        <f t="shared" si="102"/>
        <v/>
      </c>
      <c r="N843" s="78" t="str">
        <f t="shared" si="103"/>
        <v/>
      </c>
      <c r="O843" s="75" t="str">
        <f>IFERROR(IF(OR(M843="",B843=""),"",VLOOKUP($A843,Tabla!$A$2:$M$112,$C843,FALSE)),"")</f>
        <v/>
      </c>
      <c r="P843" s="76" t="str">
        <f t="shared" si="104"/>
        <v/>
      </c>
      <c r="Q843" s="77" t="str">
        <f>IFERROR(IF(OR(O843=0,O843=""),VLOOKUP(B843,$T$6:$W$16,4,0)/60*N843,Tiempos!O843*VLOOKUP(Tiempos!B843,Tiempos!$T$6:$W$16,4,0)/60),"")</f>
        <v/>
      </c>
      <c r="R843" s="115"/>
      <c r="S843" s="112">
        <f t="shared" si="105"/>
        <v>0</v>
      </c>
    </row>
    <row r="844" spans="1:19" hidden="1">
      <c r="A844" s="67"/>
      <c r="B844" s="59"/>
      <c r="C844" s="79" t="str">
        <f>IFERROR(VLOOKUP(B844,Tiempos!$T$6:$U$16,2,FALSE),"")</f>
        <v/>
      </c>
      <c r="D844" s="59"/>
      <c r="E844" s="141" t="str">
        <f>IFERROR(+VLOOKUP(A844,Tabla!$A$5:B9841,2,0),"")</f>
        <v/>
      </c>
      <c r="F844" s="69"/>
      <c r="G844" s="68"/>
      <c r="H844" s="70"/>
      <c r="I844" s="68"/>
      <c r="J844" s="61"/>
      <c r="K844" s="72" t="str">
        <f t="shared" si="100"/>
        <v/>
      </c>
      <c r="L844" s="73" t="str">
        <f t="shared" si="101"/>
        <v/>
      </c>
      <c r="M844" s="74" t="str">
        <f t="shared" si="102"/>
        <v/>
      </c>
      <c r="N844" s="78" t="str">
        <f t="shared" si="103"/>
        <v/>
      </c>
      <c r="O844" s="75" t="str">
        <f>IFERROR(IF(OR(M844="",B844=""),"",VLOOKUP($A844,Tabla!$A$2:$M$112,$C844,FALSE)),"")</f>
        <v/>
      </c>
      <c r="P844" s="76" t="str">
        <f t="shared" si="104"/>
        <v/>
      </c>
      <c r="Q844" s="77" t="str">
        <f>IFERROR(IF(OR(O844=0,O844=""),VLOOKUP(B844,$T$6:$W$16,4,0)/60*N844,Tiempos!O844*VLOOKUP(Tiempos!B844,Tiempos!$T$6:$W$16,4,0)/60),"")</f>
        <v/>
      </c>
      <c r="R844" s="115"/>
      <c r="S844" s="112">
        <f t="shared" si="105"/>
        <v>0</v>
      </c>
    </row>
    <row r="845" spans="1:19" hidden="1">
      <c r="A845" s="67"/>
      <c r="B845" s="59"/>
      <c r="C845" s="79" t="str">
        <f>IFERROR(VLOOKUP(B845,Tiempos!$T$6:$U$16,2,FALSE),"")</f>
        <v/>
      </c>
      <c r="D845" s="59"/>
      <c r="E845" s="141" t="str">
        <f>IFERROR(+VLOOKUP(A845,Tabla!$A$5:B9842,2,0),"")</f>
        <v/>
      </c>
      <c r="F845" s="69"/>
      <c r="G845" s="68"/>
      <c r="H845" s="70"/>
      <c r="I845" s="68"/>
      <c r="J845" s="61"/>
      <c r="K845" s="72" t="str">
        <f t="shared" si="100"/>
        <v/>
      </c>
      <c r="L845" s="73" t="str">
        <f t="shared" si="101"/>
        <v/>
      </c>
      <c r="M845" s="74" t="str">
        <f t="shared" si="102"/>
        <v/>
      </c>
      <c r="N845" s="78" t="str">
        <f t="shared" si="103"/>
        <v/>
      </c>
      <c r="O845" s="75" t="str">
        <f>IFERROR(IF(OR(M845="",B845=""),"",VLOOKUP($A845,Tabla!$A$2:$M$112,$C845,FALSE)),"")</f>
        <v/>
      </c>
      <c r="P845" s="76" t="str">
        <f t="shared" si="104"/>
        <v/>
      </c>
      <c r="Q845" s="77" t="str">
        <f>IFERROR(IF(OR(O845=0,O845=""),VLOOKUP(B845,$T$6:$W$16,4,0)/60*N845,Tiempos!O845*VLOOKUP(Tiempos!B845,Tiempos!$T$6:$W$16,4,0)/60),"")</f>
        <v/>
      </c>
      <c r="R845" s="115"/>
      <c r="S845" s="112">
        <f t="shared" si="105"/>
        <v>0</v>
      </c>
    </row>
    <row r="846" spans="1:19" hidden="1">
      <c r="A846" s="67"/>
      <c r="B846" s="59"/>
      <c r="C846" s="79" t="str">
        <f>IFERROR(VLOOKUP(B846,Tiempos!$T$6:$U$16,2,FALSE),"")</f>
        <v/>
      </c>
      <c r="D846" s="59"/>
      <c r="E846" s="141" t="str">
        <f>IFERROR(+VLOOKUP(A846,Tabla!$A$5:B9843,2,0),"")</f>
        <v/>
      </c>
      <c r="F846" s="69"/>
      <c r="G846" s="68"/>
      <c r="H846" s="70"/>
      <c r="I846" s="68"/>
      <c r="J846" s="61"/>
      <c r="K846" s="72" t="str">
        <f t="shared" si="100"/>
        <v/>
      </c>
      <c r="L846" s="73" t="str">
        <f t="shared" si="101"/>
        <v/>
      </c>
      <c r="M846" s="74" t="str">
        <f t="shared" si="102"/>
        <v/>
      </c>
      <c r="N846" s="78" t="str">
        <f t="shared" si="103"/>
        <v/>
      </c>
      <c r="O846" s="75" t="str">
        <f>IFERROR(IF(OR(M846="",B846=""),"",VLOOKUP($A846,Tabla!$A$2:$M$112,$C846,FALSE)),"")</f>
        <v/>
      </c>
      <c r="P846" s="76" t="str">
        <f t="shared" si="104"/>
        <v/>
      </c>
      <c r="Q846" s="77" t="str">
        <f>IFERROR(IF(OR(O846=0,O846=""),VLOOKUP(B846,$T$6:$W$16,4,0)/60*N846,Tiempos!O846*VLOOKUP(Tiempos!B846,Tiempos!$T$6:$W$16,4,0)/60),"")</f>
        <v/>
      </c>
      <c r="R846" s="115"/>
      <c r="S846" s="112">
        <f t="shared" si="105"/>
        <v>0</v>
      </c>
    </row>
    <row r="847" spans="1:19" hidden="1">
      <c r="A847" s="67"/>
      <c r="B847" s="59"/>
      <c r="C847" s="79" t="str">
        <f>IFERROR(VLOOKUP(B847,Tiempos!$T$6:$U$16,2,FALSE),"")</f>
        <v/>
      </c>
      <c r="D847" s="59"/>
      <c r="E847" s="141" t="str">
        <f>IFERROR(+VLOOKUP(A847,Tabla!$A$5:B9844,2,0),"")</f>
        <v/>
      </c>
      <c r="F847" s="69"/>
      <c r="G847" s="68"/>
      <c r="H847" s="70"/>
      <c r="I847" s="68"/>
      <c r="J847" s="61"/>
      <c r="K847" s="72" t="str">
        <f t="shared" si="100"/>
        <v/>
      </c>
      <c r="L847" s="73" t="str">
        <f t="shared" si="101"/>
        <v/>
      </c>
      <c r="M847" s="74" t="str">
        <f t="shared" si="102"/>
        <v/>
      </c>
      <c r="N847" s="78" t="str">
        <f t="shared" si="103"/>
        <v/>
      </c>
      <c r="O847" s="75" t="str">
        <f>IFERROR(IF(OR(M847="",B847=""),"",VLOOKUP($A847,Tabla!$A$2:$M$112,$C847,FALSE)),"")</f>
        <v/>
      </c>
      <c r="P847" s="76" t="str">
        <f t="shared" si="104"/>
        <v/>
      </c>
      <c r="Q847" s="77" t="str">
        <f>IFERROR(IF(OR(O847=0,O847=""),VLOOKUP(B847,$T$6:$W$16,4,0)/60*N847,Tiempos!O847*VLOOKUP(Tiempos!B847,Tiempos!$T$6:$W$16,4,0)/60),"")</f>
        <v/>
      </c>
      <c r="R847" s="115"/>
      <c r="S847" s="112">
        <f t="shared" si="105"/>
        <v>0</v>
      </c>
    </row>
    <row r="848" spans="1:19" hidden="1">
      <c r="A848" s="67"/>
      <c r="B848" s="59"/>
      <c r="C848" s="79" t="str">
        <f>IFERROR(VLOOKUP(B848,Tiempos!$T$6:$U$16,2,FALSE),"")</f>
        <v/>
      </c>
      <c r="D848" s="59"/>
      <c r="E848" s="141" t="str">
        <f>IFERROR(+VLOOKUP(A848,Tabla!$A$5:B9845,2,0),"")</f>
        <v/>
      </c>
      <c r="F848" s="69"/>
      <c r="G848" s="68"/>
      <c r="H848" s="70"/>
      <c r="I848" s="68"/>
      <c r="J848" s="61"/>
      <c r="K848" s="72" t="str">
        <f t="shared" si="100"/>
        <v/>
      </c>
      <c r="L848" s="73" t="str">
        <f t="shared" si="101"/>
        <v/>
      </c>
      <c r="M848" s="74" t="str">
        <f t="shared" si="102"/>
        <v/>
      </c>
      <c r="N848" s="78" t="str">
        <f t="shared" si="103"/>
        <v/>
      </c>
      <c r="O848" s="75" t="str">
        <f>IFERROR(IF(OR(M848="",B848=""),"",VLOOKUP($A848,Tabla!$A$2:$M$112,$C848,FALSE)),"")</f>
        <v/>
      </c>
      <c r="P848" s="76" t="str">
        <f t="shared" si="104"/>
        <v/>
      </c>
      <c r="Q848" s="77" t="str">
        <f>IFERROR(IF(OR(O848=0,O848=""),VLOOKUP(B848,$T$6:$W$16,4,0)/60*N848,Tiempos!O848*VLOOKUP(Tiempos!B848,Tiempos!$T$6:$W$16,4,0)/60),"")</f>
        <v/>
      </c>
      <c r="R848" s="115"/>
      <c r="S848" s="112">
        <f t="shared" si="105"/>
        <v>0</v>
      </c>
    </row>
    <row r="849" spans="1:19" hidden="1">
      <c r="A849" s="67"/>
      <c r="B849" s="59"/>
      <c r="C849" s="79" t="str">
        <f>IFERROR(VLOOKUP(B849,Tiempos!$T$6:$U$16,2,FALSE),"")</f>
        <v/>
      </c>
      <c r="D849" s="59"/>
      <c r="E849" s="141" t="str">
        <f>IFERROR(+VLOOKUP(A849,Tabla!$A$5:B9846,2,0),"")</f>
        <v/>
      </c>
      <c r="F849" s="69"/>
      <c r="G849" s="68"/>
      <c r="H849" s="70"/>
      <c r="I849" s="68"/>
      <c r="J849" s="61"/>
      <c r="K849" s="72" t="str">
        <f t="shared" si="100"/>
        <v/>
      </c>
      <c r="L849" s="73" t="str">
        <f t="shared" si="101"/>
        <v/>
      </c>
      <c r="M849" s="74" t="str">
        <f t="shared" si="102"/>
        <v/>
      </c>
      <c r="N849" s="78" t="str">
        <f t="shared" si="103"/>
        <v/>
      </c>
      <c r="O849" s="75" t="str">
        <f>IFERROR(IF(OR(M849="",B849=""),"",VLOOKUP($A849,Tabla!$A$2:$M$112,$C849,FALSE)),"")</f>
        <v/>
      </c>
      <c r="P849" s="76" t="str">
        <f t="shared" si="104"/>
        <v/>
      </c>
      <c r="Q849" s="77" t="str">
        <f>IFERROR(IF(OR(O849=0,O849=""),VLOOKUP(B849,$T$6:$W$16,4,0)/60*N849,Tiempos!O849*VLOOKUP(Tiempos!B849,Tiempos!$T$6:$W$16,4,0)/60),"")</f>
        <v/>
      </c>
      <c r="R849" s="115"/>
      <c r="S849" s="112">
        <f t="shared" si="105"/>
        <v>0</v>
      </c>
    </row>
    <row r="850" spans="1:19" hidden="1">
      <c r="A850" s="67"/>
      <c r="B850" s="59"/>
      <c r="C850" s="79" t="str">
        <f>IFERROR(VLOOKUP(B850,Tiempos!$T$6:$U$16,2,FALSE),"")</f>
        <v/>
      </c>
      <c r="D850" s="59"/>
      <c r="E850" s="141" t="str">
        <f>IFERROR(+VLOOKUP(A850,Tabla!$A$5:B9847,2,0),"")</f>
        <v/>
      </c>
      <c r="F850" s="69"/>
      <c r="G850" s="68"/>
      <c r="H850" s="70"/>
      <c r="I850" s="68"/>
      <c r="J850" s="61"/>
      <c r="K850" s="72" t="str">
        <f t="shared" si="100"/>
        <v/>
      </c>
      <c r="L850" s="73" t="str">
        <f t="shared" si="101"/>
        <v/>
      </c>
      <c r="M850" s="74" t="str">
        <f t="shared" si="102"/>
        <v/>
      </c>
      <c r="N850" s="78" t="str">
        <f t="shared" si="103"/>
        <v/>
      </c>
      <c r="O850" s="75" t="str">
        <f>IFERROR(IF(OR(M850="",B850=""),"",VLOOKUP($A850,Tabla!$A$2:$M$112,$C850,FALSE)),"")</f>
        <v/>
      </c>
      <c r="P850" s="76" t="str">
        <f t="shared" si="104"/>
        <v/>
      </c>
      <c r="Q850" s="77" t="str">
        <f>IFERROR(IF(OR(O850=0,O850=""),VLOOKUP(B850,$T$6:$W$16,4,0)/60*N850,Tiempos!O850*VLOOKUP(Tiempos!B850,Tiempos!$T$6:$W$16,4,0)/60),"")</f>
        <v/>
      </c>
      <c r="R850" s="115"/>
      <c r="S850" s="112">
        <f t="shared" si="105"/>
        <v>0</v>
      </c>
    </row>
    <row r="851" spans="1:19" hidden="1">
      <c r="A851" s="67"/>
      <c r="B851" s="59"/>
      <c r="C851" s="79" t="str">
        <f>IFERROR(VLOOKUP(B851,Tiempos!$T$6:$U$16,2,FALSE),"")</f>
        <v/>
      </c>
      <c r="D851" s="59"/>
      <c r="E851" s="141" t="str">
        <f>IFERROR(+VLOOKUP(A851,Tabla!$A$5:B9848,2,0),"")</f>
        <v/>
      </c>
      <c r="F851" s="69"/>
      <c r="G851" s="68"/>
      <c r="H851" s="70"/>
      <c r="I851" s="68"/>
      <c r="J851" s="61"/>
      <c r="K851" s="72" t="str">
        <f t="shared" si="100"/>
        <v/>
      </c>
      <c r="L851" s="73" t="str">
        <f t="shared" si="101"/>
        <v/>
      </c>
      <c r="M851" s="74" t="str">
        <f t="shared" si="102"/>
        <v/>
      </c>
      <c r="N851" s="78" t="str">
        <f t="shared" si="103"/>
        <v/>
      </c>
      <c r="O851" s="75" t="str">
        <f>IFERROR(IF(OR(M851="",B851=""),"",VLOOKUP($A851,Tabla!$A$2:$M$112,$C851,FALSE)),"")</f>
        <v/>
      </c>
      <c r="P851" s="76" t="str">
        <f t="shared" si="104"/>
        <v/>
      </c>
      <c r="Q851" s="77" t="str">
        <f>IFERROR(IF(OR(O851=0,O851=""),VLOOKUP(B851,$T$6:$W$16,4,0)/60*N851,Tiempos!O851*VLOOKUP(Tiempos!B851,Tiempos!$T$6:$W$16,4,0)/60),"")</f>
        <v/>
      </c>
      <c r="R851" s="115"/>
      <c r="S851" s="112">
        <f t="shared" si="105"/>
        <v>0</v>
      </c>
    </row>
    <row r="852" spans="1:19" hidden="1">
      <c r="A852" s="67"/>
      <c r="B852" s="59"/>
      <c r="C852" s="79" t="str">
        <f>IFERROR(VLOOKUP(B852,Tiempos!$T$6:$U$16,2,FALSE),"")</f>
        <v/>
      </c>
      <c r="D852" s="59"/>
      <c r="E852" s="141" t="str">
        <f>IFERROR(+VLOOKUP(A852,Tabla!$A$5:B9849,2,0),"")</f>
        <v/>
      </c>
      <c r="F852" s="69"/>
      <c r="G852" s="68"/>
      <c r="H852" s="70"/>
      <c r="I852" s="68"/>
      <c r="J852" s="61"/>
      <c r="K852" s="72" t="str">
        <f t="shared" si="100"/>
        <v/>
      </c>
      <c r="L852" s="73" t="str">
        <f t="shared" si="101"/>
        <v/>
      </c>
      <c r="M852" s="74" t="str">
        <f t="shared" si="102"/>
        <v/>
      </c>
      <c r="N852" s="78" t="str">
        <f t="shared" si="103"/>
        <v/>
      </c>
      <c r="O852" s="75" t="str">
        <f>IFERROR(IF(OR(M852="",B852=""),"",VLOOKUP($A852,Tabla!$A$2:$M$112,$C852,FALSE)),"")</f>
        <v/>
      </c>
      <c r="P852" s="76" t="str">
        <f t="shared" si="104"/>
        <v/>
      </c>
      <c r="Q852" s="77" t="str">
        <f>IFERROR(IF(OR(O852=0,O852=""),VLOOKUP(B852,$T$6:$W$16,4,0)/60*N852,Tiempos!O852*VLOOKUP(Tiempos!B852,Tiempos!$T$6:$W$16,4,0)/60),"")</f>
        <v/>
      </c>
      <c r="R852" s="115"/>
      <c r="S852" s="112">
        <f t="shared" si="105"/>
        <v>0</v>
      </c>
    </row>
    <row r="853" spans="1:19" hidden="1">
      <c r="A853" s="67"/>
      <c r="B853" s="59"/>
      <c r="C853" s="79" t="str">
        <f>IFERROR(VLOOKUP(B853,Tiempos!$T$6:$U$16,2,FALSE),"")</f>
        <v/>
      </c>
      <c r="D853" s="59"/>
      <c r="E853" s="141" t="str">
        <f>IFERROR(+VLOOKUP(A853,Tabla!$A$5:B9850,2,0),"")</f>
        <v/>
      </c>
      <c r="F853" s="69"/>
      <c r="G853" s="68"/>
      <c r="H853" s="70"/>
      <c r="I853" s="68"/>
      <c r="J853" s="61"/>
      <c r="K853" s="72" t="str">
        <f t="shared" si="100"/>
        <v/>
      </c>
      <c r="L853" s="73" t="str">
        <f t="shared" si="101"/>
        <v/>
      </c>
      <c r="M853" s="74" t="str">
        <f t="shared" si="102"/>
        <v/>
      </c>
      <c r="N853" s="78" t="str">
        <f t="shared" si="103"/>
        <v/>
      </c>
      <c r="O853" s="75" t="str">
        <f>IFERROR(IF(OR(M853="",B853=""),"",VLOOKUP($A853,Tabla!$A$2:$M$112,$C853,FALSE)),"")</f>
        <v/>
      </c>
      <c r="P853" s="76" t="str">
        <f t="shared" si="104"/>
        <v/>
      </c>
      <c r="Q853" s="77" t="str">
        <f>IFERROR(IF(OR(O853=0,O853=""),VLOOKUP(B853,$T$6:$W$16,4,0)/60*N853,Tiempos!O853*VLOOKUP(Tiempos!B853,Tiempos!$T$6:$W$16,4,0)/60),"")</f>
        <v/>
      </c>
      <c r="R853" s="115"/>
      <c r="S853" s="112">
        <f t="shared" si="105"/>
        <v>0</v>
      </c>
    </row>
    <row r="854" spans="1:19" hidden="1">
      <c r="A854" s="67"/>
      <c r="B854" s="59"/>
      <c r="C854" s="79" t="str">
        <f>IFERROR(VLOOKUP(B854,Tiempos!$T$6:$U$16,2,FALSE),"")</f>
        <v/>
      </c>
      <c r="D854" s="59"/>
      <c r="E854" s="141" t="str">
        <f>IFERROR(+VLOOKUP(A854,Tabla!$A$5:B9851,2,0),"")</f>
        <v/>
      </c>
      <c r="F854" s="69"/>
      <c r="G854" s="68"/>
      <c r="H854" s="70"/>
      <c r="I854" s="68"/>
      <c r="J854" s="61"/>
      <c r="K854" s="72" t="str">
        <f t="shared" si="100"/>
        <v/>
      </c>
      <c r="L854" s="73" t="str">
        <f t="shared" si="101"/>
        <v/>
      </c>
      <c r="M854" s="74" t="str">
        <f t="shared" si="102"/>
        <v/>
      </c>
      <c r="N854" s="78" t="str">
        <f t="shared" si="103"/>
        <v/>
      </c>
      <c r="O854" s="75" t="str">
        <f>IFERROR(IF(OR(M854="",B854=""),"",VLOOKUP($A854,Tabla!$A$2:$M$112,$C854,FALSE)),"")</f>
        <v/>
      </c>
      <c r="P854" s="76" t="str">
        <f t="shared" si="104"/>
        <v/>
      </c>
      <c r="Q854" s="77" t="str">
        <f>IFERROR(IF(OR(O854=0,O854=""),VLOOKUP(B854,$T$6:$W$16,4,0)/60*N854,Tiempos!O854*VLOOKUP(Tiempos!B854,Tiempos!$T$6:$W$16,4,0)/60),"")</f>
        <v/>
      </c>
      <c r="R854" s="115"/>
      <c r="S854" s="112">
        <f t="shared" si="105"/>
        <v>0</v>
      </c>
    </row>
    <row r="855" spans="1:19" hidden="1">
      <c r="A855" s="67"/>
      <c r="B855" s="59"/>
      <c r="C855" s="79" t="str">
        <f>IFERROR(VLOOKUP(B855,Tiempos!$T$6:$U$16,2,FALSE),"")</f>
        <v/>
      </c>
      <c r="D855" s="59"/>
      <c r="E855" s="141" t="str">
        <f>IFERROR(+VLOOKUP(A855,Tabla!$A$5:B9852,2,0),"")</f>
        <v/>
      </c>
      <c r="F855" s="69"/>
      <c r="G855" s="68"/>
      <c r="H855" s="70"/>
      <c r="I855" s="68"/>
      <c r="J855" s="61"/>
      <c r="K855" s="72" t="str">
        <f t="shared" si="100"/>
        <v/>
      </c>
      <c r="L855" s="73" t="str">
        <f t="shared" si="101"/>
        <v/>
      </c>
      <c r="M855" s="74" t="str">
        <f t="shared" si="102"/>
        <v/>
      </c>
      <c r="N855" s="78" t="str">
        <f t="shared" si="103"/>
        <v/>
      </c>
      <c r="O855" s="75" t="str">
        <f>IFERROR(IF(OR(M855="",B855=""),"",VLOOKUP($A855,Tabla!$A$2:$M$112,$C855,FALSE)),"")</f>
        <v/>
      </c>
      <c r="P855" s="76" t="str">
        <f t="shared" si="104"/>
        <v/>
      </c>
      <c r="Q855" s="77" t="str">
        <f>IFERROR(IF(OR(O855=0,O855=""),VLOOKUP(B855,$T$6:$W$16,4,0)/60*N855,Tiempos!O855*VLOOKUP(Tiempos!B855,Tiempos!$T$6:$W$16,4,0)/60),"")</f>
        <v/>
      </c>
      <c r="R855" s="115"/>
      <c r="S855" s="112">
        <f t="shared" si="105"/>
        <v>0</v>
      </c>
    </row>
    <row r="856" spans="1:19" hidden="1">
      <c r="A856" s="67"/>
      <c r="B856" s="59"/>
      <c r="C856" s="79" t="str">
        <f>IFERROR(VLOOKUP(B856,Tiempos!$T$6:$U$16,2,FALSE),"")</f>
        <v/>
      </c>
      <c r="D856" s="59"/>
      <c r="E856" s="141" t="str">
        <f>IFERROR(+VLOOKUP(A856,Tabla!$A$5:B9853,2,0),"")</f>
        <v/>
      </c>
      <c r="F856" s="69"/>
      <c r="G856" s="68"/>
      <c r="H856" s="70"/>
      <c r="I856" s="68"/>
      <c r="J856" s="61"/>
      <c r="K856" s="72" t="str">
        <f t="shared" si="100"/>
        <v/>
      </c>
      <c r="L856" s="73" t="str">
        <f t="shared" si="101"/>
        <v/>
      </c>
      <c r="M856" s="74" t="str">
        <f t="shared" si="102"/>
        <v/>
      </c>
      <c r="N856" s="78" t="str">
        <f t="shared" si="103"/>
        <v/>
      </c>
      <c r="O856" s="75" t="str">
        <f>IFERROR(IF(OR(M856="",B856=""),"",VLOOKUP($A856,Tabla!$A$2:$M$112,$C856,FALSE)),"")</f>
        <v/>
      </c>
      <c r="P856" s="76" t="str">
        <f t="shared" si="104"/>
        <v/>
      </c>
      <c r="Q856" s="77" t="str">
        <f>IFERROR(IF(OR(O856=0,O856=""),VLOOKUP(B856,$T$6:$W$16,4,0)/60*N856,Tiempos!O856*VLOOKUP(Tiempos!B856,Tiempos!$T$6:$W$16,4,0)/60),"")</f>
        <v/>
      </c>
      <c r="R856" s="115"/>
      <c r="S856" s="112">
        <f t="shared" si="105"/>
        <v>0</v>
      </c>
    </row>
    <row r="857" spans="1:19" hidden="1">
      <c r="A857" s="67"/>
      <c r="B857" s="59"/>
      <c r="C857" s="79" t="str">
        <f>IFERROR(VLOOKUP(B857,Tiempos!$T$6:$U$16,2,FALSE),"")</f>
        <v/>
      </c>
      <c r="D857" s="59"/>
      <c r="E857" s="141" t="str">
        <f>IFERROR(+VLOOKUP(A857,Tabla!$A$5:B9854,2,0),"")</f>
        <v/>
      </c>
      <c r="F857" s="69"/>
      <c r="G857" s="68"/>
      <c r="H857" s="70"/>
      <c r="I857" s="68"/>
      <c r="J857" s="61"/>
      <c r="K857" s="72" t="str">
        <f t="shared" si="100"/>
        <v/>
      </c>
      <c r="L857" s="73" t="str">
        <f t="shared" si="101"/>
        <v/>
      </c>
      <c r="M857" s="74" t="str">
        <f t="shared" si="102"/>
        <v/>
      </c>
      <c r="N857" s="78" t="str">
        <f t="shared" si="103"/>
        <v/>
      </c>
      <c r="O857" s="75" t="str">
        <f>IFERROR(IF(OR(M857="",B857=""),"",VLOOKUP($A857,Tabla!$A$2:$M$112,$C857,FALSE)),"")</f>
        <v/>
      </c>
      <c r="P857" s="76" t="str">
        <f t="shared" si="104"/>
        <v/>
      </c>
      <c r="Q857" s="77" t="str">
        <f>IFERROR(IF(OR(O857=0,O857=""),VLOOKUP(B857,$T$6:$W$16,4,0)/60*N857,Tiempos!O857*VLOOKUP(Tiempos!B857,Tiempos!$T$6:$W$16,4,0)/60),"")</f>
        <v/>
      </c>
      <c r="R857" s="115"/>
      <c r="S857" s="112">
        <f t="shared" si="105"/>
        <v>0</v>
      </c>
    </row>
    <row r="858" spans="1:19" hidden="1">
      <c r="A858" s="67"/>
      <c r="B858" s="59"/>
      <c r="C858" s="79" t="str">
        <f>IFERROR(VLOOKUP(B858,Tiempos!$T$6:$U$16,2,FALSE),"")</f>
        <v/>
      </c>
      <c r="D858" s="59"/>
      <c r="E858" s="141" t="str">
        <f>IFERROR(+VLOOKUP(A858,Tabla!$A$5:B9855,2,0),"")</f>
        <v/>
      </c>
      <c r="F858" s="69"/>
      <c r="G858" s="68"/>
      <c r="H858" s="70"/>
      <c r="I858" s="68"/>
      <c r="J858" s="61"/>
      <c r="K858" s="72" t="str">
        <f t="shared" si="100"/>
        <v/>
      </c>
      <c r="L858" s="73" t="str">
        <f t="shared" si="101"/>
        <v/>
      </c>
      <c r="M858" s="74" t="str">
        <f t="shared" si="102"/>
        <v/>
      </c>
      <c r="N858" s="78" t="str">
        <f t="shared" si="103"/>
        <v/>
      </c>
      <c r="O858" s="75" t="str">
        <f>IFERROR(IF(OR(M858="",B858=""),"",VLOOKUP($A858,Tabla!$A$2:$M$112,$C858,FALSE)),"")</f>
        <v/>
      </c>
      <c r="P858" s="76" t="str">
        <f t="shared" si="104"/>
        <v/>
      </c>
      <c r="Q858" s="77" t="str">
        <f>IFERROR(IF(OR(O858=0,O858=""),VLOOKUP(B858,$T$6:$W$16,4,0)/60*N858,Tiempos!O858*VLOOKUP(Tiempos!B858,Tiempos!$T$6:$W$16,4,0)/60),"")</f>
        <v/>
      </c>
      <c r="R858" s="115"/>
      <c r="S858" s="112">
        <f t="shared" si="105"/>
        <v>0</v>
      </c>
    </row>
    <row r="859" spans="1:19" hidden="1">
      <c r="A859" s="67"/>
      <c r="B859" s="59"/>
      <c r="C859" s="79" t="str">
        <f>IFERROR(VLOOKUP(B859,Tiempos!$T$6:$U$16,2,FALSE),"")</f>
        <v/>
      </c>
      <c r="D859" s="59"/>
      <c r="E859" s="141" t="str">
        <f>IFERROR(+VLOOKUP(A859,Tabla!$A$5:B9856,2,0),"")</f>
        <v/>
      </c>
      <c r="F859" s="69"/>
      <c r="G859" s="68"/>
      <c r="H859" s="70"/>
      <c r="I859" s="68"/>
      <c r="J859" s="61"/>
      <c r="K859" s="72" t="str">
        <f t="shared" si="100"/>
        <v/>
      </c>
      <c r="L859" s="73" t="str">
        <f t="shared" si="101"/>
        <v/>
      </c>
      <c r="M859" s="74" t="str">
        <f t="shared" si="102"/>
        <v/>
      </c>
      <c r="N859" s="78" t="str">
        <f t="shared" si="103"/>
        <v/>
      </c>
      <c r="O859" s="75" t="str">
        <f>IFERROR(IF(OR(M859="",B859=""),"",VLOOKUP($A859,Tabla!$A$2:$M$112,$C859,FALSE)),"")</f>
        <v/>
      </c>
      <c r="P859" s="76" t="str">
        <f t="shared" si="104"/>
        <v/>
      </c>
      <c r="Q859" s="77" t="str">
        <f>IFERROR(IF(OR(O859=0,O859=""),VLOOKUP(B859,$T$6:$W$16,4,0)/60*N859,Tiempos!O859*VLOOKUP(Tiempos!B859,Tiempos!$T$6:$W$16,4,0)/60),"")</f>
        <v/>
      </c>
      <c r="R859" s="115"/>
      <c r="S859" s="112">
        <f t="shared" si="105"/>
        <v>0</v>
      </c>
    </row>
    <row r="860" spans="1:19" hidden="1">
      <c r="A860" s="67"/>
      <c r="B860" s="59"/>
      <c r="C860" s="79" t="str">
        <f>IFERROR(VLOOKUP(B860,Tiempos!$T$6:$U$16,2,FALSE),"")</f>
        <v/>
      </c>
      <c r="D860" s="59"/>
      <c r="E860" s="141" t="str">
        <f>IFERROR(+VLOOKUP(A860,Tabla!$A$5:B9857,2,0),"")</f>
        <v/>
      </c>
      <c r="F860" s="69"/>
      <c r="G860" s="68"/>
      <c r="H860" s="70"/>
      <c r="I860" s="68"/>
      <c r="J860" s="61"/>
      <c r="K860" s="72" t="str">
        <f t="shared" si="100"/>
        <v/>
      </c>
      <c r="L860" s="73" t="str">
        <f t="shared" si="101"/>
        <v/>
      </c>
      <c r="M860" s="74" t="str">
        <f t="shared" si="102"/>
        <v/>
      </c>
      <c r="N860" s="78" t="str">
        <f t="shared" si="103"/>
        <v/>
      </c>
      <c r="O860" s="75" t="str">
        <f>IFERROR(IF(OR(M860="",B860=""),"",VLOOKUP($A860,Tabla!$A$2:$M$112,$C860,FALSE)),"")</f>
        <v/>
      </c>
      <c r="P860" s="76" t="str">
        <f t="shared" si="104"/>
        <v/>
      </c>
      <c r="Q860" s="77" t="str">
        <f>IFERROR(IF(OR(O860=0,O860=""),VLOOKUP(B860,$T$6:$W$16,4,0)/60*N860,Tiempos!O860*VLOOKUP(Tiempos!B860,Tiempos!$T$6:$W$16,4,0)/60),"")</f>
        <v/>
      </c>
      <c r="R860" s="115"/>
      <c r="S860" s="112">
        <f t="shared" si="105"/>
        <v>0</v>
      </c>
    </row>
    <row r="861" spans="1:19" hidden="1">
      <c r="A861" s="67"/>
      <c r="B861" s="59"/>
      <c r="C861" s="79" t="str">
        <f>IFERROR(VLOOKUP(B861,Tiempos!$T$6:$U$16,2,FALSE),"")</f>
        <v/>
      </c>
      <c r="D861" s="59"/>
      <c r="E861" s="141" t="str">
        <f>IFERROR(+VLOOKUP(A861,Tabla!$A$5:B9858,2,0),"")</f>
        <v/>
      </c>
      <c r="F861" s="69"/>
      <c r="G861" s="68"/>
      <c r="H861" s="70"/>
      <c r="I861" s="68"/>
      <c r="J861" s="61"/>
      <c r="K861" s="72" t="str">
        <f t="shared" si="100"/>
        <v/>
      </c>
      <c r="L861" s="73" t="str">
        <f t="shared" si="101"/>
        <v/>
      </c>
      <c r="M861" s="74" t="str">
        <f t="shared" si="102"/>
        <v/>
      </c>
      <c r="N861" s="78" t="str">
        <f t="shared" si="103"/>
        <v/>
      </c>
      <c r="O861" s="75" t="str">
        <f>IFERROR(IF(OR(M861="",B861=""),"",VLOOKUP($A861,Tabla!$A$2:$M$112,$C861,FALSE)),"")</f>
        <v/>
      </c>
      <c r="P861" s="76" t="str">
        <f t="shared" si="104"/>
        <v/>
      </c>
      <c r="Q861" s="77" t="str">
        <f>IFERROR(IF(OR(O861=0,O861=""),VLOOKUP(B861,$T$6:$W$16,4,0)/60*N861,Tiempos!O861*VLOOKUP(Tiempos!B861,Tiempos!$T$6:$W$16,4,0)/60),"")</f>
        <v/>
      </c>
      <c r="R861" s="115"/>
      <c r="S861" s="112">
        <f t="shared" si="105"/>
        <v>0</v>
      </c>
    </row>
    <row r="862" spans="1:19" hidden="1">
      <c r="A862" s="67"/>
      <c r="B862" s="59"/>
      <c r="C862" s="79" t="str">
        <f>IFERROR(VLOOKUP(B862,Tiempos!$T$6:$U$16,2,FALSE),"")</f>
        <v/>
      </c>
      <c r="D862" s="59"/>
      <c r="E862" s="141" t="str">
        <f>IFERROR(+VLOOKUP(A862,Tabla!$A$5:B9859,2,0),"")</f>
        <v/>
      </c>
      <c r="F862" s="69"/>
      <c r="G862" s="68"/>
      <c r="H862" s="70"/>
      <c r="I862" s="68"/>
      <c r="J862" s="61"/>
      <c r="K862" s="72" t="str">
        <f t="shared" si="100"/>
        <v/>
      </c>
      <c r="L862" s="73" t="str">
        <f t="shared" si="101"/>
        <v/>
      </c>
      <c r="M862" s="74" t="str">
        <f t="shared" si="102"/>
        <v/>
      </c>
      <c r="N862" s="78" t="str">
        <f t="shared" si="103"/>
        <v/>
      </c>
      <c r="O862" s="75" t="str">
        <f>IFERROR(IF(OR(M862="",B862=""),"",VLOOKUP($A862,Tabla!$A$2:$M$112,$C862,FALSE)),"")</f>
        <v/>
      </c>
      <c r="P862" s="76" t="str">
        <f t="shared" si="104"/>
        <v/>
      </c>
      <c r="Q862" s="77" t="str">
        <f>IFERROR(IF(OR(O862=0,O862=""),VLOOKUP(B862,$T$6:$W$16,4,0)/60*N862,Tiempos!O862*VLOOKUP(Tiempos!B862,Tiempos!$T$6:$W$16,4,0)/60),"")</f>
        <v/>
      </c>
      <c r="R862" s="115"/>
      <c r="S862" s="112">
        <f t="shared" si="105"/>
        <v>0</v>
      </c>
    </row>
    <row r="863" spans="1:19" hidden="1">
      <c r="A863" s="67"/>
      <c r="B863" s="59"/>
      <c r="C863" s="79" t="str">
        <f>IFERROR(VLOOKUP(B863,Tiempos!$T$6:$U$16,2,FALSE),"")</f>
        <v/>
      </c>
      <c r="D863" s="59"/>
      <c r="E863" s="141" t="str">
        <f>IFERROR(+VLOOKUP(A863,Tabla!$A$5:B9860,2,0),"")</f>
        <v/>
      </c>
      <c r="F863" s="69"/>
      <c r="G863" s="68"/>
      <c r="H863" s="70"/>
      <c r="I863" s="68"/>
      <c r="J863" s="61"/>
      <c r="K863" s="72" t="str">
        <f t="shared" si="100"/>
        <v/>
      </c>
      <c r="L863" s="73" t="str">
        <f t="shared" si="101"/>
        <v/>
      </c>
      <c r="M863" s="74" t="str">
        <f t="shared" si="102"/>
        <v/>
      </c>
      <c r="N863" s="78" t="str">
        <f t="shared" si="103"/>
        <v/>
      </c>
      <c r="O863" s="75" t="str">
        <f>IFERROR(IF(OR(M863="",B863=""),"",VLOOKUP($A863,Tabla!$A$2:$M$112,$C863,FALSE)),"")</f>
        <v/>
      </c>
      <c r="P863" s="76" t="str">
        <f t="shared" si="104"/>
        <v/>
      </c>
      <c r="Q863" s="77" t="str">
        <f>IFERROR(IF(OR(O863=0,O863=""),VLOOKUP(B863,$T$6:$W$16,4,0)/60*N863,Tiempos!O863*VLOOKUP(Tiempos!B863,Tiempos!$T$6:$W$16,4,0)/60),"")</f>
        <v/>
      </c>
      <c r="R863" s="115"/>
      <c r="S863" s="112">
        <f t="shared" si="105"/>
        <v>0</v>
      </c>
    </row>
    <row r="864" spans="1:19" ht="13.5" hidden="1" customHeight="1">
      <c r="A864" s="67"/>
      <c r="B864" s="59"/>
      <c r="C864" s="79" t="str">
        <f>IFERROR(VLOOKUP(B864,Tiempos!$T$6:$U$16,2,FALSE),"")</f>
        <v/>
      </c>
      <c r="D864" s="59"/>
      <c r="E864" s="141" t="str">
        <f>IFERROR(+VLOOKUP(A864,Tabla!$A$5:B9861,2,0),"")</f>
        <v/>
      </c>
      <c r="F864" s="69"/>
      <c r="G864" s="68"/>
      <c r="H864" s="70"/>
      <c r="I864" s="68"/>
      <c r="J864" s="61"/>
      <c r="K864" s="72" t="str">
        <f t="shared" si="100"/>
        <v/>
      </c>
      <c r="L864" s="73" t="str">
        <f t="shared" si="101"/>
        <v/>
      </c>
      <c r="M864" s="74" t="str">
        <f t="shared" si="102"/>
        <v/>
      </c>
      <c r="N864" s="78" t="str">
        <f t="shared" si="103"/>
        <v/>
      </c>
      <c r="O864" s="75" t="str">
        <f>IFERROR(IF(OR(M864="",B864=""),"",VLOOKUP($A864,Tabla!$A$2:$M$112,$C864,FALSE)),"")</f>
        <v/>
      </c>
      <c r="P864" s="76" t="str">
        <f t="shared" si="104"/>
        <v/>
      </c>
      <c r="Q864" s="77" t="str">
        <f>IFERROR(IF(OR(O864=0,O864=""),VLOOKUP(B864,$T$6:$W$16,4,0)/60*N864,Tiempos!O864*VLOOKUP(Tiempos!B864,Tiempos!$T$6:$W$16,4,0)/60),"")</f>
        <v/>
      </c>
      <c r="R864" s="115"/>
      <c r="S864" s="112">
        <f t="shared" si="105"/>
        <v>0</v>
      </c>
    </row>
    <row r="865" spans="1:19" hidden="1">
      <c r="A865" s="67"/>
      <c r="B865" s="59"/>
      <c r="C865" s="79" t="str">
        <f>IFERROR(VLOOKUP(B865,Tiempos!$T$6:$U$16,2,FALSE),"")</f>
        <v/>
      </c>
      <c r="D865" s="59"/>
      <c r="E865" s="141" t="str">
        <f>IFERROR(+VLOOKUP(A865,Tabla!$A$5:B9862,2,0),"")</f>
        <v/>
      </c>
      <c r="F865" s="69"/>
      <c r="G865" s="68"/>
      <c r="H865" s="70"/>
      <c r="I865" s="68"/>
      <c r="J865" s="61"/>
      <c r="K865" s="72" t="str">
        <f t="shared" si="100"/>
        <v/>
      </c>
      <c r="L865" s="73" t="str">
        <f t="shared" si="101"/>
        <v/>
      </c>
      <c r="M865" s="74" t="str">
        <f t="shared" si="102"/>
        <v/>
      </c>
      <c r="N865" s="78" t="str">
        <f t="shared" si="103"/>
        <v/>
      </c>
      <c r="O865" s="75" t="str">
        <f>IFERROR(IF(OR(M865="",B865=""),"",VLOOKUP($A865,Tabla!$A$2:$M$112,$C865,FALSE)),"")</f>
        <v/>
      </c>
      <c r="P865" s="76" t="str">
        <f t="shared" si="104"/>
        <v/>
      </c>
      <c r="Q865" s="77" t="str">
        <f>IFERROR(IF(OR(O865=0,O865=""),VLOOKUP(B865,$T$6:$W$16,4,0)/60*N865,Tiempos!O865*VLOOKUP(Tiempos!B865,Tiempos!$T$6:$W$16,4,0)/60),"")</f>
        <v/>
      </c>
      <c r="R865" s="115"/>
      <c r="S865" s="112">
        <f t="shared" si="105"/>
        <v>0</v>
      </c>
    </row>
    <row r="866" spans="1:19" hidden="1">
      <c r="A866" s="67"/>
      <c r="B866" s="59"/>
      <c r="C866" s="79" t="str">
        <f>IFERROR(VLOOKUP(B866,Tiempos!$T$6:$U$16,2,FALSE),"")</f>
        <v/>
      </c>
      <c r="D866" s="59"/>
      <c r="E866" s="141" t="str">
        <f>IFERROR(+VLOOKUP(A866,Tabla!$A$5:B9863,2,0),"")</f>
        <v/>
      </c>
      <c r="F866" s="69"/>
      <c r="G866" s="68"/>
      <c r="H866" s="70"/>
      <c r="I866" s="68"/>
      <c r="J866" s="61"/>
      <c r="K866" s="72" t="str">
        <f t="shared" si="100"/>
        <v/>
      </c>
      <c r="L866" s="73" t="str">
        <f t="shared" si="101"/>
        <v/>
      </c>
      <c r="M866" s="74" t="str">
        <f t="shared" si="102"/>
        <v/>
      </c>
      <c r="N866" s="78" t="str">
        <f t="shared" si="103"/>
        <v/>
      </c>
      <c r="O866" s="75" t="str">
        <f>IFERROR(IF(OR(M866="",B866=""),"",VLOOKUP($A866,Tabla!$A$2:$M$112,$C866,FALSE)),"")</f>
        <v/>
      </c>
      <c r="P866" s="76" t="str">
        <f t="shared" si="104"/>
        <v/>
      </c>
      <c r="Q866" s="77" t="str">
        <f>IFERROR(IF(OR(O866=0,O866=""),VLOOKUP(B866,$T$6:$W$16,4,0)/60*N866,Tiempos!O866*VLOOKUP(Tiempos!B866,Tiempos!$T$6:$W$16,4,0)/60),"")</f>
        <v/>
      </c>
      <c r="R866" s="115"/>
      <c r="S866" s="112">
        <f t="shared" si="105"/>
        <v>0</v>
      </c>
    </row>
    <row r="867" spans="1:19" hidden="1">
      <c r="A867" s="67"/>
      <c r="B867" s="59"/>
      <c r="C867" s="79" t="str">
        <f>IFERROR(VLOOKUP(B867,Tiempos!$T$6:$U$16,2,FALSE),"")</f>
        <v/>
      </c>
      <c r="D867" s="59"/>
      <c r="E867" s="141" t="str">
        <f>IFERROR(+VLOOKUP(A867,Tabla!$A$5:B9864,2,0),"")</f>
        <v/>
      </c>
      <c r="F867" s="69"/>
      <c r="G867" s="68"/>
      <c r="H867" s="70"/>
      <c r="I867" s="68"/>
      <c r="J867" s="61"/>
      <c r="K867" s="72" t="str">
        <f t="shared" si="100"/>
        <v/>
      </c>
      <c r="L867" s="73" t="str">
        <f t="shared" si="101"/>
        <v/>
      </c>
      <c r="M867" s="74" t="str">
        <f t="shared" si="102"/>
        <v/>
      </c>
      <c r="N867" s="78" t="str">
        <f t="shared" si="103"/>
        <v/>
      </c>
      <c r="O867" s="75" t="str">
        <f>IFERROR(IF(OR(M867="",B867=""),"",VLOOKUP($A867,Tabla!$A$2:$M$112,$C867,FALSE)),"")</f>
        <v/>
      </c>
      <c r="P867" s="76" t="str">
        <f t="shared" si="104"/>
        <v/>
      </c>
      <c r="Q867" s="77" t="str">
        <f>IFERROR(IF(OR(O867=0,O867=""),VLOOKUP(B867,$T$6:$W$16,4,0)/60*N867,Tiempos!O867*VLOOKUP(Tiempos!B867,Tiempos!$T$6:$W$16,4,0)/60),"")</f>
        <v/>
      </c>
      <c r="R867" s="115"/>
      <c r="S867" s="112">
        <f t="shared" si="105"/>
        <v>0</v>
      </c>
    </row>
    <row r="868" spans="1:19" hidden="1">
      <c r="A868" s="67"/>
      <c r="B868" s="59"/>
      <c r="C868" s="79" t="str">
        <f>IFERROR(VLOOKUP(B868,Tiempos!$T$6:$U$16,2,FALSE),"")</f>
        <v/>
      </c>
      <c r="D868" s="59"/>
      <c r="E868" s="141" t="str">
        <f>IFERROR(+VLOOKUP(A868,Tabla!$A$5:B9865,2,0),"")</f>
        <v/>
      </c>
      <c r="F868" s="69"/>
      <c r="G868" s="68"/>
      <c r="H868" s="70"/>
      <c r="I868" s="68"/>
      <c r="J868" s="61"/>
      <c r="K868" s="72" t="str">
        <f t="shared" si="100"/>
        <v/>
      </c>
      <c r="L868" s="73" t="str">
        <f t="shared" si="101"/>
        <v/>
      </c>
      <c r="M868" s="74" t="str">
        <f t="shared" si="102"/>
        <v/>
      </c>
      <c r="N868" s="78" t="str">
        <f t="shared" si="103"/>
        <v/>
      </c>
      <c r="O868" s="75" t="str">
        <f>IFERROR(IF(OR(M868="",B868=""),"",VLOOKUP($A868,Tabla!$A$2:$M$112,$C868,FALSE)),"")</f>
        <v/>
      </c>
      <c r="P868" s="76" t="str">
        <f t="shared" si="104"/>
        <v/>
      </c>
      <c r="Q868" s="77" t="str">
        <f>IFERROR(IF(OR(O868=0,O868=""),VLOOKUP(B868,$T$6:$W$16,4,0)/60*N868,Tiempos!O868*VLOOKUP(Tiempos!B868,Tiempos!$T$6:$W$16,4,0)/60),"")</f>
        <v/>
      </c>
      <c r="R868" s="115"/>
      <c r="S868" s="112">
        <f t="shared" si="105"/>
        <v>0</v>
      </c>
    </row>
    <row r="869" spans="1:19" hidden="1">
      <c r="A869" s="67"/>
      <c r="B869" s="59"/>
      <c r="C869" s="79" t="str">
        <f>IFERROR(VLOOKUP(B869,Tiempos!$T$6:$U$16,2,FALSE),"")</f>
        <v/>
      </c>
      <c r="D869" s="59"/>
      <c r="E869" s="141" t="str">
        <f>IFERROR(+VLOOKUP(A869,Tabla!$A$5:B9866,2,0),"")</f>
        <v/>
      </c>
      <c r="F869" s="69"/>
      <c r="G869" s="68"/>
      <c r="H869" s="70"/>
      <c r="I869" s="68"/>
      <c r="J869" s="61"/>
      <c r="K869" s="72" t="str">
        <f t="shared" si="100"/>
        <v/>
      </c>
      <c r="L869" s="73" t="str">
        <f t="shared" si="101"/>
        <v/>
      </c>
      <c r="M869" s="74" t="str">
        <f t="shared" si="102"/>
        <v/>
      </c>
      <c r="N869" s="78" t="str">
        <f t="shared" si="103"/>
        <v/>
      </c>
      <c r="O869" s="75" t="str">
        <f>IFERROR(IF(OR(M869="",B869=""),"",VLOOKUP($A869,Tabla!$A$2:$M$112,$C869,FALSE)),"")</f>
        <v/>
      </c>
      <c r="P869" s="76" t="str">
        <f t="shared" si="104"/>
        <v/>
      </c>
      <c r="Q869" s="77" t="str">
        <f>IFERROR(IF(OR(O869=0,O869=""),VLOOKUP(B869,$T$6:$W$16,4,0)/60*N869,Tiempos!O869*VLOOKUP(Tiempos!B869,Tiempos!$T$6:$W$16,4,0)/60),"")</f>
        <v/>
      </c>
      <c r="R869" s="115"/>
      <c r="S869" s="112">
        <f t="shared" si="105"/>
        <v>0</v>
      </c>
    </row>
    <row r="870" spans="1:19" hidden="1">
      <c r="A870" s="67"/>
      <c r="B870" s="59"/>
      <c r="C870" s="79" t="str">
        <f>IFERROR(VLOOKUP(B870,Tiempos!$T$6:$U$16,2,FALSE),"")</f>
        <v/>
      </c>
      <c r="D870" s="59"/>
      <c r="E870" s="141" t="str">
        <f>IFERROR(+VLOOKUP(A870,Tabla!$A$5:B9867,2,0),"")</f>
        <v/>
      </c>
      <c r="F870" s="69"/>
      <c r="G870" s="68"/>
      <c r="H870" s="70"/>
      <c r="I870" s="68"/>
      <c r="J870" s="61"/>
      <c r="K870" s="72" t="str">
        <f t="shared" si="100"/>
        <v/>
      </c>
      <c r="L870" s="73" t="str">
        <f t="shared" si="101"/>
        <v/>
      </c>
      <c r="M870" s="74" t="str">
        <f t="shared" si="102"/>
        <v/>
      </c>
      <c r="N870" s="78" t="str">
        <f t="shared" si="103"/>
        <v/>
      </c>
      <c r="O870" s="75" t="str">
        <f>IFERROR(IF(OR(M870="",B870=""),"",VLOOKUP($A870,Tabla!$A$2:$M$112,$C870,FALSE)),"")</f>
        <v/>
      </c>
      <c r="P870" s="76" t="str">
        <f t="shared" si="104"/>
        <v/>
      </c>
      <c r="Q870" s="77" t="str">
        <f>IFERROR(IF(OR(O870=0,O870=""),VLOOKUP(B870,$T$6:$W$16,4,0)/60*N870,Tiempos!O870*VLOOKUP(Tiempos!B870,Tiempos!$T$6:$W$16,4,0)/60),"")</f>
        <v/>
      </c>
      <c r="R870" s="116"/>
      <c r="S870" s="112">
        <f t="shared" si="105"/>
        <v>0</v>
      </c>
    </row>
    <row r="871" spans="1:19" hidden="1">
      <c r="A871" s="67"/>
      <c r="B871" s="59"/>
      <c r="C871" s="79" t="str">
        <f>IFERROR(VLOOKUP(B871,Tiempos!$T$6:$U$16,2,FALSE),"")</f>
        <v/>
      </c>
      <c r="D871" s="59"/>
      <c r="E871" s="141" t="str">
        <f>IFERROR(+VLOOKUP(A871,Tabla!$A$5:B9868,2,0),"")</f>
        <v/>
      </c>
      <c r="F871" s="69"/>
      <c r="G871" s="68"/>
      <c r="H871" s="70"/>
      <c r="I871" s="68"/>
      <c r="J871" s="61"/>
      <c r="K871" s="72" t="str">
        <f t="shared" si="100"/>
        <v/>
      </c>
      <c r="L871" s="73" t="str">
        <f t="shared" si="101"/>
        <v/>
      </c>
      <c r="M871" s="74" t="str">
        <f t="shared" si="102"/>
        <v/>
      </c>
      <c r="N871" s="78" t="str">
        <f t="shared" si="103"/>
        <v/>
      </c>
      <c r="O871" s="75" t="str">
        <f>IFERROR(IF(OR(M871="",B871=""),"",VLOOKUP($A871,Tabla!$A$2:$M$112,$C871,FALSE)),"")</f>
        <v/>
      </c>
      <c r="P871" s="76" t="str">
        <f t="shared" si="104"/>
        <v/>
      </c>
      <c r="Q871" s="77" t="str">
        <f>IFERROR(IF(OR(O871=0,O871=""),VLOOKUP(B871,$T$6:$W$16,4,0)/60*N871,Tiempos!O871*VLOOKUP(Tiempos!B871,Tiempos!$T$6:$W$16,4,0)/60),"")</f>
        <v/>
      </c>
      <c r="R871" s="116"/>
      <c r="S871" s="112">
        <f t="shared" si="105"/>
        <v>0</v>
      </c>
    </row>
    <row r="872" spans="1:19" hidden="1">
      <c r="A872" s="67"/>
      <c r="B872" s="59"/>
      <c r="C872" s="79" t="str">
        <f>IFERROR(VLOOKUP(B872,Tiempos!$T$6:$U$16,2,FALSE),"")</f>
        <v/>
      </c>
      <c r="D872" s="59"/>
      <c r="E872" s="141" t="str">
        <f>IFERROR(+VLOOKUP(A872,Tabla!$A$5:B9869,2,0),"")</f>
        <v/>
      </c>
      <c r="F872" s="69"/>
      <c r="G872" s="68"/>
      <c r="H872" s="70"/>
      <c r="I872" s="68"/>
      <c r="J872" s="61"/>
      <c r="K872" s="72" t="str">
        <f t="shared" si="100"/>
        <v/>
      </c>
      <c r="L872" s="73" t="str">
        <f t="shared" si="101"/>
        <v/>
      </c>
      <c r="M872" s="74" t="str">
        <f t="shared" si="102"/>
        <v/>
      </c>
      <c r="N872" s="78" t="str">
        <f t="shared" si="103"/>
        <v/>
      </c>
      <c r="O872" s="75" t="str">
        <f>IFERROR(IF(OR(M872="",B872=""),"",VLOOKUP($A872,Tabla!$A$2:$M$112,$C872,FALSE)),"")</f>
        <v/>
      </c>
      <c r="P872" s="76" t="str">
        <f t="shared" si="104"/>
        <v/>
      </c>
      <c r="Q872" s="77" t="str">
        <f>IFERROR(IF(OR(O872=0,O872=""),VLOOKUP(B872,$T$6:$W$16,4,0)/60*N872,Tiempos!O872*VLOOKUP(Tiempos!B872,Tiempos!$T$6:$W$16,4,0)/60),"")</f>
        <v/>
      </c>
      <c r="R872" s="116"/>
      <c r="S872" s="112">
        <f t="shared" si="105"/>
        <v>0</v>
      </c>
    </row>
    <row r="873" spans="1:19" hidden="1">
      <c r="A873" s="67"/>
      <c r="B873" s="59"/>
      <c r="C873" s="79" t="str">
        <f>IFERROR(VLOOKUP(B873,Tiempos!$T$6:$U$16,2,FALSE),"")</f>
        <v/>
      </c>
      <c r="D873" s="59"/>
      <c r="E873" s="141" t="str">
        <f>IFERROR(+VLOOKUP(A873,Tabla!$A$5:B9870,2,0),"")</f>
        <v/>
      </c>
      <c r="F873" s="69"/>
      <c r="G873" s="68"/>
      <c r="H873" s="70"/>
      <c r="I873" s="68"/>
      <c r="J873" s="61"/>
      <c r="K873" s="72" t="str">
        <f t="shared" si="100"/>
        <v/>
      </c>
      <c r="L873" s="73" t="str">
        <f t="shared" si="101"/>
        <v/>
      </c>
      <c r="M873" s="74" t="str">
        <f t="shared" si="102"/>
        <v/>
      </c>
      <c r="N873" s="78" t="str">
        <f t="shared" si="103"/>
        <v/>
      </c>
      <c r="O873" s="75" t="str">
        <f>IFERROR(IF(OR(M873="",B873=""),"",VLOOKUP($A873,Tabla!$A$2:$M$112,$C873,FALSE)),"")</f>
        <v/>
      </c>
      <c r="P873" s="76" t="str">
        <f t="shared" si="104"/>
        <v/>
      </c>
      <c r="Q873" s="77" t="str">
        <f>IFERROR(IF(OR(O873=0,O873=""),VLOOKUP(B873,$T$6:$W$16,4,0)/60*N873,Tiempos!O873*VLOOKUP(Tiempos!B873,Tiempos!$T$6:$W$16,4,0)/60),"")</f>
        <v/>
      </c>
      <c r="R873" s="117"/>
      <c r="S873" s="112">
        <f t="shared" si="105"/>
        <v>0</v>
      </c>
    </row>
    <row r="874" spans="1:19" hidden="1">
      <c r="A874" s="67"/>
      <c r="B874" s="59"/>
      <c r="C874" s="79" t="str">
        <f>IFERROR(VLOOKUP(B874,Tiempos!$T$6:$U$16,2,FALSE),"")</f>
        <v/>
      </c>
      <c r="D874" s="59"/>
      <c r="E874" s="141" t="str">
        <f>IFERROR(+VLOOKUP(A874,Tabla!$A$5:B9871,2,0),"")</f>
        <v/>
      </c>
      <c r="F874" s="69"/>
      <c r="G874" s="68"/>
      <c r="H874" s="70"/>
      <c r="I874" s="68"/>
      <c r="J874" s="61"/>
      <c r="K874" s="72" t="str">
        <f t="shared" si="100"/>
        <v/>
      </c>
      <c r="L874" s="73" t="str">
        <f t="shared" si="101"/>
        <v/>
      </c>
      <c r="M874" s="74" t="str">
        <f t="shared" si="102"/>
        <v/>
      </c>
      <c r="N874" s="78" t="str">
        <f t="shared" si="103"/>
        <v/>
      </c>
      <c r="O874" s="75" t="str">
        <f>IFERROR(IF(OR(M874="",B874=""),"",VLOOKUP($A874,Tabla!$A$2:$M$112,$C874,FALSE)),"")</f>
        <v/>
      </c>
      <c r="P874" s="76" t="str">
        <f t="shared" si="104"/>
        <v/>
      </c>
      <c r="Q874" s="77" t="str">
        <f>IFERROR(IF(OR(O874=0,O874=""),VLOOKUP(B874,$T$6:$W$16,4,0)/60*N874,Tiempos!O874*VLOOKUP(Tiempos!B874,Tiempos!$T$6:$W$16,4,0)/60),"")</f>
        <v/>
      </c>
      <c r="R874" s="117"/>
      <c r="S874" s="112">
        <f t="shared" si="105"/>
        <v>0</v>
      </c>
    </row>
    <row r="875" spans="1:19" hidden="1">
      <c r="A875" s="67"/>
      <c r="B875" s="59"/>
      <c r="C875" s="79" t="str">
        <f>IFERROR(VLOOKUP(B875,Tiempos!$T$6:$U$16,2,FALSE),"")</f>
        <v/>
      </c>
      <c r="D875" s="59"/>
      <c r="E875" s="141" t="str">
        <f>IFERROR(+VLOOKUP(A875,Tabla!$A$5:B9872,2,0),"")</f>
        <v/>
      </c>
      <c r="F875" s="69"/>
      <c r="G875" s="68"/>
      <c r="H875" s="70"/>
      <c r="I875" s="68"/>
      <c r="J875" s="61"/>
      <c r="K875" s="72" t="str">
        <f t="shared" si="100"/>
        <v/>
      </c>
      <c r="L875" s="73" t="str">
        <f t="shared" si="101"/>
        <v/>
      </c>
      <c r="M875" s="74" t="str">
        <f t="shared" si="102"/>
        <v/>
      </c>
      <c r="N875" s="78" t="str">
        <f t="shared" si="103"/>
        <v/>
      </c>
      <c r="O875" s="75" t="str">
        <f>IFERROR(IF(OR(M875="",B875=""),"",VLOOKUP($A875,Tabla!$A$2:$M$112,$C875,FALSE)),"")</f>
        <v/>
      </c>
      <c r="P875" s="76" t="str">
        <f t="shared" si="104"/>
        <v/>
      </c>
      <c r="Q875" s="77" t="str">
        <f>IFERROR(IF(OR(O875=0,O875=""),VLOOKUP(B875,$T$6:$W$16,4,0)/60*N875,Tiempos!O875*VLOOKUP(Tiempos!B875,Tiempos!$T$6:$W$16,4,0)/60),"")</f>
        <v/>
      </c>
      <c r="R875" s="117"/>
      <c r="S875" s="112">
        <f t="shared" si="105"/>
        <v>0</v>
      </c>
    </row>
    <row r="876" spans="1:19" hidden="1">
      <c r="A876" s="67"/>
      <c r="B876" s="59"/>
      <c r="C876" s="79" t="str">
        <f>IFERROR(VLOOKUP(B876,Tiempos!$T$6:$U$16,2,FALSE),"")</f>
        <v/>
      </c>
      <c r="D876" s="59"/>
      <c r="E876" s="141" t="str">
        <f>IFERROR(+VLOOKUP(A876,Tabla!$A$5:B9873,2,0),"")</f>
        <v/>
      </c>
      <c r="F876" s="69"/>
      <c r="G876" s="68"/>
      <c r="H876" s="70"/>
      <c r="I876" s="68"/>
      <c r="J876" s="61"/>
      <c r="K876" s="72" t="str">
        <f t="shared" si="100"/>
        <v/>
      </c>
      <c r="L876" s="73" t="str">
        <f t="shared" si="101"/>
        <v/>
      </c>
      <c r="M876" s="74" t="str">
        <f t="shared" si="102"/>
        <v/>
      </c>
      <c r="N876" s="78" t="str">
        <f t="shared" si="103"/>
        <v/>
      </c>
      <c r="O876" s="75" t="str">
        <f>IFERROR(IF(OR(M876="",B876=""),"",VLOOKUP($A876,Tabla!$A$2:$M$112,$C876,FALSE)),"")</f>
        <v/>
      </c>
      <c r="P876" s="76" t="str">
        <f t="shared" si="104"/>
        <v/>
      </c>
      <c r="Q876" s="77" t="str">
        <f>IFERROR(IF(OR(O876=0,O876=""),VLOOKUP(B876,$T$6:$W$16,4,0)/60*N876,Tiempos!O876*VLOOKUP(Tiempos!B876,Tiempos!$T$6:$W$16,4,0)/60),"")</f>
        <v/>
      </c>
      <c r="R876" s="117"/>
      <c r="S876" s="112">
        <f t="shared" si="105"/>
        <v>0</v>
      </c>
    </row>
    <row r="877" spans="1:19" hidden="1">
      <c r="A877" s="67"/>
      <c r="B877" s="59"/>
      <c r="C877" s="79" t="str">
        <f>IFERROR(VLOOKUP(B877,Tiempos!$T$6:$U$16,2,FALSE),"")</f>
        <v/>
      </c>
      <c r="D877" s="59"/>
      <c r="E877" s="141" t="str">
        <f>IFERROR(+VLOOKUP(A877,Tabla!$A$5:B9874,2,0),"")</f>
        <v/>
      </c>
      <c r="F877" s="69"/>
      <c r="G877" s="68"/>
      <c r="H877" s="70"/>
      <c r="I877" s="68"/>
      <c r="J877" s="61"/>
      <c r="K877" s="72" t="str">
        <f t="shared" si="100"/>
        <v/>
      </c>
      <c r="L877" s="73" t="str">
        <f t="shared" si="101"/>
        <v/>
      </c>
      <c r="M877" s="74" t="str">
        <f t="shared" si="102"/>
        <v/>
      </c>
      <c r="N877" s="78" t="str">
        <f t="shared" si="103"/>
        <v/>
      </c>
      <c r="O877" s="75" t="str">
        <f>IFERROR(IF(OR(M877="",B877=""),"",VLOOKUP($A877,Tabla!$A$2:$M$112,$C877,FALSE)),"")</f>
        <v/>
      </c>
      <c r="P877" s="76" t="str">
        <f t="shared" si="104"/>
        <v/>
      </c>
      <c r="Q877" s="77" t="str">
        <f>IFERROR(IF(OR(O877=0,O877=""),VLOOKUP(B877,$T$6:$W$16,4,0)/60*N877,Tiempos!O877*VLOOKUP(Tiempos!B877,Tiempos!$T$6:$W$16,4,0)/60),"")</f>
        <v/>
      </c>
      <c r="R877" s="117"/>
      <c r="S877" s="112">
        <f t="shared" si="105"/>
        <v>0</v>
      </c>
    </row>
    <row r="878" spans="1:19" hidden="1">
      <c r="A878" s="67"/>
      <c r="B878" s="59"/>
      <c r="C878" s="79" t="str">
        <f>IFERROR(VLOOKUP(B878,Tiempos!$T$6:$U$16,2,FALSE),"")</f>
        <v/>
      </c>
      <c r="D878" s="59"/>
      <c r="E878" s="141" t="str">
        <f>IFERROR(+VLOOKUP(A878,Tabla!$A$5:B9875,2,0),"")</f>
        <v/>
      </c>
      <c r="F878" s="69"/>
      <c r="G878" s="68"/>
      <c r="H878" s="70"/>
      <c r="I878" s="68"/>
      <c r="J878" s="61"/>
      <c r="K878" s="72" t="str">
        <f t="shared" si="100"/>
        <v/>
      </c>
      <c r="L878" s="73" t="str">
        <f t="shared" si="101"/>
        <v/>
      </c>
      <c r="M878" s="74" t="str">
        <f t="shared" si="102"/>
        <v/>
      </c>
      <c r="N878" s="78" t="str">
        <f t="shared" si="103"/>
        <v/>
      </c>
      <c r="O878" s="75" t="str">
        <f>IFERROR(IF(OR(M878="",B878=""),"",VLOOKUP($A878,Tabla!$A$2:$M$112,$C878,FALSE)),"")</f>
        <v/>
      </c>
      <c r="P878" s="76" t="str">
        <f t="shared" si="104"/>
        <v/>
      </c>
      <c r="Q878" s="77" t="str">
        <f>IFERROR(IF(OR(O878=0,O878=""),VLOOKUP(B878,$T$6:$W$16,4,0)/60*N878,Tiempos!O878*VLOOKUP(Tiempos!B878,Tiempos!$T$6:$W$16,4,0)/60),"")</f>
        <v/>
      </c>
      <c r="R878" s="117"/>
      <c r="S878" s="112">
        <f t="shared" si="105"/>
        <v>0</v>
      </c>
    </row>
    <row r="879" spans="1:19" hidden="1">
      <c r="A879" s="67"/>
      <c r="B879" s="59"/>
      <c r="C879" s="79" t="str">
        <f>IFERROR(VLOOKUP(B879,Tiempos!$T$6:$U$16,2,FALSE),"")</f>
        <v/>
      </c>
      <c r="D879" s="59"/>
      <c r="E879" s="141" t="str">
        <f>IFERROR(+VLOOKUP(A879,Tabla!$A$5:B9876,2,0),"")</f>
        <v/>
      </c>
      <c r="F879" s="69"/>
      <c r="G879" s="68"/>
      <c r="H879" s="70"/>
      <c r="I879" s="68"/>
      <c r="J879" s="61"/>
      <c r="K879" s="72" t="str">
        <f t="shared" si="100"/>
        <v/>
      </c>
      <c r="L879" s="73" t="str">
        <f t="shared" si="101"/>
        <v/>
      </c>
      <c r="M879" s="74" t="str">
        <f t="shared" si="102"/>
        <v/>
      </c>
      <c r="N879" s="78" t="str">
        <f t="shared" si="103"/>
        <v/>
      </c>
      <c r="O879" s="75" t="str">
        <f>IFERROR(IF(OR(M879="",B879=""),"",VLOOKUP($A879,Tabla!$A$2:$M$112,$C879,FALSE)),"")</f>
        <v/>
      </c>
      <c r="P879" s="76" t="str">
        <f t="shared" si="104"/>
        <v/>
      </c>
      <c r="Q879" s="77" t="str">
        <f>IFERROR(IF(OR(O879=0,O879=""),VLOOKUP(B879,$T$6:$W$16,4,0)/60*N879,Tiempos!O879*VLOOKUP(Tiempos!B879,Tiempos!$T$6:$W$16,4,0)/60),"")</f>
        <v/>
      </c>
      <c r="R879" s="117"/>
      <c r="S879" s="112">
        <f t="shared" si="105"/>
        <v>0</v>
      </c>
    </row>
    <row r="880" spans="1:19" hidden="1">
      <c r="A880" s="67"/>
      <c r="B880" s="59"/>
      <c r="C880" s="79" t="str">
        <f>IFERROR(VLOOKUP(B880,Tiempos!$T$6:$U$16,2,FALSE),"")</f>
        <v/>
      </c>
      <c r="D880" s="59"/>
      <c r="E880" s="141" t="str">
        <f>IFERROR(+VLOOKUP(A880,Tabla!$A$5:B9877,2,0),"")</f>
        <v/>
      </c>
      <c r="F880" s="69"/>
      <c r="G880" s="68"/>
      <c r="H880" s="70"/>
      <c r="I880" s="68"/>
      <c r="J880" s="61"/>
      <c r="K880" s="72" t="str">
        <f t="shared" si="100"/>
        <v/>
      </c>
      <c r="L880" s="73" t="str">
        <f t="shared" si="101"/>
        <v/>
      </c>
      <c r="M880" s="74" t="str">
        <f t="shared" si="102"/>
        <v/>
      </c>
      <c r="N880" s="78" t="str">
        <f t="shared" si="103"/>
        <v/>
      </c>
      <c r="O880" s="75" t="str">
        <f>IFERROR(IF(OR(M880="",B880=""),"",VLOOKUP($A880,Tabla!$A$2:$M$112,$C880,FALSE)),"")</f>
        <v/>
      </c>
      <c r="P880" s="76" t="str">
        <f t="shared" si="104"/>
        <v/>
      </c>
      <c r="Q880" s="77" t="str">
        <f>IFERROR(IF(OR(O880=0,O880=""),VLOOKUP(B880,$T$6:$W$16,4,0)/60*N880,Tiempos!O880*VLOOKUP(Tiempos!B880,Tiempos!$T$6:$W$16,4,0)/60),"")</f>
        <v/>
      </c>
      <c r="R880" s="118"/>
      <c r="S880" s="112">
        <f t="shared" si="105"/>
        <v>0</v>
      </c>
    </row>
    <row r="881" spans="1:19" hidden="1">
      <c r="A881" s="67"/>
      <c r="B881" s="59"/>
      <c r="C881" s="79" t="str">
        <f>IFERROR(VLOOKUP(B881,Tiempos!$T$6:$U$16,2,FALSE),"")</f>
        <v/>
      </c>
      <c r="D881" s="59"/>
      <c r="E881" s="141" t="str">
        <f>IFERROR(+VLOOKUP(A881,Tabla!$A$5:B9878,2,0),"")</f>
        <v/>
      </c>
      <c r="F881" s="69"/>
      <c r="G881" s="68"/>
      <c r="H881" s="70"/>
      <c r="I881" s="68"/>
      <c r="J881" s="61"/>
      <c r="K881" s="72" t="str">
        <f t="shared" si="100"/>
        <v/>
      </c>
      <c r="L881" s="73" t="str">
        <f t="shared" si="101"/>
        <v/>
      </c>
      <c r="M881" s="74" t="str">
        <f t="shared" si="102"/>
        <v/>
      </c>
      <c r="N881" s="78" t="str">
        <f t="shared" si="103"/>
        <v/>
      </c>
      <c r="O881" s="75" t="str">
        <f>IFERROR(IF(OR(M881="",B881=""),"",VLOOKUP($A881,Tabla!$A$2:$M$112,$C881,FALSE)),"")</f>
        <v/>
      </c>
      <c r="P881" s="76" t="str">
        <f t="shared" si="104"/>
        <v/>
      </c>
      <c r="Q881" s="77" t="str">
        <f>IFERROR(IF(OR(O881=0,O881=""),VLOOKUP(B881,$T$6:$W$16,4,0)/60*N881,Tiempos!O881*VLOOKUP(Tiempos!B881,Tiempos!$T$6:$W$16,4,0)/60),"")</f>
        <v/>
      </c>
      <c r="R881" s="116"/>
      <c r="S881" s="112">
        <f t="shared" si="105"/>
        <v>0</v>
      </c>
    </row>
    <row r="882" spans="1:19" hidden="1">
      <c r="A882" s="67"/>
      <c r="B882" s="59"/>
      <c r="C882" s="79" t="str">
        <f>IFERROR(VLOOKUP(B882,Tiempos!$T$6:$U$16,2,FALSE),"")</f>
        <v/>
      </c>
      <c r="D882" s="59"/>
      <c r="E882" s="141" t="str">
        <f>IFERROR(+VLOOKUP(A882,Tabla!$A$5:B9879,2,0),"")</f>
        <v/>
      </c>
      <c r="F882" s="69"/>
      <c r="G882" s="68"/>
      <c r="H882" s="70"/>
      <c r="I882" s="68"/>
      <c r="J882" s="61"/>
      <c r="K882" s="72" t="str">
        <f t="shared" ref="K882:K945" si="106">IFERROR(IF(J882="","",IF(G882=I882,(J882-H882-S882),IF(I882-G882=1,((VLOOKUP(G882,CALENDARIO,6,FALSE)-H882)+(J882-VLOOKUP(I882,CALENDARIO,5,FALSE)))-S882,IF(I882-G882=2,((VLOOKUP(G882,CALENDARIO,6,FALSE)-H882)+(J882-VLOOKUP(I882,CALENDARIO,5,FALSE)))-S882+VLOOKUP(G882+1,CALENDARIO,7,FALSE)/24,IF(I882-G882=3,((VLOOKUP(G882,CALENDARIO,6,FALSE)-H882)+(J882-VLOOKUP(I882,CALENDARIO,5,FALSE)))-S882+VLOOKUP(G882+1,CALENDARIO,7,FALSE)/24+VLOOKUP(G882+2,CALENDARIO,7,FALSE)/24,((VLOOKUP(G882,CALENDARIO,6,FALSE)-H882)+(J882-VLOOKUP(I882,CALENDARIO,5,FALSE)))-S882+VLOOKUP(G882+1,CALENDARIO,7,FALSE)/24+VLOOKUP(G882+2,CALENDARIO,7,FALSE)/24+VLOOKUP(G882+3,CALENDARIO,7,FALSE)/24))))),"")</f>
        <v/>
      </c>
      <c r="L882" s="73" t="str">
        <f t="shared" ref="L882:L945" si="107">IFERROR((+HOUR(K882)*60+MINUTE(K882)),"")</f>
        <v/>
      </c>
      <c r="M882" s="74" t="str">
        <f t="shared" ref="M882:M945" si="108">IFERROR(IF(K882="","",K882/F882),"")</f>
        <v/>
      </c>
      <c r="N882" s="78" t="str">
        <f t="shared" ref="N882:N945" si="109">IFERROR(+HOUR(M882)*60+MINUTE(M882),"")</f>
        <v/>
      </c>
      <c r="O882" s="75" t="str">
        <f>IFERROR(IF(OR(M882="",B882=""),"",VLOOKUP($A882,Tabla!$A$2:$M$112,$C882,FALSE)),"")</f>
        <v/>
      </c>
      <c r="P882" s="76" t="str">
        <f t="shared" si="104"/>
        <v/>
      </c>
      <c r="Q882" s="77" t="str">
        <f>IFERROR(IF(OR(O882=0,O882=""),VLOOKUP(B882,$T$6:$W$16,4,0)/60*N882,Tiempos!O882*VLOOKUP(Tiempos!B882,Tiempos!$T$6:$W$16,4,0)/60),"")</f>
        <v/>
      </c>
      <c r="R882" s="115"/>
      <c r="S882" s="112">
        <f t="shared" si="105"/>
        <v>0</v>
      </c>
    </row>
    <row r="883" spans="1:19" hidden="1">
      <c r="A883" s="67"/>
      <c r="B883" s="59"/>
      <c r="C883" s="79" t="str">
        <f>IFERROR(VLOOKUP(B883,Tiempos!$T$6:$U$16,2,FALSE),"")</f>
        <v/>
      </c>
      <c r="D883" s="59"/>
      <c r="E883" s="141" t="str">
        <f>IFERROR(+VLOOKUP(A883,Tabla!$A$5:B9880,2,0),"")</f>
        <v/>
      </c>
      <c r="F883" s="69"/>
      <c r="G883" s="68"/>
      <c r="H883" s="70"/>
      <c r="I883" s="68"/>
      <c r="J883" s="61"/>
      <c r="K883" s="72" t="str">
        <f t="shared" si="106"/>
        <v/>
      </c>
      <c r="L883" s="73" t="str">
        <f t="shared" si="107"/>
        <v/>
      </c>
      <c r="M883" s="74" t="str">
        <f t="shared" si="108"/>
        <v/>
      </c>
      <c r="N883" s="78" t="str">
        <f t="shared" si="109"/>
        <v/>
      </c>
      <c r="O883" s="75" t="str">
        <f>IFERROR(IF(OR(M883="",B883=""),"",VLOOKUP($A883,Tabla!$A$2:$M$112,$C883,FALSE)),"")</f>
        <v/>
      </c>
      <c r="P883" s="76" t="str">
        <f t="shared" si="104"/>
        <v/>
      </c>
      <c r="Q883" s="77" t="str">
        <f>IFERROR(IF(OR(O883=0,O883=""),VLOOKUP(B883,$T$6:$W$16,4,0)/60*N883,Tiempos!O883*VLOOKUP(Tiempos!B883,Tiempos!$T$6:$W$16,4,0)/60),"")</f>
        <v/>
      </c>
      <c r="R883" s="115"/>
      <c r="S883" s="112">
        <f t="shared" si="105"/>
        <v>0</v>
      </c>
    </row>
    <row r="884" spans="1:19" hidden="1">
      <c r="A884" s="67"/>
      <c r="B884" s="59"/>
      <c r="C884" s="79" t="str">
        <f>IFERROR(VLOOKUP(B884,Tiempos!$T$6:$U$16,2,FALSE),"")</f>
        <v/>
      </c>
      <c r="D884" s="59"/>
      <c r="E884" s="141" t="str">
        <f>IFERROR(+VLOOKUP(A884,Tabla!$A$5:B9881,2,0),"")</f>
        <v/>
      </c>
      <c r="F884" s="69"/>
      <c r="G884" s="68"/>
      <c r="H884" s="70"/>
      <c r="I884" s="68"/>
      <c r="J884" s="61"/>
      <c r="K884" s="72" t="str">
        <f t="shared" si="106"/>
        <v/>
      </c>
      <c r="L884" s="73" t="str">
        <f t="shared" si="107"/>
        <v/>
      </c>
      <c r="M884" s="74" t="str">
        <f t="shared" si="108"/>
        <v/>
      </c>
      <c r="N884" s="78" t="str">
        <f t="shared" si="109"/>
        <v/>
      </c>
      <c r="O884" s="75" t="str">
        <f>IFERROR(IF(OR(M884="",B884=""),"",VLOOKUP($A884,Tabla!$A$2:$M$112,$C884,FALSE)),"")</f>
        <v/>
      </c>
      <c r="P884" s="76" t="str">
        <f t="shared" si="104"/>
        <v/>
      </c>
      <c r="Q884" s="77" t="str">
        <f>IFERROR(IF(OR(O884=0,O884=""),VLOOKUP(B884,$T$6:$W$16,4,0)/60*N884,Tiempos!O884*VLOOKUP(Tiempos!B884,Tiempos!$T$6:$W$16,4,0)/60),"")</f>
        <v/>
      </c>
      <c r="R884" s="115"/>
      <c r="S884" s="112">
        <f t="shared" si="105"/>
        <v>0</v>
      </c>
    </row>
    <row r="885" spans="1:19" hidden="1">
      <c r="A885" s="67"/>
      <c r="B885" s="59"/>
      <c r="C885" s="79" t="str">
        <f>IFERROR(VLOOKUP(B885,Tiempos!$T$6:$U$16,2,FALSE),"")</f>
        <v/>
      </c>
      <c r="D885" s="59"/>
      <c r="E885" s="141" t="str">
        <f>IFERROR(+VLOOKUP(A885,Tabla!$A$5:B9882,2,0),"")</f>
        <v/>
      </c>
      <c r="F885" s="69"/>
      <c r="G885" s="68"/>
      <c r="H885" s="70"/>
      <c r="I885" s="68"/>
      <c r="J885" s="61"/>
      <c r="K885" s="72" t="str">
        <f t="shared" si="106"/>
        <v/>
      </c>
      <c r="L885" s="73" t="str">
        <f t="shared" si="107"/>
        <v/>
      </c>
      <c r="M885" s="74" t="str">
        <f t="shared" si="108"/>
        <v/>
      </c>
      <c r="N885" s="78" t="str">
        <f t="shared" si="109"/>
        <v/>
      </c>
      <c r="O885" s="75" t="str">
        <f>IFERROR(IF(OR(M885="",B885=""),"",VLOOKUP($A885,Tabla!$A$2:$M$112,$C885,FALSE)),"")</f>
        <v/>
      </c>
      <c r="P885" s="76" t="str">
        <f t="shared" si="104"/>
        <v/>
      </c>
      <c r="Q885" s="77" t="str">
        <f>IFERROR(IF(OR(O885=0,O885=""),VLOOKUP(B885,$T$6:$W$16,4,0)/60*N885,Tiempos!O885*VLOOKUP(Tiempos!B885,Tiempos!$T$6:$W$16,4,0)/60),"")</f>
        <v/>
      </c>
      <c r="R885" s="115"/>
      <c r="S885" s="112">
        <f t="shared" si="105"/>
        <v>0</v>
      </c>
    </row>
    <row r="886" spans="1:19" hidden="1">
      <c r="A886" s="67"/>
      <c r="B886" s="59"/>
      <c r="C886" s="79" t="str">
        <f>IFERROR(VLOOKUP(B886,Tiempos!$T$6:$U$16,2,FALSE),"")</f>
        <v/>
      </c>
      <c r="D886" s="59"/>
      <c r="E886" s="141" t="str">
        <f>IFERROR(+VLOOKUP(A886,Tabla!$A$5:B9883,2,0),"")</f>
        <v/>
      </c>
      <c r="F886" s="69"/>
      <c r="G886" s="68"/>
      <c r="H886" s="70"/>
      <c r="I886" s="68"/>
      <c r="J886" s="61"/>
      <c r="K886" s="72" t="str">
        <f t="shared" si="106"/>
        <v/>
      </c>
      <c r="L886" s="73" t="str">
        <f t="shared" si="107"/>
        <v/>
      </c>
      <c r="M886" s="74" t="str">
        <f t="shared" si="108"/>
        <v/>
      </c>
      <c r="N886" s="78" t="str">
        <f t="shared" si="109"/>
        <v/>
      </c>
      <c r="O886" s="75" t="str">
        <f>IFERROR(IF(OR(M886="",B886=""),"",VLOOKUP($A886,Tabla!$A$2:$M$112,$C886,FALSE)),"")</f>
        <v/>
      </c>
      <c r="P886" s="76" t="str">
        <f t="shared" ref="P886:P949" si="110">IF(O886="","",(O886/N886))</f>
        <v/>
      </c>
      <c r="Q886" s="77" t="str">
        <f>IFERROR(IF(OR(O886=0,O886=""),VLOOKUP(B886,$T$6:$W$16,4,0)/60*N886,Tiempos!O886*VLOOKUP(Tiempos!B886,Tiempos!$T$6:$W$16,4,0)/60),"")</f>
        <v/>
      </c>
      <c r="R886" s="115"/>
      <c r="S886" s="112">
        <f t="shared" si="105"/>
        <v>0</v>
      </c>
    </row>
    <row r="887" spans="1:19" hidden="1">
      <c r="A887" s="67"/>
      <c r="B887" s="59"/>
      <c r="C887" s="79" t="str">
        <f>IFERROR(VLOOKUP(B887,Tiempos!$T$6:$U$16,2,FALSE),"")</f>
        <v/>
      </c>
      <c r="D887" s="59"/>
      <c r="E887" s="141" t="str">
        <f>IFERROR(+VLOOKUP(A887,Tabla!$A$5:B9884,2,0),"")</f>
        <v/>
      </c>
      <c r="F887" s="69"/>
      <c r="G887" s="68"/>
      <c r="H887" s="70"/>
      <c r="I887" s="68"/>
      <c r="J887" s="61"/>
      <c r="K887" s="72" t="str">
        <f t="shared" si="106"/>
        <v/>
      </c>
      <c r="L887" s="73" t="str">
        <f t="shared" si="107"/>
        <v/>
      </c>
      <c r="M887" s="74" t="str">
        <f t="shared" si="108"/>
        <v/>
      </c>
      <c r="N887" s="78" t="str">
        <f t="shared" si="109"/>
        <v/>
      </c>
      <c r="O887" s="75" t="str">
        <f>IFERROR(IF(OR(M887="",B887=""),"",VLOOKUP($A887,Tabla!$A$2:$M$112,$C887,FALSE)),"")</f>
        <v/>
      </c>
      <c r="P887" s="76" t="str">
        <f t="shared" si="110"/>
        <v/>
      </c>
      <c r="Q887" s="77" t="str">
        <f>IFERROR(IF(OR(O887=0,O887=""),VLOOKUP(B887,$T$6:$W$16,4,0)/60*N887,Tiempos!O887*VLOOKUP(Tiempos!B887,Tiempos!$T$6:$W$16,4,0)/60),"")</f>
        <v/>
      </c>
      <c r="R887" s="115"/>
      <c r="S887" s="112">
        <f t="shared" si="105"/>
        <v>0</v>
      </c>
    </row>
    <row r="888" spans="1:19" hidden="1">
      <c r="A888" s="67"/>
      <c r="B888" s="59"/>
      <c r="C888" s="79" t="str">
        <f>IFERROR(VLOOKUP(B888,Tiempos!$T$6:$U$16,2,FALSE),"")</f>
        <v/>
      </c>
      <c r="D888" s="59"/>
      <c r="E888" s="141" t="str">
        <f>IFERROR(+VLOOKUP(A888,Tabla!$A$5:B9885,2,0),"")</f>
        <v/>
      </c>
      <c r="F888" s="69"/>
      <c r="G888" s="68"/>
      <c r="H888" s="70"/>
      <c r="I888" s="68"/>
      <c r="J888" s="61"/>
      <c r="K888" s="72" t="str">
        <f t="shared" si="106"/>
        <v/>
      </c>
      <c r="L888" s="73" t="str">
        <f t="shared" si="107"/>
        <v/>
      </c>
      <c r="M888" s="74" t="str">
        <f t="shared" si="108"/>
        <v/>
      </c>
      <c r="N888" s="78" t="str">
        <f t="shared" si="109"/>
        <v/>
      </c>
      <c r="O888" s="75" t="str">
        <f>IFERROR(IF(OR(M888="",B888=""),"",VLOOKUP($A888,Tabla!$A$2:$M$112,$C888,FALSE)),"")</f>
        <v/>
      </c>
      <c r="P888" s="76" t="str">
        <f t="shared" si="110"/>
        <v/>
      </c>
      <c r="Q888" s="77" t="str">
        <f>IFERROR(IF(OR(O888=0,O888=""),VLOOKUP(B888,$T$6:$W$16,4,0)/60*N888,Tiempos!O888*VLOOKUP(Tiempos!B888,Tiempos!$T$6:$W$16,4,0)/60),"")</f>
        <v/>
      </c>
      <c r="R888" s="115"/>
      <c r="S888" s="112">
        <f t="shared" si="105"/>
        <v>0</v>
      </c>
    </row>
    <row r="889" spans="1:19" hidden="1">
      <c r="A889" s="67"/>
      <c r="B889" s="59"/>
      <c r="C889" s="79" t="str">
        <f>IFERROR(VLOOKUP(B889,Tiempos!$T$6:$U$16,2,FALSE),"")</f>
        <v/>
      </c>
      <c r="D889" s="59"/>
      <c r="E889" s="141" t="str">
        <f>IFERROR(+VLOOKUP(A889,Tabla!$A$5:B9886,2,0),"")</f>
        <v/>
      </c>
      <c r="F889" s="69"/>
      <c r="G889" s="68"/>
      <c r="H889" s="70"/>
      <c r="I889" s="68"/>
      <c r="J889" s="61"/>
      <c r="K889" s="72" t="str">
        <f t="shared" si="106"/>
        <v/>
      </c>
      <c r="L889" s="73" t="str">
        <f t="shared" si="107"/>
        <v/>
      </c>
      <c r="M889" s="74" t="str">
        <f t="shared" si="108"/>
        <v/>
      </c>
      <c r="N889" s="78" t="str">
        <f t="shared" si="109"/>
        <v/>
      </c>
      <c r="O889" s="75" t="str">
        <f>IFERROR(IF(OR(M889="",B889=""),"",VLOOKUP($A889,Tabla!$A$2:$M$112,$C889,FALSE)),"")</f>
        <v/>
      </c>
      <c r="P889" s="76" t="str">
        <f t="shared" si="110"/>
        <v/>
      </c>
      <c r="Q889" s="77" t="str">
        <f>IFERROR(IF(OR(O889=0,O889=""),VLOOKUP(B889,$T$6:$W$16,4,0)/60*N889,Tiempos!O889*VLOOKUP(Tiempos!B889,Tiempos!$T$6:$W$16,4,0)/60),"")</f>
        <v/>
      </c>
      <c r="R889" s="115"/>
      <c r="S889" s="112">
        <f t="shared" si="105"/>
        <v>0</v>
      </c>
    </row>
    <row r="890" spans="1:19" hidden="1">
      <c r="A890" s="67"/>
      <c r="B890" s="59"/>
      <c r="C890" s="79" t="str">
        <f>IFERROR(VLOOKUP(B890,Tiempos!$T$6:$U$16,2,FALSE),"")</f>
        <v/>
      </c>
      <c r="D890" s="59"/>
      <c r="E890" s="141" t="str">
        <f>IFERROR(+VLOOKUP(A890,Tabla!$A$5:B9887,2,0),"")</f>
        <v/>
      </c>
      <c r="F890" s="69"/>
      <c r="G890" s="68"/>
      <c r="H890" s="70"/>
      <c r="I890" s="68"/>
      <c r="J890" s="61"/>
      <c r="K890" s="72" t="str">
        <f t="shared" si="106"/>
        <v/>
      </c>
      <c r="L890" s="73" t="str">
        <f t="shared" si="107"/>
        <v/>
      </c>
      <c r="M890" s="74" t="str">
        <f t="shared" si="108"/>
        <v/>
      </c>
      <c r="N890" s="78" t="str">
        <f t="shared" si="109"/>
        <v/>
      </c>
      <c r="O890" s="75" t="str">
        <f>IFERROR(IF(OR(M890="",B890=""),"",VLOOKUP($A890,Tabla!$A$2:$M$112,$C890,FALSE)),"")</f>
        <v/>
      </c>
      <c r="P890" s="76" t="str">
        <f t="shared" si="110"/>
        <v/>
      </c>
      <c r="Q890" s="77" t="str">
        <f>IFERROR(IF(OR(O890=0,O890=""),VLOOKUP(B890,$T$6:$W$16,4,0)/60*N890,Tiempos!O890*VLOOKUP(Tiempos!B890,Tiempos!$T$6:$W$16,4,0)/60),"")</f>
        <v/>
      </c>
      <c r="R890" s="115"/>
      <c r="S890" s="112">
        <f t="shared" si="105"/>
        <v>0</v>
      </c>
    </row>
    <row r="891" spans="1:19" ht="13.5" hidden="1" customHeight="1">
      <c r="A891" s="67"/>
      <c r="B891" s="59"/>
      <c r="C891" s="79" t="str">
        <f>IFERROR(VLOOKUP(B891,Tiempos!$T$6:$U$16,2,FALSE),"")</f>
        <v/>
      </c>
      <c r="D891" s="59"/>
      <c r="E891" s="141" t="str">
        <f>IFERROR(+VLOOKUP(A891,Tabla!$A$5:B9888,2,0),"")</f>
        <v/>
      </c>
      <c r="F891" s="69"/>
      <c r="G891" s="68"/>
      <c r="H891" s="70"/>
      <c r="I891" s="68"/>
      <c r="J891" s="61"/>
      <c r="K891" s="72" t="str">
        <f t="shared" si="106"/>
        <v/>
      </c>
      <c r="L891" s="73" t="str">
        <f t="shared" si="107"/>
        <v/>
      </c>
      <c r="M891" s="74" t="str">
        <f t="shared" si="108"/>
        <v/>
      </c>
      <c r="N891" s="78" t="str">
        <f t="shared" si="109"/>
        <v/>
      </c>
      <c r="O891" s="75" t="str">
        <f>IFERROR(IF(OR(M891="",B891=""),"",VLOOKUP($A891,Tabla!$A$2:$M$112,$C891,FALSE)),"")</f>
        <v/>
      </c>
      <c r="P891" s="76" t="str">
        <f t="shared" si="110"/>
        <v/>
      </c>
      <c r="Q891" s="77" t="str">
        <f>IFERROR(IF(OR(O891=0,O891=""),VLOOKUP(B891,$T$6:$W$16,4,0)/60*N891,Tiempos!O891*VLOOKUP(Tiempos!B891,Tiempos!$T$6:$W$16,4,0)/60),"")</f>
        <v/>
      </c>
      <c r="R891" s="115"/>
      <c r="S891" s="112">
        <f t="shared" si="105"/>
        <v>0</v>
      </c>
    </row>
    <row r="892" spans="1:19" ht="13.5" hidden="1" customHeight="1">
      <c r="A892" s="67"/>
      <c r="B892" s="59"/>
      <c r="C892" s="79" t="str">
        <f>IFERROR(VLOOKUP(B892,Tiempos!$T$6:$U$16,2,FALSE),"")</f>
        <v/>
      </c>
      <c r="D892" s="59"/>
      <c r="E892" s="141" t="str">
        <f>IFERROR(+VLOOKUP(A892,Tabla!$A$5:B9889,2,0),"")</f>
        <v/>
      </c>
      <c r="F892" s="69"/>
      <c r="G892" s="68"/>
      <c r="H892" s="70"/>
      <c r="I892" s="68"/>
      <c r="J892" s="61"/>
      <c r="K892" s="72" t="str">
        <f t="shared" si="106"/>
        <v/>
      </c>
      <c r="L892" s="73" t="str">
        <f t="shared" si="107"/>
        <v/>
      </c>
      <c r="M892" s="74" t="str">
        <f t="shared" si="108"/>
        <v/>
      </c>
      <c r="N892" s="78" t="str">
        <f t="shared" si="109"/>
        <v/>
      </c>
      <c r="O892" s="75" t="str">
        <f>IFERROR(IF(OR(M892="",B892=""),"",VLOOKUP($A892,Tabla!$A$2:$M$112,$C892,FALSE)),"")</f>
        <v/>
      </c>
      <c r="P892" s="76" t="str">
        <f t="shared" si="110"/>
        <v/>
      </c>
      <c r="Q892" s="77" t="str">
        <f>IFERROR(IF(OR(O892=0,O892=""),VLOOKUP(B892,$T$6:$W$16,4,0)/60*N892,Tiempos!O892*VLOOKUP(Tiempos!B892,Tiempos!$T$6:$W$16,4,0)/60),"")</f>
        <v/>
      </c>
      <c r="R892" s="115"/>
      <c r="S892" s="112">
        <f t="shared" si="105"/>
        <v>0</v>
      </c>
    </row>
    <row r="893" spans="1:19" hidden="1">
      <c r="A893" s="67"/>
      <c r="B893" s="59"/>
      <c r="C893" s="79" t="str">
        <f>IFERROR(VLOOKUP(B893,Tiempos!$T$6:$U$16,2,FALSE),"")</f>
        <v/>
      </c>
      <c r="D893" s="59"/>
      <c r="E893" s="141" t="str">
        <f>IFERROR(+VLOOKUP(A893,Tabla!$A$5:B9890,2,0),"")</f>
        <v/>
      </c>
      <c r="F893" s="69"/>
      <c r="G893" s="68"/>
      <c r="H893" s="70"/>
      <c r="I893" s="68"/>
      <c r="J893" s="61"/>
      <c r="K893" s="72" t="str">
        <f t="shared" si="106"/>
        <v/>
      </c>
      <c r="L893" s="73" t="str">
        <f t="shared" si="107"/>
        <v/>
      </c>
      <c r="M893" s="74" t="str">
        <f t="shared" si="108"/>
        <v/>
      </c>
      <c r="N893" s="78" t="str">
        <f t="shared" si="109"/>
        <v/>
      </c>
      <c r="O893" s="75" t="str">
        <f>IFERROR(IF(OR(M893="",B893=""),"",VLOOKUP($A893,Tabla!$A$2:$M$112,$C893,FALSE)),"")</f>
        <v/>
      </c>
      <c r="P893" s="76" t="str">
        <f t="shared" si="110"/>
        <v/>
      </c>
      <c r="Q893" s="77" t="str">
        <f>IFERROR(IF(OR(O893=0,O893=""),VLOOKUP(B893,$T$6:$W$16,4,0)/60*N893,Tiempos!O893*VLOOKUP(Tiempos!B893,Tiempos!$T$6:$W$16,4,0)/60),"")</f>
        <v/>
      </c>
      <c r="R893" s="115"/>
      <c r="S893" s="112">
        <f t="shared" si="105"/>
        <v>0</v>
      </c>
    </row>
    <row r="894" spans="1:19" hidden="1">
      <c r="A894" s="67"/>
      <c r="B894" s="59"/>
      <c r="C894" s="79" t="str">
        <f>IFERROR(VLOOKUP(B894,Tiempos!$T$6:$U$16,2,FALSE),"")</f>
        <v/>
      </c>
      <c r="D894" s="59"/>
      <c r="E894" s="141" t="str">
        <f>IFERROR(+VLOOKUP(A894,Tabla!$A$5:B9891,2,0),"")</f>
        <v/>
      </c>
      <c r="F894" s="69"/>
      <c r="G894" s="68"/>
      <c r="H894" s="70"/>
      <c r="I894" s="68"/>
      <c r="J894" s="61"/>
      <c r="K894" s="72" t="str">
        <f t="shared" si="106"/>
        <v/>
      </c>
      <c r="L894" s="73" t="str">
        <f t="shared" si="107"/>
        <v/>
      </c>
      <c r="M894" s="74" t="str">
        <f t="shared" si="108"/>
        <v/>
      </c>
      <c r="N894" s="78" t="str">
        <f t="shared" si="109"/>
        <v/>
      </c>
      <c r="O894" s="75" t="str">
        <f>IFERROR(IF(OR(M894="",B894=""),"",VLOOKUP($A894,Tabla!$A$2:$M$112,$C894,FALSE)),"")</f>
        <v/>
      </c>
      <c r="P894" s="76" t="str">
        <f t="shared" si="110"/>
        <v/>
      </c>
      <c r="Q894" s="77" t="str">
        <f>IFERROR(IF(OR(O894=0,O894=""),VLOOKUP(B894,$T$6:$W$16,4,0)/60*N894,Tiempos!O894*VLOOKUP(Tiempos!B894,Tiempos!$T$6:$W$16,4,0)/60),"")</f>
        <v/>
      </c>
      <c r="R894" s="115"/>
      <c r="S894" s="112">
        <f t="shared" si="105"/>
        <v>0</v>
      </c>
    </row>
    <row r="895" spans="1:19" hidden="1">
      <c r="A895" s="67"/>
      <c r="B895" s="59"/>
      <c r="C895" s="79" t="str">
        <f>IFERROR(VLOOKUP(B895,Tiempos!$T$6:$U$16,2,FALSE),"")</f>
        <v/>
      </c>
      <c r="D895" s="59"/>
      <c r="E895" s="141" t="str">
        <f>IFERROR(+VLOOKUP(A895,Tabla!$A$5:B9892,2,0),"")</f>
        <v/>
      </c>
      <c r="F895" s="69"/>
      <c r="G895" s="68"/>
      <c r="H895" s="70"/>
      <c r="I895" s="68"/>
      <c r="J895" s="61"/>
      <c r="K895" s="72" t="str">
        <f t="shared" si="106"/>
        <v/>
      </c>
      <c r="L895" s="73" t="str">
        <f t="shared" si="107"/>
        <v/>
      </c>
      <c r="M895" s="74" t="str">
        <f t="shared" si="108"/>
        <v/>
      </c>
      <c r="N895" s="78" t="str">
        <f t="shared" si="109"/>
        <v/>
      </c>
      <c r="O895" s="75" t="str">
        <f>IFERROR(IF(OR(M895="",B895=""),"",VLOOKUP($A895,Tabla!$A$2:$M$112,$C895,FALSE)),"")</f>
        <v/>
      </c>
      <c r="P895" s="76" t="str">
        <f t="shared" si="110"/>
        <v/>
      </c>
      <c r="Q895" s="77" t="str">
        <f>IFERROR(IF(OR(O895=0,O895=""),VLOOKUP(B895,$T$6:$W$16,4,0)/60*N895,Tiempos!O895*VLOOKUP(Tiempos!B895,Tiempos!$T$6:$W$16,4,0)/60),"")</f>
        <v/>
      </c>
      <c r="R895" s="115"/>
      <c r="S895" s="112">
        <f t="shared" si="105"/>
        <v>0</v>
      </c>
    </row>
    <row r="896" spans="1:19" hidden="1">
      <c r="A896" s="67"/>
      <c r="B896" s="59"/>
      <c r="C896" s="79" t="str">
        <f>IFERROR(VLOOKUP(B896,Tiempos!$T$6:$U$16,2,FALSE),"")</f>
        <v/>
      </c>
      <c r="D896" s="59"/>
      <c r="E896" s="141" t="str">
        <f>IFERROR(+VLOOKUP(A896,Tabla!$A$5:B9893,2,0),"")</f>
        <v/>
      </c>
      <c r="F896" s="69"/>
      <c r="G896" s="68"/>
      <c r="H896" s="70"/>
      <c r="I896" s="68"/>
      <c r="J896" s="61"/>
      <c r="K896" s="72" t="str">
        <f t="shared" si="106"/>
        <v/>
      </c>
      <c r="L896" s="73" t="str">
        <f t="shared" si="107"/>
        <v/>
      </c>
      <c r="M896" s="74" t="str">
        <f t="shared" si="108"/>
        <v/>
      </c>
      <c r="N896" s="78" t="str">
        <f t="shared" si="109"/>
        <v/>
      </c>
      <c r="O896" s="75" t="str">
        <f>IFERROR(IF(OR(M896="",B896=""),"",VLOOKUP($A896,Tabla!$A$2:$M$112,$C896,FALSE)),"")</f>
        <v/>
      </c>
      <c r="P896" s="76" t="str">
        <f t="shared" si="110"/>
        <v/>
      </c>
      <c r="Q896" s="77" t="str">
        <f>IFERROR(IF(OR(O896=0,O896=""),VLOOKUP(B896,$T$6:$W$16,4,0)/60*N896,Tiempos!O896*VLOOKUP(Tiempos!B896,Tiempos!$T$6:$W$16,4,0)/60),"")</f>
        <v/>
      </c>
      <c r="R896" s="115"/>
      <c r="S896" s="112">
        <f t="shared" si="105"/>
        <v>0</v>
      </c>
    </row>
    <row r="897" spans="1:19" hidden="1">
      <c r="A897" s="67"/>
      <c r="B897" s="59"/>
      <c r="C897" s="79" t="str">
        <f>IFERROR(VLOOKUP(B897,Tiempos!$T$6:$U$16,2,FALSE),"")</f>
        <v/>
      </c>
      <c r="D897" s="59"/>
      <c r="E897" s="141" t="str">
        <f>IFERROR(+VLOOKUP(A897,Tabla!$A$5:B9894,2,0),"")</f>
        <v/>
      </c>
      <c r="F897" s="69"/>
      <c r="G897" s="68"/>
      <c r="H897" s="70"/>
      <c r="I897" s="68"/>
      <c r="J897" s="61"/>
      <c r="K897" s="72" t="str">
        <f t="shared" si="106"/>
        <v/>
      </c>
      <c r="L897" s="73" t="str">
        <f t="shared" si="107"/>
        <v/>
      </c>
      <c r="M897" s="74" t="str">
        <f t="shared" si="108"/>
        <v/>
      </c>
      <c r="N897" s="78" t="str">
        <f t="shared" si="109"/>
        <v/>
      </c>
      <c r="O897" s="75" t="str">
        <f>IFERROR(IF(OR(M897="",B897=""),"",VLOOKUP($A897,Tabla!$A$2:$M$112,$C897,FALSE)),"")</f>
        <v/>
      </c>
      <c r="P897" s="76" t="str">
        <f t="shared" si="110"/>
        <v/>
      </c>
      <c r="Q897" s="77" t="str">
        <f>IFERROR(IF(OR(O897=0,O897=""),VLOOKUP(B897,$T$6:$W$16,4,0)/60*N897,Tiempos!O897*VLOOKUP(Tiempos!B897,Tiempos!$T$6:$W$16,4,0)/60),"")</f>
        <v/>
      </c>
      <c r="R897" s="115"/>
      <c r="S897" s="112">
        <f t="shared" si="105"/>
        <v>0</v>
      </c>
    </row>
    <row r="898" spans="1:19" hidden="1">
      <c r="A898" s="67"/>
      <c r="B898" s="59"/>
      <c r="C898" s="79" t="str">
        <f>IFERROR(VLOOKUP(B898,Tiempos!$T$6:$U$16,2,FALSE),"")</f>
        <v/>
      </c>
      <c r="D898" s="59"/>
      <c r="E898" s="141" t="str">
        <f>IFERROR(+VLOOKUP(A898,Tabla!$A$5:B9895,2,0),"")</f>
        <v/>
      </c>
      <c r="F898" s="69"/>
      <c r="G898" s="68"/>
      <c r="H898" s="70"/>
      <c r="I898" s="68"/>
      <c r="J898" s="61"/>
      <c r="K898" s="72" t="str">
        <f t="shared" si="106"/>
        <v/>
      </c>
      <c r="L898" s="73" t="str">
        <f t="shared" si="107"/>
        <v/>
      </c>
      <c r="M898" s="74" t="str">
        <f t="shared" si="108"/>
        <v/>
      </c>
      <c r="N898" s="78" t="str">
        <f t="shared" si="109"/>
        <v/>
      </c>
      <c r="O898" s="75" t="str">
        <f>IFERROR(IF(OR(M898="",B898=""),"",VLOOKUP($A898,Tabla!$A$2:$M$112,$C898,FALSE)),"")</f>
        <v/>
      </c>
      <c r="P898" s="76" t="str">
        <f t="shared" si="110"/>
        <v/>
      </c>
      <c r="Q898" s="77" t="str">
        <f>IFERROR(IF(OR(O898=0,O898=""),VLOOKUP(B898,$T$6:$W$16,4,0)/60*N898,Tiempos!O898*VLOOKUP(Tiempos!B898,Tiempos!$T$6:$W$16,4,0)/60),"")</f>
        <v/>
      </c>
      <c r="R898" s="115"/>
      <c r="S898" s="112">
        <f t="shared" si="105"/>
        <v>0</v>
      </c>
    </row>
    <row r="899" spans="1:19" hidden="1">
      <c r="A899" s="67"/>
      <c r="B899" s="59"/>
      <c r="C899" s="79" t="str">
        <f>IFERROR(VLOOKUP(B899,Tiempos!$T$6:$U$16,2,FALSE),"")</f>
        <v/>
      </c>
      <c r="D899" s="59"/>
      <c r="E899" s="141" t="str">
        <f>IFERROR(+VLOOKUP(A899,Tabla!$A$5:B9896,2,0),"")</f>
        <v/>
      </c>
      <c r="F899" s="69"/>
      <c r="G899" s="68"/>
      <c r="H899" s="70"/>
      <c r="I899" s="68"/>
      <c r="J899" s="61"/>
      <c r="K899" s="72" t="str">
        <f t="shared" si="106"/>
        <v/>
      </c>
      <c r="L899" s="73" t="str">
        <f t="shared" si="107"/>
        <v/>
      </c>
      <c r="M899" s="74" t="str">
        <f t="shared" si="108"/>
        <v/>
      </c>
      <c r="N899" s="78" t="str">
        <f t="shared" si="109"/>
        <v/>
      </c>
      <c r="O899" s="75" t="str">
        <f>IFERROR(IF(OR(M899="",B899=""),"",VLOOKUP($A899,Tabla!$A$2:$M$112,$C899,FALSE)),"")</f>
        <v/>
      </c>
      <c r="P899" s="76" t="str">
        <f t="shared" si="110"/>
        <v/>
      </c>
      <c r="Q899" s="77" t="str">
        <f>IFERROR(IF(OR(O899=0,O899=""),VLOOKUP(B899,$T$6:$W$16,4,0)/60*N899,Tiempos!O899*VLOOKUP(Tiempos!B899,Tiempos!$T$6:$W$16,4,0)/60),"")</f>
        <v/>
      </c>
      <c r="R899" s="115"/>
      <c r="S899" s="112">
        <f t="shared" si="105"/>
        <v>0</v>
      </c>
    </row>
    <row r="900" spans="1:19" hidden="1">
      <c r="A900" s="67"/>
      <c r="B900" s="59"/>
      <c r="C900" s="79" t="str">
        <f>IFERROR(VLOOKUP(B900,Tiempos!$T$6:$U$16,2,FALSE),"")</f>
        <v/>
      </c>
      <c r="D900" s="59"/>
      <c r="E900" s="141" t="str">
        <f>IFERROR(+VLOOKUP(A900,Tabla!$A$5:B9897,2,0),"")</f>
        <v/>
      </c>
      <c r="F900" s="69"/>
      <c r="G900" s="68"/>
      <c r="H900" s="70"/>
      <c r="I900" s="68"/>
      <c r="J900" s="61"/>
      <c r="K900" s="72" t="str">
        <f t="shared" si="106"/>
        <v/>
      </c>
      <c r="L900" s="73" t="str">
        <f t="shared" si="107"/>
        <v/>
      </c>
      <c r="M900" s="74" t="str">
        <f t="shared" si="108"/>
        <v/>
      </c>
      <c r="N900" s="78" t="str">
        <f t="shared" si="109"/>
        <v/>
      </c>
      <c r="O900" s="75" t="str">
        <f>IFERROR(IF(OR(M900="",B900=""),"",VLOOKUP($A900,Tabla!$A$2:$M$112,$C900,FALSE)),"")</f>
        <v/>
      </c>
      <c r="P900" s="76" t="str">
        <f t="shared" si="110"/>
        <v/>
      </c>
      <c r="Q900" s="77" t="str">
        <f>IFERROR(IF(OR(O900=0,O900=""),VLOOKUP(B900,$T$6:$W$16,4,0)/60*N900,Tiempos!O900*VLOOKUP(Tiempos!B900,Tiempos!$T$6:$W$16,4,0)/60),"")</f>
        <v/>
      </c>
      <c r="R900" s="115"/>
      <c r="S900" s="112">
        <f t="shared" ref="S900:S963" si="111">IF(I900=G900,IF(H900&lt;$S$1,IF(J900&gt;$S$2,$S$3,0),0),IF(WEEKDAY(G900)=7,IF(J900&gt;$S$2,$S$3,0),IF(H900&lt;$S$1,$S$3,0)+IF(J900&gt;$S$2,$S$3,0)))</f>
        <v>0</v>
      </c>
    </row>
    <row r="901" spans="1:19" hidden="1">
      <c r="A901" s="67"/>
      <c r="B901" s="59"/>
      <c r="C901" s="79" t="str">
        <f>IFERROR(VLOOKUP(B901,Tiempos!$T$6:$U$16,2,FALSE),"")</f>
        <v/>
      </c>
      <c r="D901" s="59"/>
      <c r="E901" s="141" t="str">
        <f>IFERROR(+VLOOKUP(A901,Tabla!$A$5:B9898,2,0),"")</f>
        <v/>
      </c>
      <c r="F901" s="69"/>
      <c r="G901" s="68"/>
      <c r="H901" s="70"/>
      <c r="I901" s="68"/>
      <c r="J901" s="61"/>
      <c r="K901" s="72" t="str">
        <f t="shared" si="106"/>
        <v/>
      </c>
      <c r="L901" s="73" t="str">
        <f t="shared" si="107"/>
        <v/>
      </c>
      <c r="M901" s="74" t="str">
        <f t="shared" si="108"/>
        <v/>
      </c>
      <c r="N901" s="78" t="str">
        <f t="shared" si="109"/>
        <v/>
      </c>
      <c r="O901" s="75" t="str">
        <f>IFERROR(IF(OR(M901="",B901=""),"",VLOOKUP($A901,Tabla!$A$2:$M$112,$C901,FALSE)),"")</f>
        <v/>
      </c>
      <c r="P901" s="76" t="str">
        <f t="shared" si="110"/>
        <v/>
      </c>
      <c r="Q901" s="77" t="str">
        <f>IFERROR(IF(OR(O901=0,O901=""),VLOOKUP(B901,$T$6:$W$16,4,0)/60*N901,Tiempos!O901*VLOOKUP(Tiempos!B901,Tiempos!$T$6:$W$16,4,0)/60),"")</f>
        <v/>
      </c>
      <c r="R901" s="115"/>
      <c r="S901" s="112">
        <f t="shared" si="111"/>
        <v>0</v>
      </c>
    </row>
    <row r="902" spans="1:19" hidden="1">
      <c r="A902" s="67"/>
      <c r="B902" s="59"/>
      <c r="C902" s="79" t="str">
        <f>IFERROR(VLOOKUP(B902,Tiempos!$T$6:$U$16,2,FALSE),"")</f>
        <v/>
      </c>
      <c r="D902" s="59"/>
      <c r="E902" s="141" t="str">
        <f>IFERROR(+VLOOKUP(A902,Tabla!$A$5:B9899,2,0),"")</f>
        <v/>
      </c>
      <c r="F902" s="69"/>
      <c r="G902" s="68"/>
      <c r="H902" s="70"/>
      <c r="I902" s="68"/>
      <c r="J902" s="61"/>
      <c r="K902" s="72" t="str">
        <f t="shared" si="106"/>
        <v/>
      </c>
      <c r="L902" s="73" t="str">
        <f t="shared" si="107"/>
        <v/>
      </c>
      <c r="M902" s="74" t="str">
        <f t="shared" si="108"/>
        <v/>
      </c>
      <c r="N902" s="78" t="str">
        <f t="shared" si="109"/>
        <v/>
      </c>
      <c r="O902" s="75" t="str">
        <f>IFERROR(IF(OR(M902="",B902=""),"",VLOOKUP($A902,Tabla!$A$2:$M$112,$C902,FALSE)),"")</f>
        <v/>
      </c>
      <c r="P902" s="76" t="str">
        <f t="shared" si="110"/>
        <v/>
      </c>
      <c r="Q902" s="77" t="str">
        <f>IFERROR(IF(OR(O902=0,O902=""),VLOOKUP(B902,$T$6:$W$16,4,0)/60*N902,Tiempos!O902*VLOOKUP(Tiempos!B902,Tiempos!$T$6:$W$16,4,0)/60),"")</f>
        <v/>
      </c>
      <c r="R902" s="115"/>
      <c r="S902" s="112">
        <f t="shared" si="111"/>
        <v>0</v>
      </c>
    </row>
    <row r="903" spans="1:19" hidden="1">
      <c r="A903" s="67"/>
      <c r="B903" s="59"/>
      <c r="C903" s="79" t="str">
        <f>IFERROR(VLOOKUP(B903,Tiempos!$T$6:$U$16,2,FALSE),"")</f>
        <v/>
      </c>
      <c r="D903" s="59"/>
      <c r="E903" s="141" t="str">
        <f>IFERROR(+VLOOKUP(A903,Tabla!$A$5:B9900,2,0),"")</f>
        <v/>
      </c>
      <c r="F903" s="69"/>
      <c r="G903" s="68"/>
      <c r="H903" s="70"/>
      <c r="I903" s="68"/>
      <c r="J903" s="61"/>
      <c r="K903" s="72" t="str">
        <f t="shared" si="106"/>
        <v/>
      </c>
      <c r="L903" s="73" t="str">
        <f t="shared" si="107"/>
        <v/>
      </c>
      <c r="M903" s="74" t="str">
        <f t="shared" si="108"/>
        <v/>
      </c>
      <c r="N903" s="78" t="str">
        <f t="shared" si="109"/>
        <v/>
      </c>
      <c r="O903" s="75" t="str">
        <f>IFERROR(IF(OR(M903="",B903=""),"",VLOOKUP($A903,Tabla!$A$2:$M$112,$C903,FALSE)),"")</f>
        <v/>
      </c>
      <c r="P903" s="76" t="str">
        <f t="shared" si="110"/>
        <v/>
      </c>
      <c r="Q903" s="77" t="str">
        <f>IFERROR(IF(OR(O903=0,O903=""),VLOOKUP(B903,$T$6:$W$16,4,0)/60*N903,Tiempos!O903*VLOOKUP(Tiempos!B903,Tiempos!$T$6:$W$16,4,0)/60),"")</f>
        <v/>
      </c>
      <c r="R903" s="115"/>
      <c r="S903" s="112">
        <f t="shared" si="111"/>
        <v>0</v>
      </c>
    </row>
    <row r="904" spans="1:19" hidden="1">
      <c r="A904" s="67"/>
      <c r="B904" s="59"/>
      <c r="C904" s="79" t="str">
        <f>IFERROR(VLOOKUP(B904,Tiempos!$T$6:$U$16,2,FALSE),"")</f>
        <v/>
      </c>
      <c r="D904" s="59"/>
      <c r="E904" s="141" t="str">
        <f>IFERROR(+VLOOKUP(A904,Tabla!$A$5:B9901,2,0),"")</f>
        <v/>
      </c>
      <c r="F904" s="69"/>
      <c r="G904" s="68"/>
      <c r="H904" s="70"/>
      <c r="I904" s="68"/>
      <c r="J904" s="61"/>
      <c r="K904" s="72" t="str">
        <f t="shared" si="106"/>
        <v/>
      </c>
      <c r="L904" s="73" t="str">
        <f t="shared" si="107"/>
        <v/>
      </c>
      <c r="M904" s="74" t="str">
        <f t="shared" si="108"/>
        <v/>
      </c>
      <c r="N904" s="78" t="str">
        <f t="shared" si="109"/>
        <v/>
      </c>
      <c r="O904" s="75" t="str">
        <f>IFERROR(IF(OR(M904="",B904=""),"",VLOOKUP($A904,Tabla!$A$2:$M$112,$C904,FALSE)),"")</f>
        <v/>
      </c>
      <c r="P904" s="76" t="str">
        <f t="shared" si="110"/>
        <v/>
      </c>
      <c r="Q904" s="77" t="str">
        <f>IFERROR(IF(OR(O904=0,O904=""),VLOOKUP(B904,$T$6:$W$16,4,0)/60*N904,Tiempos!O904*VLOOKUP(Tiempos!B904,Tiempos!$T$6:$W$16,4,0)/60),"")</f>
        <v/>
      </c>
      <c r="R904" s="115"/>
      <c r="S904" s="112">
        <f t="shared" si="111"/>
        <v>0</v>
      </c>
    </row>
    <row r="905" spans="1:19" hidden="1">
      <c r="A905" s="67"/>
      <c r="B905" s="59"/>
      <c r="C905" s="79" t="str">
        <f>IFERROR(VLOOKUP(B905,Tiempos!$T$6:$U$16,2,FALSE),"")</f>
        <v/>
      </c>
      <c r="D905" s="59"/>
      <c r="E905" s="141" t="str">
        <f>IFERROR(+VLOOKUP(A905,Tabla!$A$5:B9902,2,0),"")</f>
        <v/>
      </c>
      <c r="F905" s="69"/>
      <c r="G905" s="68"/>
      <c r="H905" s="70"/>
      <c r="I905" s="68"/>
      <c r="J905" s="61"/>
      <c r="K905" s="72" t="str">
        <f t="shared" si="106"/>
        <v/>
      </c>
      <c r="L905" s="73" t="str">
        <f t="shared" si="107"/>
        <v/>
      </c>
      <c r="M905" s="74" t="str">
        <f t="shared" si="108"/>
        <v/>
      </c>
      <c r="N905" s="78" t="str">
        <f t="shared" si="109"/>
        <v/>
      </c>
      <c r="O905" s="75" t="str">
        <f>IFERROR(IF(OR(M905="",B905=""),"",VLOOKUP($A905,Tabla!$A$2:$M$112,$C905,FALSE)),"")</f>
        <v/>
      </c>
      <c r="P905" s="76" t="str">
        <f t="shared" si="110"/>
        <v/>
      </c>
      <c r="Q905" s="77" t="str">
        <f>IFERROR(IF(OR(O905=0,O905=""),VLOOKUP(B905,$T$6:$W$16,4,0)/60*N905,Tiempos!O905*VLOOKUP(Tiempos!B905,Tiempos!$T$6:$W$16,4,0)/60),"")</f>
        <v/>
      </c>
      <c r="R905" s="115"/>
      <c r="S905" s="112">
        <f t="shared" si="111"/>
        <v>0</v>
      </c>
    </row>
    <row r="906" spans="1:19" hidden="1">
      <c r="A906" s="67"/>
      <c r="B906" s="59"/>
      <c r="C906" s="79" t="str">
        <f>IFERROR(VLOOKUP(B906,Tiempos!$T$6:$U$16,2,FALSE),"")</f>
        <v/>
      </c>
      <c r="D906" s="59"/>
      <c r="E906" s="141" t="str">
        <f>IFERROR(+VLOOKUP(A906,Tabla!$A$5:B9903,2,0),"")</f>
        <v/>
      </c>
      <c r="F906" s="69"/>
      <c r="G906" s="68"/>
      <c r="H906" s="70"/>
      <c r="I906" s="68"/>
      <c r="J906" s="61"/>
      <c r="K906" s="72" t="str">
        <f t="shared" si="106"/>
        <v/>
      </c>
      <c r="L906" s="73" t="str">
        <f t="shared" si="107"/>
        <v/>
      </c>
      <c r="M906" s="74" t="str">
        <f t="shared" si="108"/>
        <v/>
      </c>
      <c r="N906" s="78" t="str">
        <f t="shared" si="109"/>
        <v/>
      </c>
      <c r="O906" s="75" t="str">
        <f>IFERROR(IF(OR(M906="",B906=""),"",VLOOKUP($A906,Tabla!$A$2:$M$112,$C906,FALSE)),"")</f>
        <v/>
      </c>
      <c r="P906" s="76" t="str">
        <f t="shared" si="110"/>
        <v/>
      </c>
      <c r="Q906" s="77" t="str">
        <f>IFERROR(IF(OR(O906=0,O906=""),VLOOKUP(B906,$T$6:$W$16,4,0)/60*N906,Tiempos!O906*VLOOKUP(Tiempos!B906,Tiempos!$T$6:$W$16,4,0)/60),"")</f>
        <v/>
      </c>
      <c r="R906" s="115"/>
      <c r="S906" s="112">
        <f t="shared" si="111"/>
        <v>0</v>
      </c>
    </row>
    <row r="907" spans="1:19" hidden="1">
      <c r="A907" s="67"/>
      <c r="B907" s="59"/>
      <c r="C907" s="79" t="str">
        <f>IFERROR(VLOOKUP(B907,Tiempos!$T$6:$U$16,2,FALSE),"")</f>
        <v/>
      </c>
      <c r="D907" s="59"/>
      <c r="E907" s="141" t="str">
        <f>IFERROR(+VLOOKUP(A907,Tabla!$A$5:B9904,2,0),"")</f>
        <v/>
      </c>
      <c r="F907" s="69"/>
      <c r="G907" s="68"/>
      <c r="H907" s="70"/>
      <c r="I907" s="68"/>
      <c r="J907" s="61"/>
      <c r="K907" s="72" t="str">
        <f t="shared" si="106"/>
        <v/>
      </c>
      <c r="L907" s="73" t="str">
        <f t="shared" si="107"/>
        <v/>
      </c>
      <c r="M907" s="74" t="str">
        <f t="shared" si="108"/>
        <v/>
      </c>
      <c r="N907" s="78" t="str">
        <f t="shared" si="109"/>
        <v/>
      </c>
      <c r="O907" s="75" t="str">
        <f>IFERROR(IF(OR(M907="",B907=""),"",VLOOKUP($A907,Tabla!$A$2:$M$112,$C907,FALSE)),"")</f>
        <v/>
      </c>
      <c r="P907" s="76" t="str">
        <f t="shared" si="110"/>
        <v/>
      </c>
      <c r="Q907" s="77" t="str">
        <f>IFERROR(IF(OR(O907=0,O907=""),VLOOKUP(B907,$T$6:$W$16,4,0)/60*N907,Tiempos!O907*VLOOKUP(Tiempos!B907,Tiempos!$T$6:$W$16,4,0)/60),"")</f>
        <v/>
      </c>
      <c r="R907" s="115"/>
      <c r="S907" s="112">
        <f t="shared" si="111"/>
        <v>0</v>
      </c>
    </row>
    <row r="908" spans="1:19" hidden="1">
      <c r="A908" s="67"/>
      <c r="B908" s="59"/>
      <c r="C908" s="79" t="str">
        <f>IFERROR(VLOOKUP(B908,Tiempos!$T$6:$U$16,2,FALSE),"")</f>
        <v/>
      </c>
      <c r="D908" s="59"/>
      <c r="E908" s="141" t="str">
        <f>IFERROR(+VLOOKUP(A908,Tabla!$A$5:B9905,2,0),"")</f>
        <v/>
      </c>
      <c r="F908" s="69"/>
      <c r="G908" s="68"/>
      <c r="H908" s="70"/>
      <c r="I908" s="68"/>
      <c r="J908" s="61"/>
      <c r="K908" s="72" t="str">
        <f t="shared" si="106"/>
        <v/>
      </c>
      <c r="L908" s="73" t="str">
        <f t="shared" si="107"/>
        <v/>
      </c>
      <c r="M908" s="74" t="str">
        <f t="shared" si="108"/>
        <v/>
      </c>
      <c r="N908" s="78" t="str">
        <f t="shared" si="109"/>
        <v/>
      </c>
      <c r="O908" s="75" t="str">
        <f>IFERROR(IF(OR(M908="",B908=""),"",VLOOKUP($A908,Tabla!$A$2:$M$112,$C908,FALSE)),"")</f>
        <v/>
      </c>
      <c r="P908" s="76" t="str">
        <f t="shared" si="110"/>
        <v/>
      </c>
      <c r="Q908" s="77" t="str">
        <f>IFERROR(IF(OR(O908=0,O908=""),VLOOKUP(B908,$T$6:$W$16,4,0)/60*N908,Tiempos!O908*VLOOKUP(Tiempos!B908,Tiempos!$T$6:$W$16,4,0)/60),"")</f>
        <v/>
      </c>
      <c r="R908" s="115"/>
      <c r="S908" s="112">
        <f t="shared" si="111"/>
        <v>0</v>
      </c>
    </row>
    <row r="909" spans="1:19" hidden="1">
      <c r="A909" s="67"/>
      <c r="B909" s="59"/>
      <c r="C909" s="79" t="str">
        <f>IFERROR(VLOOKUP(B909,Tiempos!$T$6:$U$16,2,FALSE),"")</f>
        <v/>
      </c>
      <c r="D909" s="59"/>
      <c r="E909" s="141" t="str">
        <f>IFERROR(+VLOOKUP(A909,Tabla!$A$5:B9906,2,0),"")</f>
        <v/>
      </c>
      <c r="F909" s="69"/>
      <c r="G909" s="68"/>
      <c r="H909" s="70"/>
      <c r="I909" s="68"/>
      <c r="J909" s="61"/>
      <c r="K909" s="72" t="str">
        <f t="shared" si="106"/>
        <v/>
      </c>
      <c r="L909" s="73" t="str">
        <f t="shared" si="107"/>
        <v/>
      </c>
      <c r="M909" s="74" t="str">
        <f t="shared" si="108"/>
        <v/>
      </c>
      <c r="N909" s="78" t="str">
        <f t="shared" si="109"/>
        <v/>
      </c>
      <c r="O909" s="75" t="str">
        <f>IFERROR(IF(OR(M909="",B909=""),"",VLOOKUP($A909,Tabla!$A$2:$M$112,$C909,FALSE)),"")</f>
        <v/>
      </c>
      <c r="P909" s="76" t="str">
        <f t="shared" si="110"/>
        <v/>
      </c>
      <c r="Q909" s="77" t="str">
        <f>IFERROR(IF(OR(O909=0,O909=""),VLOOKUP(B909,$T$6:$W$16,4,0)/60*N909,Tiempos!O909*VLOOKUP(Tiempos!B909,Tiempos!$T$6:$W$16,4,0)/60),"")</f>
        <v/>
      </c>
      <c r="R909" s="115"/>
      <c r="S909" s="112">
        <f t="shared" si="111"/>
        <v>0</v>
      </c>
    </row>
    <row r="910" spans="1:19" hidden="1">
      <c r="A910" s="67"/>
      <c r="B910" s="59"/>
      <c r="C910" s="79" t="str">
        <f>IFERROR(VLOOKUP(B910,Tiempos!$T$6:$U$16,2,FALSE),"")</f>
        <v/>
      </c>
      <c r="D910" s="59"/>
      <c r="E910" s="141" t="str">
        <f>IFERROR(+VLOOKUP(A910,Tabla!$A$5:B9907,2,0),"")</f>
        <v/>
      </c>
      <c r="F910" s="69"/>
      <c r="G910" s="68"/>
      <c r="H910" s="70"/>
      <c r="I910" s="68"/>
      <c r="J910" s="61"/>
      <c r="K910" s="72" t="str">
        <f t="shared" si="106"/>
        <v/>
      </c>
      <c r="L910" s="73" t="str">
        <f t="shared" si="107"/>
        <v/>
      </c>
      <c r="M910" s="74" t="str">
        <f t="shared" si="108"/>
        <v/>
      </c>
      <c r="N910" s="78" t="str">
        <f t="shared" si="109"/>
        <v/>
      </c>
      <c r="O910" s="75" t="str">
        <f>IFERROR(IF(OR(M910="",B910=""),"",VLOOKUP($A910,Tabla!$A$2:$M$112,$C910,FALSE)),"")</f>
        <v/>
      </c>
      <c r="P910" s="76" t="str">
        <f t="shared" si="110"/>
        <v/>
      </c>
      <c r="Q910" s="77" t="str">
        <f>IFERROR(IF(OR(O910=0,O910=""),VLOOKUP(B910,$T$6:$W$16,4,0)/60*N910,Tiempos!O910*VLOOKUP(Tiempos!B910,Tiempos!$T$6:$W$16,4,0)/60),"")</f>
        <v/>
      </c>
      <c r="R910" s="115"/>
      <c r="S910" s="112">
        <f t="shared" si="111"/>
        <v>0</v>
      </c>
    </row>
    <row r="911" spans="1:19" hidden="1">
      <c r="A911" s="67"/>
      <c r="B911" s="59"/>
      <c r="C911" s="79" t="str">
        <f>IFERROR(VLOOKUP(B911,Tiempos!$T$6:$U$16,2,FALSE),"")</f>
        <v/>
      </c>
      <c r="D911" s="59"/>
      <c r="E911" s="141" t="str">
        <f>IFERROR(+VLOOKUP(A911,Tabla!$A$5:B9908,2,0),"")</f>
        <v/>
      </c>
      <c r="F911" s="69"/>
      <c r="G911" s="68"/>
      <c r="H911" s="70"/>
      <c r="I911" s="68"/>
      <c r="J911" s="61"/>
      <c r="K911" s="72" t="str">
        <f t="shared" si="106"/>
        <v/>
      </c>
      <c r="L911" s="73" t="str">
        <f t="shared" si="107"/>
        <v/>
      </c>
      <c r="M911" s="74" t="str">
        <f t="shared" si="108"/>
        <v/>
      </c>
      <c r="N911" s="78" t="str">
        <f t="shared" si="109"/>
        <v/>
      </c>
      <c r="O911" s="75" t="str">
        <f>IFERROR(IF(OR(M911="",B911=""),"",VLOOKUP($A911,Tabla!$A$2:$M$112,$C911,FALSE)),"")</f>
        <v/>
      </c>
      <c r="P911" s="76" t="str">
        <f t="shared" si="110"/>
        <v/>
      </c>
      <c r="Q911" s="77" t="str">
        <f>IFERROR(IF(OR(O911=0,O911=""),VLOOKUP(B911,$T$6:$W$16,4,0)/60*N911,Tiempos!O911*VLOOKUP(Tiempos!B911,Tiempos!$T$6:$W$16,4,0)/60),"")</f>
        <v/>
      </c>
      <c r="R911" s="115"/>
      <c r="S911" s="112">
        <f t="shared" si="111"/>
        <v>0</v>
      </c>
    </row>
    <row r="912" spans="1:19" hidden="1">
      <c r="A912" s="67"/>
      <c r="B912" s="59"/>
      <c r="C912" s="79" t="str">
        <f>IFERROR(VLOOKUP(B912,Tiempos!$T$6:$U$16,2,FALSE),"")</f>
        <v/>
      </c>
      <c r="D912" s="59"/>
      <c r="E912" s="141" t="str">
        <f>IFERROR(+VLOOKUP(A912,Tabla!$A$5:B9909,2,0),"")</f>
        <v/>
      </c>
      <c r="F912" s="69"/>
      <c r="G912" s="68"/>
      <c r="H912" s="70"/>
      <c r="I912" s="68"/>
      <c r="J912" s="61"/>
      <c r="K912" s="72" t="str">
        <f t="shared" si="106"/>
        <v/>
      </c>
      <c r="L912" s="73" t="str">
        <f t="shared" si="107"/>
        <v/>
      </c>
      <c r="M912" s="74" t="str">
        <f t="shared" si="108"/>
        <v/>
      </c>
      <c r="N912" s="78" t="str">
        <f t="shared" si="109"/>
        <v/>
      </c>
      <c r="O912" s="75" t="str">
        <f>IFERROR(IF(OR(M912="",B912=""),"",VLOOKUP($A912,Tabla!$A$2:$M$112,$C912,FALSE)),"")</f>
        <v/>
      </c>
      <c r="P912" s="76" t="str">
        <f t="shared" si="110"/>
        <v/>
      </c>
      <c r="Q912" s="77" t="str">
        <f>IFERROR(IF(OR(O912=0,O912=""),VLOOKUP(B912,$T$6:$W$16,4,0)/60*N912,Tiempos!O912*VLOOKUP(Tiempos!B912,Tiempos!$T$6:$W$16,4,0)/60),"")</f>
        <v/>
      </c>
      <c r="R912" s="115"/>
      <c r="S912" s="112">
        <f t="shared" si="111"/>
        <v>0</v>
      </c>
    </row>
    <row r="913" spans="1:19" hidden="1">
      <c r="A913" s="67"/>
      <c r="B913" s="59"/>
      <c r="C913" s="79" t="str">
        <f>IFERROR(VLOOKUP(B913,Tiempos!$T$6:$U$16,2,FALSE),"")</f>
        <v/>
      </c>
      <c r="D913" s="59"/>
      <c r="E913" s="141" t="str">
        <f>IFERROR(+VLOOKUP(A913,Tabla!$A$5:B9910,2,0),"")</f>
        <v/>
      </c>
      <c r="F913" s="69"/>
      <c r="G913" s="68"/>
      <c r="H913" s="70"/>
      <c r="I913" s="68"/>
      <c r="J913" s="61"/>
      <c r="K913" s="72" t="str">
        <f t="shared" si="106"/>
        <v/>
      </c>
      <c r="L913" s="73" t="str">
        <f t="shared" si="107"/>
        <v/>
      </c>
      <c r="M913" s="74" t="str">
        <f t="shared" si="108"/>
        <v/>
      </c>
      <c r="N913" s="78" t="str">
        <f t="shared" si="109"/>
        <v/>
      </c>
      <c r="O913" s="75" t="str">
        <f>IFERROR(IF(OR(M913="",B913=""),"",VLOOKUP($A913,Tabla!$A$2:$M$112,$C913,FALSE)),"")</f>
        <v/>
      </c>
      <c r="P913" s="76" t="str">
        <f t="shared" si="110"/>
        <v/>
      </c>
      <c r="Q913" s="77" t="str">
        <f>IFERROR(IF(OR(O913=0,O913=""),VLOOKUP(B913,$T$6:$W$16,4,0)/60*N913,Tiempos!O913*VLOOKUP(Tiempos!B913,Tiempos!$T$6:$W$16,4,0)/60),"")</f>
        <v/>
      </c>
      <c r="R913" s="115"/>
      <c r="S913" s="112">
        <f t="shared" si="111"/>
        <v>0</v>
      </c>
    </row>
    <row r="914" spans="1:19" ht="13.5" hidden="1" customHeight="1">
      <c r="A914" s="67"/>
      <c r="B914" s="59"/>
      <c r="C914" s="79" t="str">
        <f>IFERROR(VLOOKUP(B914,Tiempos!$T$6:$U$16,2,FALSE),"")</f>
        <v/>
      </c>
      <c r="D914" s="59"/>
      <c r="E914" s="141" t="str">
        <f>IFERROR(+VLOOKUP(A914,Tabla!$A$5:B9911,2,0),"")</f>
        <v/>
      </c>
      <c r="F914" s="69"/>
      <c r="G914" s="68"/>
      <c r="H914" s="70"/>
      <c r="I914" s="68"/>
      <c r="J914" s="61"/>
      <c r="K914" s="72" t="str">
        <f t="shared" si="106"/>
        <v/>
      </c>
      <c r="L914" s="73" t="str">
        <f t="shared" si="107"/>
        <v/>
      </c>
      <c r="M914" s="74" t="str">
        <f t="shared" si="108"/>
        <v/>
      </c>
      <c r="N914" s="78" t="str">
        <f t="shared" si="109"/>
        <v/>
      </c>
      <c r="O914" s="75" t="str">
        <f>IFERROR(IF(OR(M914="",B914=""),"",VLOOKUP($A914,Tabla!$A$2:$M$112,$C914,FALSE)),"")</f>
        <v/>
      </c>
      <c r="P914" s="76" t="str">
        <f t="shared" si="110"/>
        <v/>
      </c>
      <c r="Q914" s="77" t="str">
        <f>IFERROR(IF(OR(O914=0,O914=""),VLOOKUP(B914,$T$6:$W$16,4,0)/60*N914,Tiempos!O914*VLOOKUP(Tiempos!B914,Tiempos!$T$6:$W$16,4,0)/60),"")</f>
        <v/>
      </c>
      <c r="R914" s="115"/>
      <c r="S914" s="112">
        <f t="shared" si="111"/>
        <v>0</v>
      </c>
    </row>
    <row r="915" spans="1:19" hidden="1">
      <c r="A915" s="67"/>
      <c r="B915" s="59"/>
      <c r="C915" s="79" t="str">
        <f>IFERROR(VLOOKUP(B915,Tiempos!$T$6:$U$16,2,FALSE),"")</f>
        <v/>
      </c>
      <c r="D915" s="59"/>
      <c r="E915" s="141" t="str">
        <f>IFERROR(+VLOOKUP(A915,Tabla!$A$5:B9912,2,0),"")</f>
        <v/>
      </c>
      <c r="F915" s="69"/>
      <c r="G915" s="68"/>
      <c r="H915" s="70"/>
      <c r="I915" s="68"/>
      <c r="J915" s="61"/>
      <c r="K915" s="72" t="str">
        <f t="shared" si="106"/>
        <v/>
      </c>
      <c r="L915" s="73" t="str">
        <f t="shared" si="107"/>
        <v/>
      </c>
      <c r="M915" s="74" t="str">
        <f t="shared" si="108"/>
        <v/>
      </c>
      <c r="N915" s="78" t="str">
        <f t="shared" si="109"/>
        <v/>
      </c>
      <c r="O915" s="75" t="str">
        <f>IFERROR(IF(OR(M915="",B915=""),"",VLOOKUP($A915,Tabla!$A$2:$M$112,$C915,FALSE)),"")</f>
        <v/>
      </c>
      <c r="P915" s="76" t="str">
        <f t="shared" si="110"/>
        <v/>
      </c>
      <c r="Q915" s="77" t="str">
        <f>IFERROR(IF(OR(O915=0,O915=""),VLOOKUP(B915,$T$6:$W$16,4,0)/60*N915,Tiempos!O915*VLOOKUP(Tiempos!B915,Tiempos!$T$6:$W$16,4,0)/60),"")</f>
        <v/>
      </c>
      <c r="R915" s="115"/>
      <c r="S915" s="112">
        <f t="shared" si="111"/>
        <v>0</v>
      </c>
    </row>
    <row r="916" spans="1:19" hidden="1">
      <c r="A916" s="67"/>
      <c r="B916" s="59"/>
      <c r="C916" s="79" t="str">
        <f>IFERROR(VLOOKUP(B916,Tiempos!$T$6:$U$16,2,FALSE),"")</f>
        <v/>
      </c>
      <c r="D916" s="59"/>
      <c r="E916" s="141" t="str">
        <f>IFERROR(+VLOOKUP(A916,Tabla!$A$5:B9913,2,0),"")</f>
        <v/>
      </c>
      <c r="F916" s="69"/>
      <c r="G916" s="68"/>
      <c r="H916" s="70"/>
      <c r="I916" s="68"/>
      <c r="J916" s="61"/>
      <c r="K916" s="72" t="str">
        <f t="shared" si="106"/>
        <v/>
      </c>
      <c r="L916" s="73" t="str">
        <f t="shared" si="107"/>
        <v/>
      </c>
      <c r="M916" s="74" t="str">
        <f t="shared" si="108"/>
        <v/>
      </c>
      <c r="N916" s="78" t="str">
        <f t="shared" si="109"/>
        <v/>
      </c>
      <c r="O916" s="75" t="str">
        <f>IFERROR(IF(OR(M916="",B916=""),"",VLOOKUP($A916,Tabla!$A$2:$M$112,$C916,FALSE)),"")</f>
        <v/>
      </c>
      <c r="P916" s="76" t="str">
        <f t="shared" si="110"/>
        <v/>
      </c>
      <c r="Q916" s="77" t="str">
        <f>IFERROR(IF(OR(O916=0,O916=""),VLOOKUP(B916,$T$6:$W$16,4,0)/60*N916,Tiempos!O916*VLOOKUP(Tiempos!B916,Tiempos!$T$6:$W$16,4,0)/60),"")</f>
        <v/>
      </c>
      <c r="R916" s="115"/>
      <c r="S916" s="112">
        <f t="shared" si="111"/>
        <v>0</v>
      </c>
    </row>
    <row r="917" spans="1:19" hidden="1">
      <c r="A917" s="67"/>
      <c r="B917" s="59"/>
      <c r="C917" s="79" t="str">
        <f>IFERROR(VLOOKUP(B917,Tiempos!$T$6:$U$16,2,FALSE),"")</f>
        <v/>
      </c>
      <c r="D917" s="59"/>
      <c r="E917" s="141" t="str">
        <f>IFERROR(+VLOOKUP(A917,Tabla!$A$5:B9914,2,0),"")</f>
        <v/>
      </c>
      <c r="F917" s="69"/>
      <c r="G917" s="68"/>
      <c r="H917" s="70"/>
      <c r="I917" s="68"/>
      <c r="J917" s="61"/>
      <c r="K917" s="72" t="str">
        <f t="shared" si="106"/>
        <v/>
      </c>
      <c r="L917" s="73" t="str">
        <f t="shared" si="107"/>
        <v/>
      </c>
      <c r="M917" s="74" t="str">
        <f t="shared" si="108"/>
        <v/>
      </c>
      <c r="N917" s="78" t="str">
        <f t="shared" si="109"/>
        <v/>
      </c>
      <c r="O917" s="75" t="str">
        <f>IFERROR(IF(OR(M917="",B917=""),"",VLOOKUP($A917,Tabla!$A$2:$M$112,$C917,FALSE)),"")</f>
        <v/>
      </c>
      <c r="P917" s="76" t="str">
        <f t="shared" si="110"/>
        <v/>
      </c>
      <c r="Q917" s="77" t="str">
        <f>IFERROR(IF(OR(O917=0,O917=""),VLOOKUP(B917,$T$6:$W$16,4,0)/60*N917,Tiempos!O917*VLOOKUP(Tiempos!B917,Tiempos!$T$6:$W$16,4,0)/60),"")</f>
        <v/>
      </c>
      <c r="R917" s="115"/>
      <c r="S917" s="112">
        <f t="shared" si="111"/>
        <v>0</v>
      </c>
    </row>
    <row r="918" spans="1:19" hidden="1">
      <c r="A918" s="67"/>
      <c r="B918" s="59"/>
      <c r="C918" s="79" t="str">
        <f>IFERROR(VLOOKUP(B918,Tiempos!$T$6:$U$16,2,FALSE),"")</f>
        <v/>
      </c>
      <c r="D918" s="59"/>
      <c r="E918" s="141" t="str">
        <f>IFERROR(+VLOOKUP(A918,Tabla!$A$5:B9915,2,0),"")</f>
        <v/>
      </c>
      <c r="F918" s="69"/>
      <c r="G918" s="68"/>
      <c r="H918" s="70"/>
      <c r="I918" s="68"/>
      <c r="J918" s="61"/>
      <c r="K918" s="72" t="str">
        <f t="shared" si="106"/>
        <v/>
      </c>
      <c r="L918" s="73" t="str">
        <f t="shared" si="107"/>
        <v/>
      </c>
      <c r="M918" s="74" t="str">
        <f t="shared" si="108"/>
        <v/>
      </c>
      <c r="N918" s="78" t="str">
        <f t="shared" si="109"/>
        <v/>
      </c>
      <c r="O918" s="75" t="str">
        <f>IFERROR(IF(OR(M918="",B918=""),"",VLOOKUP($A918,Tabla!$A$2:$M$112,$C918,FALSE)),"")</f>
        <v/>
      </c>
      <c r="P918" s="76" t="str">
        <f t="shared" si="110"/>
        <v/>
      </c>
      <c r="Q918" s="77" t="str">
        <f>IFERROR(IF(OR(O918=0,O918=""),VLOOKUP(B918,$T$6:$W$16,4,0)/60*N918,Tiempos!O918*VLOOKUP(Tiempos!B918,Tiempos!$T$6:$W$16,4,0)/60),"")</f>
        <v/>
      </c>
      <c r="R918" s="115"/>
      <c r="S918" s="112">
        <f t="shared" si="111"/>
        <v>0</v>
      </c>
    </row>
    <row r="919" spans="1:19" hidden="1">
      <c r="A919" s="67"/>
      <c r="B919" s="59"/>
      <c r="C919" s="79" t="str">
        <f>IFERROR(VLOOKUP(B919,Tiempos!$T$6:$U$16,2,FALSE),"")</f>
        <v/>
      </c>
      <c r="D919" s="59"/>
      <c r="E919" s="141" t="str">
        <f>IFERROR(+VLOOKUP(A919,Tabla!$A$5:B9916,2,0),"")</f>
        <v/>
      </c>
      <c r="F919" s="69"/>
      <c r="G919" s="68"/>
      <c r="H919" s="70"/>
      <c r="I919" s="68"/>
      <c r="J919" s="61"/>
      <c r="K919" s="72" t="str">
        <f t="shared" si="106"/>
        <v/>
      </c>
      <c r="L919" s="73" t="str">
        <f t="shared" si="107"/>
        <v/>
      </c>
      <c r="M919" s="74" t="str">
        <f t="shared" si="108"/>
        <v/>
      </c>
      <c r="N919" s="78" t="str">
        <f t="shared" si="109"/>
        <v/>
      </c>
      <c r="O919" s="75" t="str">
        <f>IFERROR(IF(OR(M919="",B919=""),"",VLOOKUP($A919,Tabla!$A$2:$M$112,$C919,FALSE)),"")</f>
        <v/>
      </c>
      <c r="P919" s="76" t="str">
        <f t="shared" si="110"/>
        <v/>
      </c>
      <c r="Q919" s="77" t="str">
        <f>IFERROR(IF(OR(O919=0,O919=""),VLOOKUP(B919,$T$6:$W$16,4,0)/60*N919,Tiempos!O919*VLOOKUP(Tiempos!B919,Tiempos!$T$6:$W$16,4,0)/60),"")</f>
        <v/>
      </c>
      <c r="R919" s="115"/>
      <c r="S919" s="112">
        <f t="shared" si="111"/>
        <v>0</v>
      </c>
    </row>
    <row r="920" spans="1:19" hidden="1">
      <c r="A920" s="67"/>
      <c r="B920" s="59"/>
      <c r="C920" s="79" t="str">
        <f>IFERROR(VLOOKUP(B920,Tiempos!$T$6:$U$16,2,FALSE),"")</f>
        <v/>
      </c>
      <c r="D920" s="59"/>
      <c r="E920" s="141" t="str">
        <f>IFERROR(+VLOOKUP(A920,Tabla!$A$5:B9917,2,0),"")</f>
        <v/>
      </c>
      <c r="F920" s="69"/>
      <c r="G920" s="68"/>
      <c r="H920" s="70"/>
      <c r="I920" s="68"/>
      <c r="J920" s="61"/>
      <c r="K920" s="72" t="str">
        <f t="shared" si="106"/>
        <v/>
      </c>
      <c r="L920" s="73" t="str">
        <f t="shared" si="107"/>
        <v/>
      </c>
      <c r="M920" s="74" t="str">
        <f t="shared" si="108"/>
        <v/>
      </c>
      <c r="N920" s="78" t="str">
        <f t="shared" si="109"/>
        <v/>
      </c>
      <c r="O920" s="75" t="str">
        <f>IFERROR(IF(OR(M920="",B920=""),"",VLOOKUP($A920,Tabla!$A$2:$M$112,$C920,FALSE)),"")</f>
        <v/>
      </c>
      <c r="P920" s="76" t="str">
        <f t="shared" si="110"/>
        <v/>
      </c>
      <c r="Q920" s="77" t="str">
        <f>IFERROR(IF(OR(O920=0,O920=""),VLOOKUP(B920,$T$6:$W$16,4,0)/60*N920,Tiempos!O920*VLOOKUP(Tiempos!B920,Tiempos!$T$6:$W$16,4,0)/60),"")</f>
        <v/>
      </c>
      <c r="R920" s="116"/>
      <c r="S920" s="112">
        <f t="shared" si="111"/>
        <v>0</v>
      </c>
    </row>
    <row r="921" spans="1:19" hidden="1">
      <c r="A921" s="67"/>
      <c r="B921" s="59"/>
      <c r="C921" s="79" t="str">
        <f>IFERROR(VLOOKUP(B921,Tiempos!$T$6:$U$16,2,FALSE),"")</f>
        <v/>
      </c>
      <c r="D921" s="59"/>
      <c r="E921" s="141" t="str">
        <f>IFERROR(+VLOOKUP(A921,Tabla!$A$5:B9918,2,0),"")</f>
        <v/>
      </c>
      <c r="F921" s="69"/>
      <c r="G921" s="68"/>
      <c r="H921" s="70"/>
      <c r="I921" s="68"/>
      <c r="J921" s="61"/>
      <c r="K921" s="72" t="str">
        <f t="shared" si="106"/>
        <v/>
      </c>
      <c r="L921" s="73" t="str">
        <f t="shared" si="107"/>
        <v/>
      </c>
      <c r="M921" s="74" t="str">
        <f t="shared" si="108"/>
        <v/>
      </c>
      <c r="N921" s="78" t="str">
        <f t="shared" si="109"/>
        <v/>
      </c>
      <c r="O921" s="75" t="str">
        <f>IFERROR(IF(OR(M921="",B921=""),"",VLOOKUP($A921,Tabla!$A$2:$M$112,$C921,FALSE)),"")</f>
        <v/>
      </c>
      <c r="P921" s="76" t="str">
        <f t="shared" si="110"/>
        <v/>
      </c>
      <c r="Q921" s="77" t="str">
        <f>IFERROR(IF(OR(O921=0,O921=""),VLOOKUP(B921,$T$6:$W$16,4,0)/60*N921,Tiempos!O921*VLOOKUP(Tiempos!B921,Tiempos!$T$6:$W$16,4,0)/60),"")</f>
        <v/>
      </c>
      <c r="R921" s="116"/>
      <c r="S921" s="112">
        <f t="shared" si="111"/>
        <v>0</v>
      </c>
    </row>
    <row r="922" spans="1:19" hidden="1">
      <c r="A922" s="67"/>
      <c r="B922" s="59"/>
      <c r="C922" s="79" t="str">
        <f>IFERROR(VLOOKUP(B922,Tiempos!$T$6:$U$16,2,FALSE),"")</f>
        <v/>
      </c>
      <c r="D922" s="59"/>
      <c r="E922" s="141" t="str">
        <f>IFERROR(+VLOOKUP(A922,Tabla!$A$5:B9919,2,0),"")</f>
        <v/>
      </c>
      <c r="F922" s="69"/>
      <c r="G922" s="68"/>
      <c r="H922" s="70"/>
      <c r="I922" s="68"/>
      <c r="J922" s="61"/>
      <c r="K922" s="72" t="str">
        <f t="shared" si="106"/>
        <v/>
      </c>
      <c r="L922" s="73" t="str">
        <f t="shared" si="107"/>
        <v/>
      </c>
      <c r="M922" s="74" t="str">
        <f t="shared" si="108"/>
        <v/>
      </c>
      <c r="N922" s="78" t="str">
        <f t="shared" si="109"/>
        <v/>
      </c>
      <c r="O922" s="75" t="str">
        <f>IFERROR(IF(OR(M922="",B922=""),"",VLOOKUP($A922,Tabla!$A$2:$M$112,$C922,FALSE)),"")</f>
        <v/>
      </c>
      <c r="P922" s="76" t="str">
        <f t="shared" si="110"/>
        <v/>
      </c>
      <c r="Q922" s="77" t="str">
        <f>IFERROR(IF(OR(O922=0,O922=""),VLOOKUP(B922,$T$6:$W$16,4,0)/60*N922,Tiempos!O922*VLOOKUP(Tiempos!B922,Tiempos!$T$6:$W$16,4,0)/60),"")</f>
        <v/>
      </c>
      <c r="R922" s="116"/>
      <c r="S922" s="112">
        <f t="shared" si="111"/>
        <v>0</v>
      </c>
    </row>
    <row r="923" spans="1:19" hidden="1">
      <c r="A923" s="67"/>
      <c r="B923" s="59"/>
      <c r="C923" s="79" t="str">
        <f>IFERROR(VLOOKUP(B923,Tiempos!$T$6:$U$16,2,FALSE),"")</f>
        <v/>
      </c>
      <c r="D923" s="59"/>
      <c r="E923" s="141" t="str">
        <f>IFERROR(+VLOOKUP(A923,Tabla!$A$5:B9920,2,0),"")</f>
        <v/>
      </c>
      <c r="F923" s="69"/>
      <c r="G923" s="68"/>
      <c r="H923" s="70"/>
      <c r="I923" s="68"/>
      <c r="J923" s="61"/>
      <c r="K923" s="72" t="str">
        <f t="shared" si="106"/>
        <v/>
      </c>
      <c r="L923" s="73" t="str">
        <f t="shared" si="107"/>
        <v/>
      </c>
      <c r="M923" s="74" t="str">
        <f t="shared" si="108"/>
        <v/>
      </c>
      <c r="N923" s="78" t="str">
        <f t="shared" si="109"/>
        <v/>
      </c>
      <c r="O923" s="75" t="str">
        <f>IFERROR(IF(OR(M923="",B923=""),"",VLOOKUP($A923,Tabla!$A$2:$M$112,$C923,FALSE)),"")</f>
        <v/>
      </c>
      <c r="P923" s="76" t="str">
        <f t="shared" si="110"/>
        <v/>
      </c>
      <c r="Q923" s="77" t="str">
        <f>IFERROR(IF(OR(O923=0,O923=""),VLOOKUP(B923,$T$6:$W$16,4,0)/60*N923,Tiempos!O923*VLOOKUP(Tiempos!B923,Tiempos!$T$6:$W$16,4,0)/60),"")</f>
        <v/>
      </c>
      <c r="R923" s="117"/>
      <c r="S923" s="112">
        <f t="shared" si="111"/>
        <v>0</v>
      </c>
    </row>
    <row r="924" spans="1:19" hidden="1">
      <c r="A924" s="67"/>
      <c r="B924" s="59"/>
      <c r="C924" s="79" t="str">
        <f>IFERROR(VLOOKUP(B924,Tiempos!$T$6:$U$16,2,FALSE),"")</f>
        <v/>
      </c>
      <c r="D924" s="59"/>
      <c r="E924" s="141" t="str">
        <f>IFERROR(+VLOOKUP(A924,Tabla!$A$5:B9921,2,0),"")</f>
        <v/>
      </c>
      <c r="F924" s="69"/>
      <c r="G924" s="68"/>
      <c r="H924" s="70"/>
      <c r="I924" s="68"/>
      <c r="J924" s="61"/>
      <c r="K924" s="72" t="str">
        <f t="shared" si="106"/>
        <v/>
      </c>
      <c r="L924" s="73" t="str">
        <f t="shared" si="107"/>
        <v/>
      </c>
      <c r="M924" s="74" t="str">
        <f t="shared" si="108"/>
        <v/>
      </c>
      <c r="N924" s="78" t="str">
        <f t="shared" si="109"/>
        <v/>
      </c>
      <c r="O924" s="75" t="str">
        <f>IFERROR(IF(OR(M924="",B924=""),"",VLOOKUP($A924,Tabla!$A$2:$M$112,$C924,FALSE)),"")</f>
        <v/>
      </c>
      <c r="P924" s="76" t="str">
        <f t="shared" si="110"/>
        <v/>
      </c>
      <c r="Q924" s="77" t="str">
        <f>IFERROR(IF(OR(O924=0,O924=""),VLOOKUP(B924,$T$6:$W$16,4,0)/60*N924,Tiempos!O924*VLOOKUP(Tiempos!B924,Tiempos!$T$6:$W$16,4,0)/60),"")</f>
        <v/>
      </c>
      <c r="R924" s="117"/>
      <c r="S924" s="112">
        <f t="shared" si="111"/>
        <v>0</v>
      </c>
    </row>
    <row r="925" spans="1:19" hidden="1">
      <c r="A925" s="67"/>
      <c r="B925" s="59"/>
      <c r="C925" s="79" t="str">
        <f>IFERROR(VLOOKUP(B925,Tiempos!$T$6:$U$16,2,FALSE),"")</f>
        <v/>
      </c>
      <c r="D925" s="59"/>
      <c r="E925" s="141" t="str">
        <f>IFERROR(+VLOOKUP(A925,Tabla!$A$5:B9922,2,0),"")</f>
        <v/>
      </c>
      <c r="F925" s="69"/>
      <c r="G925" s="68"/>
      <c r="H925" s="70"/>
      <c r="I925" s="68"/>
      <c r="J925" s="61"/>
      <c r="K925" s="72" t="str">
        <f t="shared" si="106"/>
        <v/>
      </c>
      <c r="L925" s="73" t="str">
        <f t="shared" si="107"/>
        <v/>
      </c>
      <c r="M925" s="74" t="str">
        <f t="shared" si="108"/>
        <v/>
      </c>
      <c r="N925" s="78" t="str">
        <f t="shared" si="109"/>
        <v/>
      </c>
      <c r="O925" s="75" t="str">
        <f>IFERROR(IF(OR(M925="",B925=""),"",VLOOKUP($A925,Tabla!$A$2:$M$112,$C925,FALSE)),"")</f>
        <v/>
      </c>
      <c r="P925" s="76" t="str">
        <f t="shared" si="110"/>
        <v/>
      </c>
      <c r="Q925" s="77" t="str">
        <f>IFERROR(IF(OR(O925=0,O925=""),VLOOKUP(B925,$T$6:$W$16,4,0)/60*N925,Tiempos!O925*VLOOKUP(Tiempos!B925,Tiempos!$T$6:$W$16,4,0)/60),"")</f>
        <v/>
      </c>
      <c r="R925" s="117"/>
      <c r="S925" s="112">
        <f t="shared" si="111"/>
        <v>0</v>
      </c>
    </row>
    <row r="926" spans="1:19" hidden="1">
      <c r="A926" s="67"/>
      <c r="B926" s="59"/>
      <c r="C926" s="79" t="str">
        <f>IFERROR(VLOOKUP(B926,Tiempos!$T$6:$U$16,2,FALSE),"")</f>
        <v/>
      </c>
      <c r="D926" s="59"/>
      <c r="E926" s="141" t="str">
        <f>IFERROR(+VLOOKUP(A926,Tabla!$A$5:B9923,2,0),"")</f>
        <v/>
      </c>
      <c r="F926" s="69"/>
      <c r="G926" s="68"/>
      <c r="H926" s="70"/>
      <c r="I926" s="68"/>
      <c r="J926" s="61"/>
      <c r="K926" s="72" t="str">
        <f t="shared" si="106"/>
        <v/>
      </c>
      <c r="L926" s="73" t="str">
        <f t="shared" si="107"/>
        <v/>
      </c>
      <c r="M926" s="74" t="str">
        <f t="shared" si="108"/>
        <v/>
      </c>
      <c r="N926" s="78" t="str">
        <f t="shared" si="109"/>
        <v/>
      </c>
      <c r="O926" s="75" t="str">
        <f>IFERROR(IF(OR(M926="",B926=""),"",VLOOKUP($A926,Tabla!$A$2:$M$112,$C926,FALSE)),"")</f>
        <v/>
      </c>
      <c r="P926" s="76" t="str">
        <f t="shared" si="110"/>
        <v/>
      </c>
      <c r="Q926" s="77" t="str">
        <f>IFERROR(IF(OR(O926=0,O926=""),VLOOKUP(B926,$T$6:$W$16,4,0)/60*N926,Tiempos!O926*VLOOKUP(Tiempos!B926,Tiempos!$T$6:$W$16,4,0)/60),"")</f>
        <v/>
      </c>
      <c r="R926" s="117"/>
      <c r="S926" s="112">
        <f t="shared" si="111"/>
        <v>0</v>
      </c>
    </row>
    <row r="927" spans="1:19" hidden="1">
      <c r="A927" s="67"/>
      <c r="B927" s="59"/>
      <c r="C927" s="79" t="str">
        <f>IFERROR(VLOOKUP(B927,Tiempos!$T$6:$U$16,2,FALSE),"")</f>
        <v/>
      </c>
      <c r="D927" s="59"/>
      <c r="E927" s="141" t="str">
        <f>IFERROR(+VLOOKUP(A927,Tabla!$A$5:B9924,2,0),"")</f>
        <v/>
      </c>
      <c r="F927" s="69"/>
      <c r="G927" s="68"/>
      <c r="H927" s="70"/>
      <c r="I927" s="68"/>
      <c r="J927" s="61"/>
      <c r="K927" s="72" t="str">
        <f t="shared" si="106"/>
        <v/>
      </c>
      <c r="L927" s="73" t="str">
        <f t="shared" si="107"/>
        <v/>
      </c>
      <c r="M927" s="74" t="str">
        <f t="shared" si="108"/>
        <v/>
      </c>
      <c r="N927" s="78" t="str">
        <f t="shared" si="109"/>
        <v/>
      </c>
      <c r="O927" s="75" t="str">
        <f>IFERROR(IF(OR(M927="",B927=""),"",VLOOKUP($A927,Tabla!$A$2:$M$112,$C927,FALSE)),"")</f>
        <v/>
      </c>
      <c r="P927" s="76" t="str">
        <f t="shared" si="110"/>
        <v/>
      </c>
      <c r="Q927" s="77" t="str">
        <f>IFERROR(IF(OR(O927=0,O927=""),VLOOKUP(B927,$T$6:$W$16,4,0)/60*N927,Tiempos!O927*VLOOKUP(Tiempos!B927,Tiempos!$T$6:$W$16,4,0)/60),"")</f>
        <v/>
      </c>
      <c r="R927" s="117"/>
      <c r="S927" s="112">
        <f t="shared" si="111"/>
        <v>0</v>
      </c>
    </row>
    <row r="928" spans="1:19" hidden="1">
      <c r="A928" s="67"/>
      <c r="B928" s="59"/>
      <c r="C928" s="79" t="str">
        <f>IFERROR(VLOOKUP(B928,Tiempos!$T$6:$U$16,2,FALSE),"")</f>
        <v/>
      </c>
      <c r="D928" s="59"/>
      <c r="E928" s="141" t="str">
        <f>IFERROR(+VLOOKUP(A928,Tabla!$A$5:B9925,2,0),"")</f>
        <v/>
      </c>
      <c r="F928" s="69"/>
      <c r="G928" s="68"/>
      <c r="H928" s="70"/>
      <c r="I928" s="68"/>
      <c r="J928" s="61"/>
      <c r="K928" s="72" t="str">
        <f t="shared" si="106"/>
        <v/>
      </c>
      <c r="L928" s="73" t="str">
        <f t="shared" si="107"/>
        <v/>
      </c>
      <c r="M928" s="74" t="str">
        <f t="shared" si="108"/>
        <v/>
      </c>
      <c r="N928" s="78" t="str">
        <f t="shared" si="109"/>
        <v/>
      </c>
      <c r="O928" s="75" t="str">
        <f>IFERROR(IF(OR(M928="",B928=""),"",VLOOKUP($A928,Tabla!$A$2:$M$112,$C928,FALSE)),"")</f>
        <v/>
      </c>
      <c r="P928" s="76" t="str">
        <f t="shared" si="110"/>
        <v/>
      </c>
      <c r="Q928" s="77" t="str">
        <f>IFERROR(IF(OR(O928=0,O928=""),VLOOKUP(B928,$T$6:$W$16,4,0)/60*N928,Tiempos!O928*VLOOKUP(Tiempos!B928,Tiempos!$T$6:$W$16,4,0)/60),"")</f>
        <v/>
      </c>
      <c r="R928" s="117"/>
      <c r="S928" s="112">
        <f t="shared" si="111"/>
        <v>0</v>
      </c>
    </row>
    <row r="929" spans="1:19" hidden="1">
      <c r="A929" s="67"/>
      <c r="B929" s="59"/>
      <c r="C929" s="79" t="str">
        <f>IFERROR(VLOOKUP(B929,Tiempos!$T$6:$U$16,2,FALSE),"")</f>
        <v/>
      </c>
      <c r="D929" s="59"/>
      <c r="E929" s="141" t="str">
        <f>IFERROR(+VLOOKUP(A929,Tabla!$A$5:B9926,2,0),"")</f>
        <v/>
      </c>
      <c r="F929" s="69"/>
      <c r="G929" s="68"/>
      <c r="H929" s="70"/>
      <c r="I929" s="68"/>
      <c r="J929" s="61"/>
      <c r="K929" s="72" t="str">
        <f t="shared" si="106"/>
        <v/>
      </c>
      <c r="L929" s="73" t="str">
        <f t="shared" si="107"/>
        <v/>
      </c>
      <c r="M929" s="74" t="str">
        <f t="shared" si="108"/>
        <v/>
      </c>
      <c r="N929" s="78" t="str">
        <f t="shared" si="109"/>
        <v/>
      </c>
      <c r="O929" s="75" t="str">
        <f>IFERROR(IF(OR(M929="",B929=""),"",VLOOKUP($A929,Tabla!$A$2:$M$112,$C929,FALSE)),"")</f>
        <v/>
      </c>
      <c r="P929" s="76" t="str">
        <f t="shared" si="110"/>
        <v/>
      </c>
      <c r="Q929" s="77" t="str">
        <f>IFERROR(IF(OR(O929=0,O929=""),VLOOKUP(B929,$T$6:$W$16,4,0)/60*N929,Tiempos!O929*VLOOKUP(Tiempos!B929,Tiempos!$T$6:$W$16,4,0)/60),"")</f>
        <v/>
      </c>
      <c r="R929" s="117"/>
      <c r="S929" s="112">
        <f t="shared" si="111"/>
        <v>0</v>
      </c>
    </row>
    <row r="930" spans="1:19" hidden="1">
      <c r="A930" s="67"/>
      <c r="B930" s="59"/>
      <c r="C930" s="79" t="str">
        <f>IFERROR(VLOOKUP(B930,Tiempos!$T$6:$U$16,2,FALSE),"")</f>
        <v/>
      </c>
      <c r="D930" s="59"/>
      <c r="E930" s="141" t="str">
        <f>IFERROR(+VLOOKUP(A930,Tabla!$A$5:B9927,2,0),"")</f>
        <v/>
      </c>
      <c r="F930" s="69"/>
      <c r="G930" s="68"/>
      <c r="H930" s="70"/>
      <c r="I930" s="68"/>
      <c r="J930" s="61"/>
      <c r="K930" s="72" t="str">
        <f t="shared" si="106"/>
        <v/>
      </c>
      <c r="L930" s="73" t="str">
        <f t="shared" si="107"/>
        <v/>
      </c>
      <c r="M930" s="74" t="str">
        <f t="shared" si="108"/>
        <v/>
      </c>
      <c r="N930" s="78" t="str">
        <f t="shared" si="109"/>
        <v/>
      </c>
      <c r="O930" s="75" t="str">
        <f>IFERROR(IF(OR(M930="",B930=""),"",VLOOKUP($A930,Tabla!$A$2:$M$112,$C930,FALSE)),"")</f>
        <v/>
      </c>
      <c r="P930" s="76" t="str">
        <f t="shared" si="110"/>
        <v/>
      </c>
      <c r="Q930" s="77" t="str">
        <f>IFERROR(IF(OR(O930=0,O930=""),VLOOKUP(B930,$T$6:$W$16,4,0)/60*N930,Tiempos!O930*VLOOKUP(Tiempos!B930,Tiempos!$T$6:$W$16,4,0)/60),"")</f>
        <v/>
      </c>
      <c r="R930" s="118"/>
      <c r="S930" s="112">
        <f t="shared" si="111"/>
        <v>0</v>
      </c>
    </row>
    <row r="931" spans="1:19" hidden="1">
      <c r="A931" s="67"/>
      <c r="B931" s="59"/>
      <c r="C931" s="79" t="str">
        <f>IFERROR(VLOOKUP(B931,Tiempos!$T$6:$U$16,2,FALSE),"")</f>
        <v/>
      </c>
      <c r="D931" s="59"/>
      <c r="E931" s="141" t="str">
        <f>IFERROR(+VLOOKUP(A931,Tabla!$A$5:B9928,2,0),"")</f>
        <v/>
      </c>
      <c r="F931" s="69"/>
      <c r="G931" s="68"/>
      <c r="H931" s="70"/>
      <c r="I931" s="68"/>
      <c r="J931" s="61"/>
      <c r="K931" s="72" t="str">
        <f t="shared" si="106"/>
        <v/>
      </c>
      <c r="L931" s="73" t="str">
        <f t="shared" si="107"/>
        <v/>
      </c>
      <c r="M931" s="74" t="str">
        <f t="shared" si="108"/>
        <v/>
      </c>
      <c r="N931" s="78" t="str">
        <f t="shared" si="109"/>
        <v/>
      </c>
      <c r="O931" s="75" t="str">
        <f>IFERROR(IF(OR(M931="",B931=""),"",VLOOKUP($A931,Tabla!$A$2:$M$112,$C931,FALSE)),"")</f>
        <v/>
      </c>
      <c r="P931" s="76" t="str">
        <f t="shared" si="110"/>
        <v/>
      </c>
      <c r="Q931" s="77" t="str">
        <f>IFERROR(IF(OR(O931=0,O931=""),VLOOKUP(B931,$T$6:$W$16,4,0)/60*N931,Tiempos!O931*VLOOKUP(Tiempos!B931,Tiempos!$T$6:$W$16,4,0)/60),"")</f>
        <v/>
      </c>
      <c r="R931" s="116"/>
      <c r="S931" s="112">
        <f t="shared" si="111"/>
        <v>0</v>
      </c>
    </row>
    <row r="932" spans="1:19" hidden="1">
      <c r="A932" s="67"/>
      <c r="B932" s="59"/>
      <c r="C932" s="79" t="str">
        <f>IFERROR(VLOOKUP(B932,Tiempos!$T$6:$U$16,2,FALSE),"")</f>
        <v/>
      </c>
      <c r="D932" s="59"/>
      <c r="E932" s="141" t="str">
        <f>IFERROR(+VLOOKUP(A932,Tabla!$A$5:B9929,2,0),"")</f>
        <v/>
      </c>
      <c r="F932" s="69"/>
      <c r="G932" s="68"/>
      <c r="H932" s="70"/>
      <c r="I932" s="68"/>
      <c r="J932" s="61"/>
      <c r="K932" s="72" t="str">
        <f t="shared" si="106"/>
        <v/>
      </c>
      <c r="L932" s="73" t="str">
        <f t="shared" si="107"/>
        <v/>
      </c>
      <c r="M932" s="74" t="str">
        <f t="shared" si="108"/>
        <v/>
      </c>
      <c r="N932" s="78" t="str">
        <f t="shared" si="109"/>
        <v/>
      </c>
      <c r="O932" s="75" t="str">
        <f>IFERROR(IF(OR(M932="",B932=""),"",VLOOKUP($A932,Tabla!$A$2:$M$112,$C932,FALSE)),"")</f>
        <v/>
      </c>
      <c r="P932" s="76" t="str">
        <f t="shared" si="110"/>
        <v/>
      </c>
      <c r="Q932" s="77" t="str">
        <f>IFERROR(IF(OR(O932=0,O932=""),VLOOKUP(B932,$T$6:$W$16,4,0)/60*N932,Tiempos!O932*VLOOKUP(Tiempos!B932,Tiempos!$T$6:$W$16,4,0)/60),"")</f>
        <v/>
      </c>
      <c r="R932" s="115"/>
      <c r="S932" s="112">
        <f t="shared" si="111"/>
        <v>0</v>
      </c>
    </row>
    <row r="933" spans="1:19" hidden="1">
      <c r="A933" s="67"/>
      <c r="B933" s="59"/>
      <c r="C933" s="79" t="str">
        <f>IFERROR(VLOOKUP(B933,Tiempos!$T$6:$U$16,2,FALSE),"")</f>
        <v/>
      </c>
      <c r="D933" s="59"/>
      <c r="E933" s="141" t="str">
        <f>IFERROR(+VLOOKUP(A933,Tabla!$A$5:B9930,2,0),"")</f>
        <v/>
      </c>
      <c r="F933" s="69"/>
      <c r="G933" s="68"/>
      <c r="H933" s="70"/>
      <c r="I933" s="68"/>
      <c r="J933" s="61"/>
      <c r="K933" s="72" t="str">
        <f t="shared" si="106"/>
        <v/>
      </c>
      <c r="L933" s="73" t="str">
        <f t="shared" si="107"/>
        <v/>
      </c>
      <c r="M933" s="74" t="str">
        <f t="shared" si="108"/>
        <v/>
      </c>
      <c r="N933" s="78" t="str">
        <f t="shared" si="109"/>
        <v/>
      </c>
      <c r="O933" s="75" t="str">
        <f>IFERROR(IF(OR(M933="",B933=""),"",VLOOKUP($A933,Tabla!$A$2:$M$112,$C933,FALSE)),"")</f>
        <v/>
      </c>
      <c r="P933" s="76" t="str">
        <f t="shared" si="110"/>
        <v/>
      </c>
      <c r="Q933" s="77" t="str">
        <f>IFERROR(IF(OR(O933=0,O933=""),VLOOKUP(B933,$T$6:$W$16,4,0)/60*N933,Tiempos!O933*VLOOKUP(Tiempos!B933,Tiempos!$T$6:$W$16,4,0)/60),"")</f>
        <v/>
      </c>
      <c r="R933" s="115"/>
      <c r="S933" s="112">
        <f t="shared" si="111"/>
        <v>0</v>
      </c>
    </row>
    <row r="934" spans="1:19" hidden="1">
      <c r="A934" s="67"/>
      <c r="B934" s="59"/>
      <c r="C934" s="79" t="str">
        <f>IFERROR(VLOOKUP(B934,Tiempos!$T$6:$U$16,2,FALSE),"")</f>
        <v/>
      </c>
      <c r="D934" s="59"/>
      <c r="E934" s="141" t="str">
        <f>IFERROR(+VLOOKUP(A934,Tabla!$A$5:B9931,2,0),"")</f>
        <v/>
      </c>
      <c r="F934" s="69"/>
      <c r="G934" s="68"/>
      <c r="H934" s="70"/>
      <c r="I934" s="68"/>
      <c r="J934" s="61"/>
      <c r="K934" s="72" t="str">
        <f t="shared" si="106"/>
        <v/>
      </c>
      <c r="L934" s="73" t="str">
        <f t="shared" si="107"/>
        <v/>
      </c>
      <c r="M934" s="74" t="str">
        <f t="shared" si="108"/>
        <v/>
      </c>
      <c r="N934" s="78" t="str">
        <f t="shared" si="109"/>
        <v/>
      </c>
      <c r="O934" s="75" t="str">
        <f>IFERROR(IF(OR(M934="",B934=""),"",VLOOKUP($A934,Tabla!$A$2:$M$112,$C934,FALSE)),"")</f>
        <v/>
      </c>
      <c r="P934" s="76" t="str">
        <f t="shared" si="110"/>
        <v/>
      </c>
      <c r="Q934" s="77" t="str">
        <f>IFERROR(IF(OR(O934=0,O934=""),VLOOKUP(B934,$T$6:$W$16,4,0)/60*N934,Tiempos!O934*VLOOKUP(Tiempos!B934,Tiempos!$T$6:$W$16,4,0)/60),"")</f>
        <v/>
      </c>
      <c r="R934" s="115"/>
      <c r="S934" s="112">
        <f t="shared" si="111"/>
        <v>0</v>
      </c>
    </row>
    <row r="935" spans="1:19" hidden="1">
      <c r="A935" s="67"/>
      <c r="B935" s="59"/>
      <c r="C935" s="79" t="str">
        <f>IFERROR(VLOOKUP(B935,Tiempos!$T$6:$U$16,2,FALSE),"")</f>
        <v/>
      </c>
      <c r="D935" s="59"/>
      <c r="E935" s="141" t="str">
        <f>IFERROR(+VLOOKUP(A935,Tabla!$A$5:B9932,2,0),"")</f>
        <v/>
      </c>
      <c r="F935" s="69"/>
      <c r="G935" s="68"/>
      <c r="H935" s="70"/>
      <c r="I935" s="68"/>
      <c r="J935" s="61"/>
      <c r="K935" s="72" t="str">
        <f t="shared" si="106"/>
        <v/>
      </c>
      <c r="L935" s="73" t="str">
        <f t="shared" si="107"/>
        <v/>
      </c>
      <c r="M935" s="74" t="str">
        <f t="shared" si="108"/>
        <v/>
      </c>
      <c r="N935" s="78" t="str">
        <f t="shared" si="109"/>
        <v/>
      </c>
      <c r="O935" s="75" t="str">
        <f>IFERROR(IF(OR(M935="",B935=""),"",VLOOKUP($A935,Tabla!$A$2:$M$112,$C935,FALSE)),"")</f>
        <v/>
      </c>
      <c r="P935" s="76" t="str">
        <f t="shared" si="110"/>
        <v/>
      </c>
      <c r="Q935" s="77" t="str">
        <f>IFERROR(IF(OR(O935=0,O935=""),VLOOKUP(B935,$T$6:$W$16,4,0)/60*N935,Tiempos!O935*VLOOKUP(Tiempos!B935,Tiempos!$T$6:$W$16,4,0)/60),"")</f>
        <v/>
      </c>
      <c r="R935" s="115"/>
      <c r="S935" s="112">
        <f t="shared" si="111"/>
        <v>0</v>
      </c>
    </row>
    <row r="936" spans="1:19" hidden="1">
      <c r="A936" s="67"/>
      <c r="B936" s="59"/>
      <c r="C936" s="79" t="str">
        <f>IFERROR(VLOOKUP(B936,Tiempos!$T$6:$U$16,2,FALSE),"")</f>
        <v/>
      </c>
      <c r="D936" s="59"/>
      <c r="E936" s="141" t="str">
        <f>IFERROR(+VLOOKUP(A936,Tabla!$A$5:B9933,2,0),"")</f>
        <v/>
      </c>
      <c r="F936" s="69"/>
      <c r="G936" s="68"/>
      <c r="H936" s="70"/>
      <c r="I936" s="68"/>
      <c r="J936" s="61"/>
      <c r="K936" s="72" t="str">
        <f t="shared" si="106"/>
        <v/>
      </c>
      <c r="L936" s="73" t="str">
        <f t="shared" si="107"/>
        <v/>
      </c>
      <c r="M936" s="74" t="str">
        <f t="shared" si="108"/>
        <v/>
      </c>
      <c r="N936" s="78" t="str">
        <f t="shared" si="109"/>
        <v/>
      </c>
      <c r="O936" s="75" t="str">
        <f>IFERROR(IF(OR(M936="",B936=""),"",VLOOKUP($A936,Tabla!$A$2:$M$112,$C936,FALSE)),"")</f>
        <v/>
      </c>
      <c r="P936" s="76" t="str">
        <f t="shared" si="110"/>
        <v/>
      </c>
      <c r="Q936" s="77" t="str">
        <f>IFERROR(IF(OR(O936=0,O936=""),VLOOKUP(B936,$T$6:$W$16,4,0)/60*N936,Tiempos!O936*VLOOKUP(Tiempos!B936,Tiempos!$T$6:$W$16,4,0)/60),"")</f>
        <v/>
      </c>
      <c r="R936" s="115"/>
      <c r="S936" s="112">
        <f t="shared" si="111"/>
        <v>0</v>
      </c>
    </row>
    <row r="937" spans="1:19" hidden="1">
      <c r="A937" s="67"/>
      <c r="B937" s="59"/>
      <c r="C937" s="79" t="str">
        <f>IFERROR(VLOOKUP(B937,Tiempos!$T$6:$U$16,2,FALSE),"")</f>
        <v/>
      </c>
      <c r="D937" s="59"/>
      <c r="E937" s="141" t="str">
        <f>IFERROR(+VLOOKUP(A937,Tabla!$A$5:B9934,2,0),"")</f>
        <v/>
      </c>
      <c r="F937" s="69"/>
      <c r="G937" s="68"/>
      <c r="H937" s="70"/>
      <c r="I937" s="68"/>
      <c r="J937" s="61"/>
      <c r="K937" s="72" t="str">
        <f t="shared" si="106"/>
        <v/>
      </c>
      <c r="L937" s="73" t="str">
        <f t="shared" si="107"/>
        <v/>
      </c>
      <c r="M937" s="74" t="str">
        <f t="shared" si="108"/>
        <v/>
      </c>
      <c r="N937" s="78" t="str">
        <f t="shared" si="109"/>
        <v/>
      </c>
      <c r="O937" s="75" t="str">
        <f>IFERROR(IF(OR(M937="",B937=""),"",VLOOKUP($A937,Tabla!$A$2:$M$112,$C937,FALSE)),"")</f>
        <v/>
      </c>
      <c r="P937" s="76" t="str">
        <f t="shared" si="110"/>
        <v/>
      </c>
      <c r="Q937" s="77" t="str">
        <f>IFERROR(IF(OR(O937=0,O937=""),VLOOKUP(B937,$T$6:$W$16,4,0)/60*N937,Tiempos!O937*VLOOKUP(Tiempos!B937,Tiempos!$T$6:$W$16,4,0)/60),"")</f>
        <v/>
      </c>
      <c r="R937" s="115"/>
      <c r="S937" s="112">
        <f t="shared" si="111"/>
        <v>0</v>
      </c>
    </row>
    <row r="938" spans="1:19" hidden="1">
      <c r="A938" s="67"/>
      <c r="B938" s="59"/>
      <c r="C938" s="79" t="str">
        <f>IFERROR(VLOOKUP(B938,Tiempos!$T$6:$U$16,2,FALSE),"")</f>
        <v/>
      </c>
      <c r="D938" s="59"/>
      <c r="E938" s="141" t="str">
        <f>IFERROR(+VLOOKUP(A938,Tabla!$A$5:B9935,2,0),"")</f>
        <v/>
      </c>
      <c r="F938" s="69"/>
      <c r="G938" s="68"/>
      <c r="H938" s="70"/>
      <c r="I938" s="68"/>
      <c r="J938" s="61"/>
      <c r="K938" s="72" t="str">
        <f t="shared" si="106"/>
        <v/>
      </c>
      <c r="L938" s="73" t="str">
        <f t="shared" si="107"/>
        <v/>
      </c>
      <c r="M938" s="74" t="str">
        <f t="shared" si="108"/>
        <v/>
      </c>
      <c r="N938" s="78" t="str">
        <f t="shared" si="109"/>
        <v/>
      </c>
      <c r="O938" s="75" t="str">
        <f>IFERROR(IF(OR(M938="",B938=""),"",VLOOKUP($A938,Tabla!$A$2:$M$112,$C938,FALSE)),"")</f>
        <v/>
      </c>
      <c r="P938" s="76" t="str">
        <f t="shared" si="110"/>
        <v/>
      </c>
      <c r="Q938" s="77" t="str">
        <f>IFERROR(IF(OR(O938=0,O938=""),VLOOKUP(B938,$T$6:$W$16,4,0)/60*N938,Tiempos!O938*VLOOKUP(Tiempos!B938,Tiempos!$T$6:$W$16,4,0)/60),"")</f>
        <v/>
      </c>
      <c r="R938" s="115"/>
      <c r="S938" s="112">
        <f t="shared" si="111"/>
        <v>0</v>
      </c>
    </row>
    <row r="939" spans="1:19" hidden="1">
      <c r="A939" s="67"/>
      <c r="B939" s="59"/>
      <c r="C939" s="79" t="str">
        <f>IFERROR(VLOOKUP(B939,Tiempos!$T$6:$U$16,2,FALSE),"")</f>
        <v/>
      </c>
      <c r="D939" s="59"/>
      <c r="E939" s="141" t="str">
        <f>IFERROR(+VLOOKUP(A939,Tabla!$A$5:B9936,2,0),"")</f>
        <v/>
      </c>
      <c r="F939" s="69"/>
      <c r="G939" s="68"/>
      <c r="H939" s="70"/>
      <c r="I939" s="68"/>
      <c r="J939" s="61"/>
      <c r="K939" s="72" t="str">
        <f t="shared" si="106"/>
        <v/>
      </c>
      <c r="L939" s="73" t="str">
        <f t="shared" si="107"/>
        <v/>
      </c>
      <c r="M939" s="74" t="str">
        <f t="shared" si="108"/>
        <v/>
      </c>
      <c r="N939" s="78" t="str">
        <f t="shared" si="109"/>
        <v/>
      </c>
      <c r="O939" s="75" t="str">
        <f>IFERROR(IF(OR(M939="",B939=""),"",VLOOKUP($A939,Tabla!$A$2:$M$112,$C939,FALSE)),"")</f>
        <v/>
      </c>
      <c r="P939" s="76" t="str">
        <f t="shared" si="110"/>
        <v/>
      </c>
      <c r="Q939" s="77" t="str">
        <f>IFERROR(IF(OR(O939=0,O939=""),VLOOKUP(B939,$T$6:$W$16,4,0)/60*N939,Tiempos!O939*VLOOKUP(Tiempos!B939,Tiempos!$T$6:$W$16,4,0)/60),"")</f>
        <v/>
      </c>
      <c r="R939" s="115"/>
      <c r="S939" s="112">
        <f t="shared" si="111"/>
        <v>0</v>
      </c>
    </row>
    <row r="940" spans="1:19" hidden="1">
      <c r="A940" s="67"/>
      <c r="B940" s="59"/>
      <c r="C940" s="79" t="str">
        <f>IFERROR(VLOOKUP(B940,Tiempos!$T$6:$U$16,2,FALSE),"")</f>
        <v/>
      </c>
      <c r="D940" s="59"/>
      <c r="E940" s="141" t="str">
        <f>IFERROR(+VLOOKUP(A940,Tabla!$A$5:B9937,2,0),"")</f>
        <v/>
      </c>
      <c r="F940" s="69"/>
      <c r="G940" s="68"/>
      <c r="H940" s="70"/>
      <c r="I940" s="68"/>
      <c r="J940" s="61"/>
      <c r="K940" s="72" t="str">
        <f t="shared" si="106"/>
        <v/>
      </c>
      <c r="L940" s="73" t="str">
        <f t="shared" si="107"/>
        <v/>
      </c>
      <c r="M940" s="74" t="str">
        <f t="shared" si="108"/>
        <v/>
      </c>
      <c r="N940" s="78" t="str">
        <f t="shared" si="109"/>
        <v/>
      </c>
      <c r="O940" s="75" t="str">
        <f>IFERROR(IF(OR(M940="",B940=""),"",VLOOKUP($A940,Tabla!$A$2:$M$112,$C940,FALSE)),"")</f>
        <v/>
      </c>
      <c r="P940" s="76" t="str">
        <f t="shared" si="110"/>
        <v/>
      </c>
      <c r="Q940" s="77" t="str">
        <f>IFERROR(IF(OR(O940=0,O940=""),VLOOKUP(B940,$T$6:$W$16,4,0)/60*N940,Tiempos!O940*VLOOKUP(Tiempos!B940,Tiempos!$T$6:$W$16,4,0)/60),"")</f>
        <v/>
      </c>
      <c r="R940" s="115"/>
      <c r="S940" s="112">
        <f t="shared" si="111"/>
        <v>0</v>
      </c>
    </row>
    <row r="941" spans="1:19" ht="13.5" hidden="1" customHeight="1">
      <c r="A941" s="67"/>
      <c r="B941" s="59"/>
      <c r="C941" s="79" t="str">
        <f>IFERROR(VLOOKUP(B941,Tiempos!$T$6:$U$16,2,FALSE),"")</f>
        <v/>
      </c>
      <c r="D941" s="59"/>
      <c r="E941" s="141" t="str">
        <f>IFERROR(+VLOOKUP(A941,Tabla!$A$5:B9938,2,0),"")</f>
        <v/>
      </c>
      <c r="F941" s="69"/>
      <c r="G941" s="68"/>
      <c r="H941" s="70"/>
      <c r="I941" s="68"/>
      <c r="J941" s="61"/>
      <c r="K941" s="72" t="str">
        <f t="shared" si="106"/>
        <v/>
      </c>
      <c r="L941" s="73" t="str">
        <f t="shared" si="107"/>
        <v/>
      </c>
      <c r="M941" s="74" t="str">
        <f t="shared" si="108"/>
        <v/>
      </c>
      <c r="N941" s="78" t="str">
        <f t="shared" si="109"/>
        <v/>
      </c>
      <c r="O941" s="75" t="str">
        <f>IFERROR(IF(OR(M941="",B941=""),"",VLOOKUP($A941,Tabla!$A$2:$M$112,$C941,FALSE)),"")</f>
        <v/>
      </c>
      <c r="P941" s="76" t="str">
        <f t="shared" si="110"/>
        <v/>
      </c>
      <c r="Q941" s="77" t="str">
        <f>IFERROR(IF(OR(O941=0,O941=""),VLOOKUP(B941,$T$6:$W$16,4,0)/60*N941,Tiempos!O941*VLOOKUP(Tiempos!B941,Tiempos!$T$6:$W$16,4,0)/60),"")</f>
        <v/>
      </c>
      <c r="R941" s="115"/>
      <c r="S941" s="112">
        <f t="shared" si="111"/>
        <v>0</v>
      </c>
    </row>
    <row r="942" spans="1:19" ht="13.5" hidden="1" customHeight="1">
      <c r="A942" s="67"/>
      <c r="B942" s="59"/>
      <c r="C942" s="79" t="str">
        <f>IFERROR(VLOOKUP(B942,Tiempos!$T$6:$U$16,2,FALSE),"")</f>
        <v/>
      </c>
      <c r="D942" s="59"/>
      <c r="E942" s="141" t="str">
        <f>IFERROR(+VLOOKUP(A942,Tabla!$A$5:B9939,2,0),"")</f>
        <v/>
      </c>
      <c r="F942" s="69"/>
      <c r="G942" s="68"/>
      <c r="H942" s="70"/>
      <c r="I942" s="68"/>
      <c r="J942" s="61"/>
      <c r="K942" s="72" t="str">
        <f t="shared" si="106"/>
        <v/>
      </c>
      <c r="L942" s="73" t="str">
        <f t="shared" si="107"/>
        <v/>
      </c>
      <c r="M942" s="74" t="str">
        <f t="shared" si="108"/>
        <v/>
      </c>
      <c r="N942" s="78" t="str">
        <f t="shared" si="109"/>
        <v/>
      </c>
      <c r="O942" s="75" t="str">
        <f>IFERROR(IF(OR(M942="",B942=""),"",VLOOKUP($A942,Tabla!$A$2:$M$112,$C942,FALSE)),"")</f>
        <v/>
      </c>
      <c r="P942" s="76" t="str">
        <f t="shared" si="110"/>
        <v/>
      </c>
      <c r="Q942" s="77" t="str">
        <f>IFERROR(IF(OR(O942=0,O942=""),VLOOKUP(B942,$T$6:$W$16,4,0)/60*N942,Tiempos!O942*VLOOKUP(Tiempos!B942,Tiempos!$T$6:$W$16,4,0)/60),"")</f>
        <v/>
      </c>
      <c r="R942" s="115"/>
      <c r="S942" s="112">
        <f t="shared" si="111"/>
        <v>0</v>
      </c>
    </row>
    <row r="943" spans="1:19" hidden="1">
      <c r="A943" s="67"/>
      <c r="B943" s="59"/>
      <c r="C943" s="79" t="str">
        <f>IFERROR(VLOOKUP(B943,Tiempos!$T$6:$U$16,2,FALSE),"")</f>
        <v/>
      </c>
      <c r="D943" s="59"/>
      <c r="E943" s="141" t="str">
        <f>IFERROR(+VLOOKUP(A943,Tabla!$A$5:B9940,2,0),"")</f>
        <v/>
      </c>
      <c r="F943" s="69"/>
      <c r="G943" s="68"/>
      <c r="H943" s="70"/>
      <c r="I943" s="68"/>
      <c r="J943" s="61"/>
      <c r="K943" s="72" t="str">
        <f t="shared" si="106"/>
        <v/>
      </c>
      <c r="L943" s="73" t="str">
        <f t="shared" si="107"/>
        <v/>
      </c>
      <c r="M943" s="74" t="str">
        <f t="shared" si="108"/>
        <v/>
      </c>
      <c r="N943" s="78" t="str">
        <f t="shared" si="109"/>
        <v/>
      </c>
      <c r="O943" s="75" t="str">
        <f>IFERROR(IF(OR(M943="",B943=""),"",VLOOKUP($A943,Tabla!$A$2:$M$112,$C943,FALSE)),"")</f>
        <v/>
      </c>
      <c r="P943" s="76" t="str">
        <f t="shared" si="110"/>
        <v/>
      </c>
      <c r="Q943" s="77" t="str">
        <f>IFERROR(IF(OR(O943=0,O943=""),VLOOKUP(B943,$T$6:$W$16,4,0)/60*N943,Tiempos!O943*VLOOKUP(Tiempos!B943,Tiempos!$T$6:$W$16,4,0)/60),"")</f>
        <v/>
      </c>
      <c r="R943" s="115"/>
      <c r="S943" s="112">
        <f t="shared" si="111"/>
        <v>0</v>
      </c>
    </row>
    <row r="944" spans="1:19" hidden="1">
      <c r="A944" s="67"/>
      <c r="B944" s="59"/>
      <c r="C944" s="79" t="str">
        <f>IFERROR(VLOOKUP(B944,Tiempos!$T$6:$U$16,2,FALSE),"")</f>
        <v/>
      </c>
      <c r="D944" s="59"/>
      <c r="E944" s="141" t="str">
        <f>IFERROR(+VLOOKUP(A944,Tabla!$A$5:B9941,2,0),"")</f>
        <v/>
      </c>
      <c r="F944" s="69"/>
      <c r="G944" s="68"/>
      <c r="H944" s="70"/>
      <c r="I944" s="68"/>
      <c r="J944" s="61"/>
      <c r="K944" s="72" t="str">
        <f t="shared" si="106"/>
        <v/>
      </c>
      <c r="L944" s="73" t="str">
        <f t="shared" si="107"/>
        <v/>
      </c>
      <c r="M944" s="74" t="str">
        <f t="shared" si="108"/>
        <v/>
      </c>
      <c r="N944" s="78" t="str">
        <f t="shared" si="109"/>
        <v/>
      </c>
      <c r="O944" s="75" t="str">
        <f>IFERROR(IF(OR(M944="",B944=""),"",VLOOKUP($A944,Tabla!$A$2:$M$112,$C944,FALSE)),"")</f>
        <v/>
      </c>
      <c r="P944" s="76" t="str">
        <f t="shared" si="110"/>
        <v/>
      </c>
      <c r="Q944" s="77" t="str">
        <f>IFERROR(IF(OR(O944=0,O944=""),VLOOKUP(B944,$T$6:$W$16,4,0)/60*N944,Tiempos!O944*VLOOKUP(Tiempos!B944,Tiempos!$T$6:$W$16,4,0)/60),"")</f>
        <v/>
      </c>
      <c r="R944" s="115"/>
      <c r="S944" s="112">
        <f t="shared" si="111"/>
        <v>0</v>
      </c>
    </row>
    <row r="945" spans="1:19" hidden="1">
      <c r="A945" s="67"/>
      <c r="B945" s="59"/>
      <c r="C945" s="79" t="str">
        <f>IFERROR(VLOOKUP(B945,Tiempos!$T$6:$U$16,2,FALSE),"")</f>
        <v/>
      </c>
      <c r="D945" s="59"/>
      <c r="E945" s="141" t="str">
        <f>IFERROR(+VLOOKUP(A945,Tabla!$A$5:B9942,2,0),"")</f>
        <v/>
      </c>
      <c r="F945" s="69"/>
      <c r="G945" s="68"/>
      <c r="H945" s="70"/>
      <c r="I945" s="68"/>
      <c r="J945" s="61"/>
      <c r="K945" s="72" t="str">
        <f t="shared" si="106"/>
        <v/>
      </c>
      <c r="L945" s="73" t="str">
        <f t="shared" si="107"/>
        <v/>
      </c>
      <c r="M945" s="74" t="str">
        <f t="shared" si="108"/>
        <v/>
      </c>
      <c r="N945" s="78" t="str">
        <f t="shared" si="109"/>
        <v/>
      </c>
      <c r="O945" s="75" t="str">
        <f>IFERROR(IF(OR(M945="",B945=""),"",VLOOKUP($A945,Tabla!$A$2:$M$112,$C945,FALSE)),"")</f>
        <v/>
      </c>
      <c r="P945" s="76" t="str">
        <f t="shared" si="110"/>
        <v/>
      </c>
      <c r="Q945" s="77" t="str">
        <f>IFERROR(IF(OR(O945=0,O945=""),VLOOKUP(B945,$T$6:$W$16,4,0)/60*N945,Tiempos!O945*VLOOKUP(Tiempos!B945,Tiempos!$T$6:$W$16,4,0)/60),"")</f>
        <v/>
      </c>
      <c r="R945" s="115"/>
      <c r="S945" s="112">
        <f t="shared" si="111"/>
        <v>0</v>
      </c>
    </row>
    <row r="946" spans="1:19" hidden="1">
      <c r="A946" s="67"/>
      <c r="B946" s="59"/>
      <c r="C946" s="79" t="str">
        <f>IFERROR(VLOOKUP(B946,Tiempos!$T$6:$U$16,2,FALSE),"")</f>
        <v/>
      </c>
      <c r="D946" s="59"/>
      <c r="E946" s="141" t="str">
        <f>IFERROR(+VLOOKUP(A946,Tabla!$A$5:B9943,2,0),"")</f>
        <v/>
      </c>
      <c r="F946" s="69"/>
      <c r="G946" s="68"/>
      <c r="H946" s="70"/>
      <c r="I946" s="68"/>
      <c r="J946" s="61"/>
      <c r="K946" s="72" t="str">
        <f t="shared" ref="K946:K1009" si="112">IFERROR(IF(J946="","",IF(G946=I946,(J946-H946-S946),IF(I946-G946=1,((VLOOKUP(G946,CALENDARIO,6,FALSE)-H946)+(J946-VLOOKUP(I946,CALENDARIO,5,FALSE)))-S946,IF(I946-G946=2,((VLOOKUP(G946,CALENDARIO,6,FALSE)-H946)+(J946-VLOOKUP(I946,CALENDARIO,5,FALSE)))-S946+VLOOKUP(G946+1,CALENDARIO,7,FALSE)/24,IF(I946-G946=3,((VLOOKUP(G946,CALENDARIO,6,FALSE)-H946)+(J946-VLOOKUP(I946,CALENDARIO,5,FALSE)))-S946+VLOOKUP(G946+1,CALENDARIO,7,FALSE)/24+VLOOKUP(G946+2,CALENDARIO,7,FALSE)/24,((VLOOKUP(G946,CALENDARIO,6,FALSE)-H946)+(J946-VLOOKUP(I946,CALENDARIO,5,FALSE)))-S946+VLOOKUP(G946+1,CALENDARIO,7,FALSE)/24+VLOOKUP(G946+2,CALENDARIO,7,FALSE)/24+VLOOKUP(G946+3,CALENDARIO,7,FALSE)/24))))),"")</f>
        <v/>
      </c>
      <c r="L946" s="73" t="str">
        <f t="shared" ref="L946:L1009" si="113">IFERROR((+HOUR(K946)*60+MINUTE(K946)),"")</f>
        <v/>
      </c>
      <c r="M946" s="74" t="str">
        <f t="shared" ref="M946:M1009" si="114">IFERROR(IF(K946="","",K946/F946),"")</f>
        <v/>
      </c>
      <c r="N946" s="78" t="str">
        <f t="shared" ref="N946:N1009" si="115">IFERROR(+HOUR(M946)*60+MINUTE(M946),"")</f>
        <v/>
      </c>
      <c r="O946" s="75" t="str">
        <f>IFERROR(IF(OR(M946="",B946=""),"",VLOOKUP($A946,Tabla!$A$2:$M$112,$C946,FALSE)),"")</f>
        <v/>
      </c>
      <c r="P946" s="76" t="str">
        <f t="shared" si="110"/>
        <v/>
      </c>
      <c r="Q946" s="77" t="str">
        <f>IFERROR(IF(OR(O946=0,O946=""),VLOOKUP(B946,$T$6:$W$16,4,0)/60*N946,Tiempos!O946*VLOOKUP(Tiempos!B946,Tiempos!$T$6:$W$16,4,0)/60),"")</f>
        <v/>
      </c>
      <c r="R946" s="115"/>
      <c r="S946" s="112">
        <f t="shared" si="111"/>
        <v>0</v>
      </c>
    </row>
    <row r="947" spans="1:19" hidden="1">
      <c r="A947" s="67"/>
      <c r="B947" s="59"/>
      <c r="C947" s="79" t="str">
        <f>IFERROR(VLOOKUP(B947,Tiempos!$T$6:$U$16,2,FALSE),"")</f>
        <v/>
      </c>
      <c r="D947" s="59"/>
      <c r="E947" s="141" t="str">
        <f>IFERROR(+VLOOKUP(A947,Tabla!$A$5:B9944,2,0),"")</f>
        <v/>
      </c>
      <c r="F947" s="69"/>
      <c r="G947" s="68"/>
      <c r="H947" s="70"/>
      <c r="I947" s="68"/>
      <c r="J947" s="61"/>
      <c r="K947" s="72" t="str">
        <f t="shared" si="112"/>
        <v/>
      </c>
      <c r="L947" s="73" t="str">
        <f t="shared" si="113"/>
        <v/>
      </c>
      <c r="M947" s="74" t="str">
        <f t="shared" si="114"/>
        <v/>
      </c>
      <c r="N947" s="78" t="str">
        <f t="shared" si="115"/>
        <v/>
      </c>
      <c r="O947" s="75" t="str">
        <f>IFERROR(IF(OR(M947="",B947=""),"",VLOOKUP($A947,Tabla!$A$2:$M$112,$C947,FALSE)),"")</f>
        <v/>
      </c>
      <c r="P947" s="76" t="str">
        <f t="shared" si="110"/>
        <v/>
      </c>
      <c r="Q947" s="77" t="str">
        <f>IFERROR(IF(OR(O947=0,O947=""),VLOOKUP(B947,$T$6:$W$16,4,0)/60*N947,Tiempos!O947*VLOOKUP(Tiempos!B947,Tiempos!$T$6:$W$16,4,0)/60),"")</f>
        <v/>
      </c>
      <c r="R947" s="115"/>
      <c r="S947" s="112">
        <f t="shared" si="111"/>
        <v>0</v>
      </c>
    </row>
    <row r="948" spans="1:19" hidden="1">
      <c r="A948" s="67"/>
      <c r="B948" s="59"/>
      <c r="C948" s="79" t="str">
        <f>IFERROR(VLOOKUP(B948,Tiempos!$T$6:$U$16,2,FALSE),"")</f>
        <v/>
      </c>
      <c r="D948" s="59"/>
      <c r="E948" s="141" t="str">
        <f>IFERROR(+VLOOKUP(A948,Tabla!$A$5:B9945,2,0),"")</f>
        <v/>
      </c>
      <c r="F948" s="69"/>
      <c r="G948" s="68"/>
      <c r="H948" s="70"/>
      <c r="I948" s="68"/>
      <c r="J948" s="61"/>
      <c r="K948" s="72" t="str">
        <f t="shared" si="112"/>
        <v/>
      </c>
      <c r="L948" s="73" t="str">
        <f t="shared" si="113"/>
        <v/>
      </c>
      <c r="M948" s="74" t="str">
        <f t="shared" si="114"/>
        <v/>
      </c>
      <c r="N948" s="78" t="str">
        <f t="shared" si="115"/>
        <v/>
      </c>
      <c r="O948" s="75" t="str">
        <f>IFERROR(IF(OR(M948="",B948=""),"",VLOOKUP($A948,Tabla!$A$2:$M$112,$C948,FALSE)),"")</f>
        <v/>
      </c>
      <c r="P948" s="76" t="str">
        <f t="shared" si="110"/>
        <v/>
      </c>
      <c r="Q948" s="77" t="str">
        <f>IFERROR(IF(OR(O948=0,O948=""),VLOOKUP(B948,$T$6:$W$16,4,0)/60*N948,Tiempos!O948*VLOOKUP(Tiempos!B948,Tiempos!$T$6:$W$16,4,0)/60),"")</f>
        <v/>
      </c>
      <c r="R948" s="115"/>
      <c r="S948" s="112">
        <f t="shared" si="111"/>
        <v>0</v>
      </c>
    </row>
    <row r="949" spans="1:19" hidden="1">
      <c r="A949" s="67"/>
      <c r="B949" s="59"/>
      <c r="C949" s="79" t="str">
        <f>IFERROR(VLOOKUP(B949,Tiempos!$T$6:$U$16,2,FALSE),"")</f>
        <v/>
      </c>
      <c r="D949" s="59"/>
      <c r="E949" s="141" t="str">
        <f>IFERROR(+VLOOKUP(A949,Tabla!$A$5:B9946,2,0),"")</f>
        <v/>
      </c>
      <c r="F949" s="69"/>
      <c r="G949" s="68"/>
      <c r="H949" s="70"/>
      <c r="I949" s="68"/>
      <c r="J949" s="61"/>
      <c r="K949" s="72" t="str">
        <f t="shared" si="112"/>
        <v/>
      </c>
      <c r="L949" s="73" t="str">
        <f t="shared" si="113"/>
        <v/>
      </c>
      <c r="M949" s="74" t="str">
        <f t="shared" si="114"/>
        <v/>
      </c>
      <c r="N949" s="78" t="str">
        <f t="shared" si="115"/>
        <v/>
      </c>
      <c r="O949" s="75" t="str">
        <f>IFERROR(IF(OR(M949="",B949=""),"",VLOOKUP($A949,Tabla!$A$2:$M$112,$C949,FALSE)),"")</f>
        <v/>
      </c>
      <c r="P949" s="76" t="str">
        <f t="shared" si="110"/>
        <v/>
      </c>
      <c r="Q949" s="77" t="str">
        <f>IFERROR(IF(OR(O949=0,O949=""),VLOOKUP(B949,$T$6:$W$16,4,0)/60*N949,Tiempos!O949*VLOOKUP(Tiempos!B949,Tiempos!$T$6:$W$16,4,0)/60),"")</f>
        <v/>
      </c>
      <c r="R949" s="115"/>
      <c r="S949" s="112">
        <f t="shared" si="111"/>
        <v>0</v>
      </c>
    </row>
    <row r="950" spans="1:19" hidden="1">
      <c r="A950" s="67"/>
      <c r="B950" s="59"/>
      <c r="C950" s="79" t="str">
        <f>IFERROR(VLOOKUP(B950,Tiempos!$T$6:$U$16,2,FALSE),"")</f>
        <v/>
      </c>
      <c r="D950" s="59"/>
      <c r="E950" s="141" t="str">
        <f>IFERROR(+VLOOKUP(A950,Tabla!$A$5:B9947,2,0),"")</f>
        <v/>
      </c>
      <c r="F950" s="69"/>
      <c r="G950" s="68"/>
      <c r="H950" s="70"/>
      <c r="I950" s="68"/>
      <c r="J950" s="61"/>
      <c r="K950" s="72" t="str">
        <f t="shared" si="112"/>
        <v/>
      </c>
      <c r="L950" s="73" t="str">
        <f t="shared" si="113"/>
        <v/>
      </c>
      <c r="M950" s="74" t="str">
        <f t="shared" si="114"/>
        <v/>
      </c>
      <c r="N950" s="78" t="str">
        <f t="shared" si="115"/>
        <v/>
      </c>
      <c r="O950" s="75" t="str">
        <f>IFERROR(IF(OR(M950="",B950=""),"",VLOOKUP($A950,Tabla!$A$2:$M$112,$C950,FALSE)),"")</f>
        <v/>
      </c>
      <c r="P950" s="76" t="str">
        <f t="shared" ref="P950:P1013" si="116">IF(O950="","",(O950/N950))</f>
        <v/>
      </c>
      <c r="Q950" s="77" t="str">
        <f>IFERROR(IF(OR(O950=0,O950=""),VLOOKUP(B950,$T$6:$W$16,4,0)/60*N950,Tiempos!O950*VLOOKUP(Tiempos!B950,Tiempos!$T$6:$W$16,4,0)/60),"")</f>
        <v/>
      </c>
      <c r="R950" s="115"/>
      <c r="S950" s="112">
        <f t="shared" si="111"/>
        <v>0</v>
      </c>
    </row>
    <row r="951" spans="1:19" hidden="1">
      <c r="A951" s="67"/>
      <c r="B951" s="59"/>
      <c r="C951" s="79" t="str">
        <f>IFERROR(VLOOKUP(B951,Tiempos!$T$6:$U$16,2,FALSE),"")</f>
        <v/>
      </c>
      <c r="D951" s="59"/>
      <c r="E951" s="141" t="str">
        <f>IFERROR(+VLOOKUP(A951,Tabla!$A$5:B9948,2,0),"")</f>
        <v/>
      </c>
      <c r="F951" s="69"/>
      <c r="G951" s="68"/>
      <c r="H951" s="70"/>
      <c r="I951" s="68"/>
      <c r="J951" s="61"/>
      <c r="K951" s="72" t="str">
        <f t="shared" si="112"/>
        <v/>
      </c>
      <c r="L951" s="73" t="str">
        <f t="shared" si="113"/>
        <v/>
      </c>
      <c r="M951" s="74" t="str">
        <f t="shared" si="114"/>
        <v/>
      </c>
      <c r="N951" s="78" t="str">
        <f t="shared" si="115"/>
        <v/>
      </c>
      <c r="O951" s="75" t="str">
        <f>IFERROR(IF(OR(M951="",B951=""),"",VLOOKUP($A951,Tabla!$A$2:$M$112,$C951,FALSE)),"")</f>
        <v/>
      </c>
      <c r="P951" s="76" t="str">
        <f t="shared" si="116"/>
        <v/>
      </c>
      <c r="Q951" s="77" t="str">
        <f>IFERROR(IF(OR(O951=0,O951=""),VLOOKUP(B951,$T$6:$W$16,4,0)/60*N951,Tiempos!O951*VLOOKUP(Tiempos!B951,Tiempos!$T$6:$W$16,4,0)/60),"")</f>
        <v/>
      </c>
      <c r="R951" s="115"/>
      <c r="S951" s="112">
        <f t="shared" si="111"/>
        <v>0</v>
      </c>
    </row>
    <row r="952" spans="1:19" hidden="1">
      <c r="A952" s="67"/>
      <c r="B952" s="59"/>
      <c r="C952" s="79" t="str">
        <f>IFERROR(VLOOKUP(B952,Tiempos!$T$6:$U$16,2,FALSE),"")</f>
        <v/>
      </c>
      <c r="D952" s="59"/>
      <c r="E952" s="141" t="str">
        <f>IFERROR(+VLOOKUP(A952,Tabla!$A$5:B9949,2,0),"")</f>
        <v/>
      </c>
      <c r="F952" s="69"/>
      <c r="G952" s="68"/>
      <c r="H952" s="70"/>
      <c r="I952" s="68"/>
      <c r="J952" s="61"/>
      <c r="K952" s="72" t="str">
        <f t="shared" si="112"/>
        <v/>
      </c>
      <c r="L952" s="73" t="str">
        <f t="shared" si="113"/>
        <v/>
      </c>
      <c r="M952" s="74" t="str">
        <f t="shared" si="114"/>
        <v/>
      </c>
      <c r="N952" s="78" t="str">
        <f t="shared" si="115"/>
        <v/>
      </c>
      <c r="O952" s="75" t="str">
        <f>IFERROR(IF(OR(M952="",B952=""),"",VLOOKUP($A952,Tabla!$A$2:$M$112,$C952,FALSE)),"")</f>
        <v/>
      </c>
      <c r="P952" s="76" t="str">
        <f t="shared" si="116"/>
        <v/>
      </c>
      <c r="Q952" s="77" t="str">
        <f>IFERROR(IF(OR(O952=0,O952=""),VLOOKUP(B952,$T$6:$W$16,4,0)/60*N952,Tiempos!O952*VLOOKUP(Tiempos!B952,Tiempos!$T$6:$W$16,4,0)/60),"")</f>
        <v/>
      </c>
      <c r="R952" s="115"/>
      <c r="S952" s="112">
        <f t="shared" si="111"/>
        <v>0</v>
      </c>
    </row>
    <row r="953" spans="1:19" hidden="1">
      <c r="A953" s="67"/>
      <c r="B953" s="59"/>
      <c r="C953" s="79" t="str">
        <f>IFERROR(VLOOKUP(B953,Tiempos!$T$6:$U$16,2,FALSE),"")</f>
        <v/>
      </c>
      <c r="D953" s="59"/>
      <c r="E953" s="141" t="str">
        <f>IFERROR(+VLOOKUP(A953,Tabla!$A$5:B9950,2,0),"")</f>
        <v/>
      </c>
      <c r="F953" s="69"/>
      <c r="G953" s="68"/>
      <c r="H953" s="70"/>
      <c r="I953" s="68"/>
      <c r="J953" s="61"/>
      <c r="K953" s="72" t="str">
        <f t="shared" si="112"/>
        <v/>
      </c>
      <c r="L953" s="73" t="str">
        <f t="shared" si="113"/>
        <v/>
      </c>
      <c r="M953" s="74" t="str">
        <f t="shared" si="114"/>
        <v/>
      </c>
      <c r="N953" s="78" t="str">
        <f t="shared" si="115"/>
        <v/>
      </c>
      <c r="O953" s="75" t="str">
        <f>IFERROR(IF(OR(M953="",B953=""),"",VLOOKUP($A953,Tabla!$A$2:$M$112,$C953,FALSE)),"")</f>
        <v/>
      </c>
      <c r="P953" s="76" t="str">
        <f t="shared" si="116"/>
        <v/>
      </c>
      <c r="Q953" s="77" t="str">
        <f>IFERROR(IF(OR(O953=0,O953=""),VLOOKUP(B953,$T$6:$W$16,4,0)/60*N953,Tiempos!O953*VLOOKUP(Tiempos!B953,Tiempos!$T$6:$W$16,4,0)/60),"")</f>
        <v/>
      </c>
      <c r="R953" s="115"/>
      <c r="S953" s="112">
        <f t="shared" si="111"/>
        <v>0</v>
      </c>
    </row>
    <row r="954" spans="1:19" hidden="1">
      <c r="A954" s="67"/>
      <c r="B954" s="59"/>
      <c r="C954" s="79" t="str">
        <f>IFERROR(VLOOKUP(B954,Tiempos!$T$6:$U$16,2,FALSE),"")</f>
        <v/>
      </c>
      <c r="D954" s="59"/>
      <c r="E954" s="141" t="str">
        <f>IFERROR(+VLOOKUP(A954,Tabla!$A$5:B9951,2,0),"")</f>
        <v/>
      </c>
      <c r="F954" s="69"/>
      <c r="G954" s="68"/>
      <c r="H954" s="70"/>
      <c r="I954" s="68"/>
      <c r="J954" s="61"/>
      <c r="K954" s="72" t="str">
        <f t="shared" si="112"/>
        <v/>
      </c>
      <c r="L954" s="73" t="str">
        <f t="shared" si="113"/>
        <v/>
      </c>
      <c r="M954" s="74" t="str">
        <f t="shared" si="114"/>
        <v/>
      </c>
      <c r="N954" s="78" t="str">
        <f t="shared" si="115"/>
        <v/>
      </c>
      <c r="O954" s="75" t="str">
        <f>IFERROR(IF(OR(M954="",B954=""),"",VLOOKUP($A954,Tabla!$A$2:$M$112,$C954,FALSE)),"")</f>
        <v/>
      </c>
      <c r="P954" s="76" t="str">
        <f t="shared" si="116"/>
        <v/>
      </c>
      <c r="Q954" s="77" t="str">
        <f>IFERROR(IF(OR(O954=0,O954=""),VLOOKUP(B954,$T$6:$W$16,4,0)/60*N954,Tiempos!O954*VLOOKUP(Tiempos!B954,Tiempos!$T$6:$W$16,4,0)/60),"")</f>
        <v/>
      </c>
      <c r="R954" s="115"/>
      <c r="S954" s="112">
        <f t="shared" si="111"/>
        <v>0</v>
      </c>
    </row>
    <row r="955" spans="1:19" hidden="1">
      <c r="A955" s="67"/>
      <c r="B955" s="59"/>
      <c r="C955" s="79" t="str">
        <f>IFERROR(VLOOKUP(B955,Tiempos!$T$6:$U$16,2,FALSE),"")</f>
        <v/>
      </c>
      <c r="D955" s="59"/>
      <c r="E955" s="141" t="str">
        <f>IFERROR(+VLOOKUP(A955,Tabla!$A$5:B9952,2,0),"")</f>
        <v/>
      </c>
      <c r="F955" s="69"/>
      <c r="G955" s="68"/>
      <c r="H955" s="70"/>
      <c r="I955" s="68"/>
      <c r="J955" s="61"/>
      <c r="K955" s="72" t="str">
        <f t="shared" si="112"/>
        <v/>
      </c>
      <c r="L955" s="73" t="str">
        <f t="shared" si="113"/>
        <v/>
      </c>
      <c r="M955" s="74" t="str">
        <f t="shared" si="114"/>
        <v/>
      </c>
      <c r="N955" s="78" t="str">
        <f t="shared" si="115"/>
        <v/>
      </c>
      <c r="O955" s="75" t="str">
        <f>IFERROR(IF(OR(M955="",B955=""),"",VLOOKUP($A955,Tabla!$A$2:$M$112,$C955,FALSE)),"")</f>
        <v/>
      </c>
      <c r="P955" s="76" t="str">
        <f t="shared" si="116"/>
        <v/>
      </c>
      <c r="Q955" s="77" t="str">
        <f>IFERROR(IF(OR(O955=0,O955=""),VLOOKUP(B955,$T$6:$W$16,4,0)/60*N955,Tiempos!O955*VLOOKUP(Tiempos!B955,Tiempos!$T$6:$W$16,4,0)/60),"")</f>
        <v/>
      </c>
      <c r="R955" s="115"/>
      <c r="S955" s="112">
        <f t="shared" si="111"/>
        <v>0</v>
      </c>
    </row>
    <row r="956" spans="1:19" hidden="1">
      <c r="A956" s="67"/>
      <c r="B956" s="59"/>
      <c r="C956" s="79" t="str">
        <f>IFERROR(VLOOKUP(B956,Tiempos!$T$6:$U$16,2,FALSE),"")</f>
        <v/>
      </c>
      <c r="D956" s="59"/>
      <c r="E956" s="141" t="str">
        <f>IFERROR(+VLOOKUP(A956,Tabla!$A$5:B9953,2,0),"")</f>
        <v/>
      </c>
      <c r="F956" s="69"/>
      <c r="G956" s="68"/>
      <c r="H956" s="70"/>
      <c r="I956" s="68"/>
      <c r="J956" s="61"/>
      <c r="K956" s="72" t="str">
        <f t="shared" si="112"/>
        <v/>
      </c>
      <c r="L956" s="73" t="str">
        <f t="shared" si="113"/>
        <v/>
      </c>
      <c r="M956" s="74" t="str">
        <f t="shared" si="114"/>
        <v/>
      </c>
      <c r="N956" s="78" t="str">
        <f t="shared" si="115"/>
        <v/>
      </c>
      <c r="O956" s="75" t="str">
        <f>IFERROR(IF(OR(M956="",B956=""),"",VLOOKUP($A956,Tabla!$A$2:$M$112,$C956,FALSE)),"")</f>
        <v/>
      </c>
      <c r="P956" s="76" t="str">
        <f t="shared" si="116"/>
        <v/>
      </c>
      <c r="Q956" s="77" t="str">
        <f>IFERROR(IF(OR(O956=0,O956=""),VLOOKUP(B956,$T$6:$W$16,4,0)/60*N956,Tiempos!O956*VLOOKUP(Tiempos!B956,Tiempos!$T$6:$W$16,4,0)/60),"")</f>
        <v/>
      </c>
      <c r="R956" s="115"/>
      <c r="S956" s="112">
        <f t="shared" si="111"/>
        <v>0</v>
      </c>
    </row>
    <row r="957" spans="1:19" hidden="1">
      <c r="A957" s="67"/>
      <c r="B957" s="59"/>
      <c r="C957" s="79" t="str">
        <f>IFERROR(VLOOKUP(B957,Tiempos!$T$6:$U$16,2,FALSE),"")</f>
        <v/>
      </c>
      <c r="D957" s="59"/>
      <c r="E957" s="141" t="str">
        <f>IFERROR(+VLOOKUP(A957,Tabla!$A$5:B9954,2,0),"")</f>
        <v/>
      </c>
      <c r="F957" s="69"/>
      <c r="G957" s="68"/>
      <c r="H957" s="70"/>
      <c r="I957" s="68"/>
      <c r="J957" s="61"/>
      <c r="K957" s="72" t="str">
        <f t="shared" si="112"/>
        <v/>
      </c>
      <c r="L957" s="73" t="str">
        <f t="shared" si="113"/>
        <v/>
      </c>
      <c r="M957" s="74" t="str">
        <f t="shared" si="114"/>
        <v/>
      </c>
      <c r="N957" s="78" t="str">
        <f t="shared" si="115"/>
        <v/>
      </c>
      <c r="O957" s="75" t="str">
        <f>IFERROR(IF(OR(M957="",B957=""),"",VLOOKUP($A957,Tabla!$A$2:$M$112,$C957,FALSE)),"")</f>
        <v/>
      </c>
      <c r="P957" s="76" t="str">
        <f t="shared" si="116"/>
        <v/>
      </c>
      <c r="Q957" s="77" t="str">
        <f>IFERROR(IF(OR(O957=0,O957=""),VLOOKUP(B957,$T$6:$W$16,4,0)/60*N957,Tiempos!O957*VLOOKUP(Tiempos!B957,Tiempos!$T$6:$W$16,4,0)/60),"")</f>
        <v/>
      </c>
      <c r="R957" s="115"/>
      <c r="S957" s="112">
        <f t="shared" si="111"/>
        <v>0</v>
      </c>
    </row>
    <row r="958" spans="1:19" hidden="1">
      <c r="A958" s="67"/>
      <c r="B958" s="59"/>
      <c r="C958" s="79" t="str">
        <f>IFERROR(VLOOKUP(B958,Tiempos!$T$6:$U$16,2,FALSE),"")</f>
        <v/>
      </c>
      <c r="D958" s="59"/>
      <c r="E958" s="141" t="str">
        <f>IFERROR(+VLOOKUP(A958,Tabla!$A$5:B9955,2,0),"")</f>
        <v/>
      </c>
      <c r="F958" s="69"/>
      <c r="G958" s="68"/>
      <c r="H958" s="70"/>
      <c r="I958" s="68"/>
      <c r="J958" s="61"/>
      <c r="K958" s="72" t="str">
        <f t="shared" si="112"/>
        <v/>
      </c>
      <c r="L958" s="73" t="str">
        <f t="shared" si="113"/>
        <v/>
      </c>
      <c r="M958" s="74" t="str">
        <f t="shared" si="114"/>
        <v/>
      </c>
      <c r="N958" s="78" t="str">
        <f t="shared" si="115"/>
        <v/>
      </c>
      <c r="O958" s="75" t="str">
        <f>IFERROR(IF(OR(M958="",B958=""),"",VLOOKUP($A958,Tabla!$A$2:$M$112,$C958,FALSE)),"")</f>
        <v/>
      </c>
      <c r="P958" s="76" t="str">
        <f t="shared" si="116"/>
        <v/>
      </c>
      <c r="Q958" s="77" t="str">
        <f>IFERROR(IF(OR(O958=0,O958=""),VLOOKUP(B958,$T$6:$W$16,4,0)/60*N958,Tiempos!O958*VLOOKUP(Tiempos!B958,Tiempos!$T$6:$W$16,4,0)/60),"")</f>
        <v/>
      </c>
      <c r="R958" s="115"/>
      <c r="S958" s="112">
        <f t="shared" si="111"/>
        <v>0</v>
      </c>
    </row>
    <row r="959" spans="1:19" hidden="1">
      <c r="A959" s="67"/>
      <c r="B959" s="59"/>
      <c r="C959" s="79" t="str">
        <f>IFERROR(VLOOKUP(B959,Tiempos!$T$6:$U$16,2,FALSE),"")</f>
        <v/>
      </c>
      <c r="D959" s="59"/>
      <c r="E959" s="141" t="str">
        <f>IFERROR(+VLOOKUP(A959,Tabla!$A$5:B9956,2,0),"")</f>
        <v/>
      </c>
      <c r="F959" s="69"/>
      <c r="G959" s="68"/>
      <c r="H959" s="70"/>
      <c r="I959" s="68"/>
      <c r="J959" s="61"/>
      <c r="K959" s="72" t="str">
        <f t="shared" si="112"/>
        <v/>
      </c>
      <c r="L959" s="73" t="str">
        <f t="shared" si="113"/>
        <v/>
      </c>
      <c r="M959" s="74" t="str">
        <f t="shared" si="114"/>
        <v/>
      </c>
      <c r="N959" s="78" t="str">
        <f t="shared" si="115"/>
        <v/>
      </c>
      <c r="O959" s="75" t="str">
        <f>IFERROR(IF(OR(M959="",B959=""),"",VLOOKUP($A959,Tabla!$A$2:$M$112,$C959,FALSE)),"")</f>
        <v/>
      </c>
      <c r="P959" s="76" t="str">
        <f t="shared" si="116"/>
        <v/>
      </c>
      <c r="Q959" s="77" t="str">
        <f>IFERROR(IF(OR(O959=0,O959=""),VLOOKUP(B959,$T$6:$W$16,4,0)/60*N959,Tiempos!O959*VLOOKUP(Tiempos!B959,Tiempos!$T$6:$W$16,4,0)/60),"")</f>
        <v/>
      </c>
      <c r="R959" s="115"/>
      <c r="S959" s="112">
        <f t="shared" si="111"/>
        <v>0</v>
      </c>
    </row>
    <row r="960" spans="1:19" hidden="1">
      <c r="A960" s="67"/>
      <c r="B960" s="59"/>
      <c r="C960" s="79" t="str">
        <f>IFERROR(VLOOKUP(B960,Tiempos!$T$6:$U$16,2,FALSE),"")</f>
        <v/>
      </c>
      <c r="D960" s="59"/>
      <c r="E960" s="141" t="str">
        <f>IFERROR(+VLOOKUP(A960,Tabla!$A$5:B9957,2,0),"")</f>
        <v/>
      </c>
      <c r="F960" s="69"/>
      <c r="G960" s="68"/>
      <c r="H960" s="70"/>
      <c r="I960" s="68"/>
      <c r="J960" s="61"/>
      <c r="K960" s="72" t="str">
        <f t="shared" si="112"/>
        <v/>
      </c>
      <c r="L960" s="73" t="str">
        <f t="shared" si="113"/>
        <v/>
      </c>
      <c r="M960" s="74" t="str">
        <f t="shared" si="114"/>
        <v/>
      </c>
      <c r="N960" s="78" t="str">
        <f t="shared" si="115"/>
        <v/>
      </c>
      <c r="O960" s="75" t="str">
        <f>IFERROR(IF(OR(M960="",B960=""),"",VLOOKUP($A960,Tabla!$A$2:$M$112,$C960,FALSE)),"")</f>
        <v/>
      </c>
      <c r="P960" s="76" t="str">
        <f t="shared" si="116"/>
        <v/>
      </c>
      <c r="Q960" s="77" t="str">
        <f>IFERROR(IF(OR(O960=0,O960=""),VLOOKUP(B960,$T$6:$W$16,4,0)/60*N960,Tiempos!O960*VLOOKUP(Tiempos!B960,Tiempos!$T$6:$W$16,4,0)/60),"")</f>
        <v/>
      </c>
      <c r="R960" s="115"/>
      <c r="S960" s="112">
        <f t="shared" si="111"/>
        <v>0</v>
      </c>
    </row>
    <row r="961" spans="1:19" hidden="1">
      <c r="A961" s="67"/>
      <c r="B961" s="59"/>
      <c r="C961" s="79" t="str">
        <f>IFERROR(VLOOKUP(B961,Tiempos!$T$6:$U$16,2,FALSE),"")</f>
        <v/>
      </c>
      <c r="D961" s="59"/>
      <c r="E961" s="141" t="str">
        <f>IFERROR(+VLOOKUP(A961,Tabla!$A$5:B9958,2,0),"")</f>
        <v/>
      </c>
      <c r="F961" s="69"/>
      <c r="G961" s="68"/>
      <c r="H961" s="70"/>
      <c r="I961" s="68"/>
      <c r="J961" s="61"/>
      <c r="K961" s="72" t="str">
        <f t="shared" si="112"/>
        <v/>
      </c>
      <c r="L961" s="73" t="str">
        <f t="shared" si="113"/>
        <v/>
      </c>
      <c r="M961" s="74" t="str">
        <f t="shared" si="114"/>
        <v/>
      </c>
      <c r="N961" s="78" t="str">
        <f t="shared" si="115"/>
        <v/>
      </c>
      <c r="O961" s="75" t="str">
        <f>IFERROR(IF(OR(M961="",B961=""),"",VLOOKUP($A961,Tabla!$A$2:$M$112,$C961,FALSE)),"")</f>
        <v/>
      </c>
      <c r="P961" s="76" t="str">
        <f t="shared" si="116"/>
        <v/>
      </c>
      <c r="Q961" s="77" t="str">
        <f>IFERROR(IF(OR(O961=0,O961=""),VLOOKUP(B961,$T$6:$W$16,4,0)/60*N961,Tiempos!O961*VLOOKUP(Tiempos!B961,Tiempos!$T$6:$W$16,4,0)/60),"")</f>
        <v/>
      </c>
      <c r="R961" s="115"/>
      <c r="S961" s="112">
        <f t="shared" si="111"/>
        <v>0</v>
      </c>
    </row>
    <row r="962" spans="1:19" hidden="1">
      <c r="A962" s="67"/>
      <c r="B962" s="59"/>
      <c r="C962" s="79" t="str">
        <f>IFERROR(VLOOKUP(B962,Tiempos!$T$6:$U$16,2,FALSE),"")</f>
        <v/>
      </c>
      <c r="D962" s="59"/>
      <c r="E962" s="141" t="str">
        <f>IFERROR(+VLOOKUP(A962,Tabla!$A$5:B9959,2,0),"")</f>
        <v/>
      </c>
      <c r="F962" s="69"/>
      <c r="G962" s="68"/>
      <c r="H962" s="70"/>
      <c r="I962" s="68"/>
      <c r="J962" s="61"/>
      <c r="K962" s="72" t="str">
        <f t="shared" si="112"/>
        <v/>
      </c>
      <c r="L962" s="73" t="str">
        <f t="shared" si="113"/>
        <v/>
      </c>
      <c r="M962" s="74" t="str">
        <f t="shared" si="114"/>
        <v/>
      </c>
      <c r="N962" s="78" t="str">
        <f t="shared" si="115"/>
        <v/>
      </c>
      <c r="O962" s="75" t="str">
        <f>IFERROR(IF(OR(M962="",B962=""),"",VLOOKUP($A962,Tabla!$A$2:$M$112,$C962,FALSE)),"")</f>
        <v/>
      </c>
      <c r="P962" s="76" t="str">
        <f t="shared" si="116"/>
        <v/>
      </c>
      <c r="Q962" s="77" t="str">
        <f>IFERROR(IF(OR(O962=0,O962=""),VLOOKUP(B962,$T$6:$W$16,4,0)/60*N962,Tiempos!O962*VLOOKUP(Tiempos!B962,Tiempos!$T$6:$W$16,4,0)/60),"")</f>
        <v/>
      </c>
      <c r="R962" s="115"/>
      <c r="S962" s="112">
        <f t="shared" si="111"/>
        <v>0</v>
      </c>
    </row>
    <row r="963" spans="1:19" hidden="1">
      <c r="A963" s="67"/>
      <c r="B963" s="59"/>
      <c r="C963" s="79" t="str">
        <f>IFERROR(VLOOKUP(B963,Tiempos!$T$6:$U$16,2,FALSE),"")</f>
        <v/>
      </c>
      <c r="D963" s="59"/>
      <c r="E963" s="141" t="str">
        <f>IFERROR(+VLOOKUP(A963,Tabla!$A$5:B9960,2,0),"")</f>
        <v/>
      </c>
      <c r="F963" s="69"/>
      <c r="G963" s="68"/>
      <c r="H963" s="70"/>
      <c r="I963" s="68"/>
      <c r="J963" s="61"/>
      <c r="K963" s="72" t="str">
        <f t="shared" si="112"/>
        <v/>
      </c>
      <c r="L963" s="73" t="str">
        <f t="shared" si="113"/>
        <v/>
      </c>
      <c r="M963" s="74" t="str">
        <f t="shared" si="114"/>
        <v/>
      </c>
      <c r="N963" s="78" t="str">
        <f t="shared" si="115"/>
        <v/>
      </c>
      <c r="O963" s="75" t="str">
        <f>IFERROR(IF(OR(M963="",B963=""),"",VLOOKUP($A963,Tabla!$A$2:$M$112,$C963,FALSE)),"")</f>
        <v/>
      </c>
      <c r="P963" s="76" t="str">
        <f t="shared" si="116"/>
        <v/>
      </c>
      <c r="Q963" s="77" t="str">
        <f>IFERROR(IF(OR(O963=0,O963=""),VLOOKUP(B963,$T$6:$W$16,4,0)/60*N963,Tiempos!O963*VLOOKUP(Tiempos!B963,Tiempos!$T$6:$W$16,4,0)/60),"")</f>
        <v/>
      </c>
      <c r="R963" s="115"/>
      <c r="S963" s="112">
        <f t="shared" si="111"/>
        <v>0</v>
      </c>
    </row>
    <row r="964" spans="1:19" ht="13.5" hidden="1" customHeight="1">
      <c r="A964" s="67"/>
      <c r="B964" s="59"/>
      <c r="C964" s="79" t="str">
        <f>IFERROR(VLOOKUP(B964,Tiempos!$T$6:$U$16,2,FALSE),"")</f>
        <v/>
      </c>
      <c r="D964" s="59"/>
      <c r="E964" s="141" t="str">
        <f>IFERROR(+VLOOKUP(A964,Tabla!$A$5:B9961,2,0),"")</f>
        <v/>
      </c>
      <c r="F964" s="69"/>
      <c r="G964" s="68"/>
      <c r="H964" s="70"/>
      <c r="I964" s="68"/>
      <c r="J964" s="61"/>
      <c r="K964" s="72" t="str">
        <f t="shared" si="112"/>
        <v/>
      </c>
      <c r="L964" s="73" t="str">
        <f t="shared" si="113"/>
        <v/>
      </c>
      <c r="M964" s="74" t="str">
        <f t="shared" si="114"/>
        <v/>
      </c>
      <c r="N964" s="78" t="str">
        <f t="shared" si="115"/>
        <v/>
      </c>
      <c r="O964" s="75" t="str">
        <f>IFERROR(IF(OR(M964="",B964=""),"",VLOOKUP($A964,Tabla!$A$2:$M$112,$C964,FALSE)),"")</f>
        <v/>
      </c>
      <c r="P964" s="76" t="str">
        <f t="shared" si="116"/>
        <v/>
      </c>
      <c r="Q964" s="77" t="str">
        <f>IFERROR(IF(OR(O964=0,O964=""),VLOOKUP(B964,$T$6:$W$16,4,0)/60*N964,Tiempos!O964*VLOOKUP(Tiempos!B964,Tiempos!$T$6:$W$16,4,0)/60),"")</f>
        <v/>
      </c>
      <c r="R964" s="115"/>
      <c r="S964" s="112">
        <f t="shared" ref="S964:S1027" si="117">IF(I964=G964,IF(H964&lt;$S$1,IF(J964&gt;$S$2,$S$3,0),0),IF(WEEKDAY(G964)=7,IF(J964&gt;$S$2,$S$3,0),IF(H964&lt;$S$1,$S$3,0)+IF(J964&gt;$S$2,$S$3,0)))</f>
        <v>0</v>
      </c>
    </row>
    <row r="965" spans="1:19" hidden="1">
      <c r="A965" s="67"/>
      <c r="B965" s="59"/>
      <c r="C965" s="79" t="str">
        <f>IFERROR(VLOOKUP(B965,Tiempos!$T$6:$U$16,2,FALSE),"")</f>
        <v/>
      </c>
      <c r="D965" s="59"/>
      <c r="E965" s="141" t="str">
        <f>IFERROR(+VLOOKUP(A965,Tabla!$A$5:B9962,2,0),"")</f>
        <v/>
      </c>
      <c r="F965" s="69"/>
      <c r="G965" s="68"/>
      <c r="H965" s="70"/>
      <c r="I965" s="68"/>
      <c r="J965" s="61"/>
      <c r="K965" s="72" t="str">
        <f t="shared" si="112"/>
        <v/>
      </c>
      <c r="L965" s="73" t="str">
        <f t="shared" si="113"/>
        <v/>
      </c>
      <c r="M965" s="74" t="str">
        <f t="shared" si="114"/>
        <v/>
      </c>
      <c r="N965" s="78" t="str">
        <f t="shared" si="115"/>
        <v/>
      </c>
      <c r="O965" s="75" t="str">
        <f>IFERROR(IF(OR(M965="",B965=""),"",VLOOKUP($A965,Tabla!$A$2:$M$112,$C965,FALSE)),"")</f>
        <v/>
      </c>
      <c r="P965" s="76" t="str">
        <f t="shared" si="116"/>
        <v/>
      </c>
      <c r="Q965" s="77" t="str">
        <f>IFERROR(IF(OR(O965=0,O965=""),VLOOKUP(B965,$T$6:$W$16,4,0)/60*N965,Tiempos!O965*VLOOKUP(Tiempos!B965,Tiempos!$T$6:$W$16,4,0)/60),"")</f>
        <v/>
      </c>
      <c r="R965" s="115"/>
      <c r="S965" s="112">
        <f t="shared" si="117"/>
        <v>0</v>
      </c>
    </row>
    <row r="966" spans="1:19" hidden="1">
      <c r="A966" s="67"/>
      <c r="B966" s="59"/>
      <c r="C966" s="79" t="str">
        <f>IFERROR(VLOOKUP(B966,Tiempos!$T$6:$U$16,2,FALSE),"")</f>
        <v/>
      </c>
      <c r="D966" s="59"/>
      <c r="E966" s="141" t="str">
        <f>IFERROR(+VLOOKUP(A966,Tabla!$A$5:B9963,2,0),"")</f>
        <v/>
      </c>
      <c r="F966" s="69"/>
      <c r="G966" s="68"/>
      <c r="H966" s="70"/>
      <c r="I966" s="68"/>
      <c r="J966" s="61"/>
      <c r="K966" s="72" t="str">
        <f t="shared" si="112"/>
        <v/>
      </c>
      <c r="L966" s="73" t="str">
        <f t="shared" si="113"/>
        <v/>
      </c>
      <c r="M966" s="74" t="str">
        <f t="shared" si="114"/>
        <v/>
      </c>
      <c r="N966" s="78" t="str">
        <f t="shared" si="115"/>
        <v/>
      </c>
      <c r="O966" s="75" t="str">
        <f>IFERROR(IF(OR(M966="",B966=""),"",VLOOKUP($A966,Tabla!$A$2:$M$112,$C966,FALSE)),"")</f>
        <v/>
      </c>
      <c r="P966" s="76" t="str">
        <f t="shared" si="116"/>
        <v/>
      </c>
      <c r="Q966" s="77" t="str">
        <f>IFERROR(IF(OR(O966=0,O966=""),VLOOKUP(B966,$T$6:$W$16,4,0)/60*N966,Tiempos!O966*VLOOKUP(Tiempos!B966,Tiempos!$T$6:$W$16,4,0)/60),"")</f>
        <v/>
      </c>
      <c r="R966" s="115"/>
      <c r="S966" s="112">
        <f t="shared" si="117"/>
        <v>0</v>
      </c>
    </row>
    <row r="967" spans="1:19" hidden="1">
      <c r="A967" s="67"/>
      <c r="B967" s="59"/>
      <c r="C967" s="79" t="str">
        <f>IFERROR(VLOOKUP(B967,Tiempos!$T$6:$U$16,2,FALSE),"")</f>
        <v/>
      </c>
      <c r="D967" s="59"/>
      <c r="E967" s="141" t="str">
        <f>IFERROR(+VLOOKUP(A967,Tabla!$A$5:B9964,2,0),"")</f>
        <v/>
      </c>
      <c r="F967" s="69"/>
      <c r="G967" s="68"/>
      <c r="H967" s="70"/>
      <c r="I967" s="68"/>
      <c r="J967" s="61"/>
      <c r="K967" s="72" t="str">
        <f t="shared" si="112"/>
        <v/>
      </c>
      <c r="L967" s="73" t="str">
        <f t="shared" si="113"/>
        <v/>
      </c>
      <c r="M967" s="74" t="str">
        <f t="shared" si="114"/>
        <v/>
      </c>
      <c r="N967" s="78" t="str">
        <f t="shared" si="115"/>
        <v/>
      </c>
      <c r="O967" s="75" t="str">
        <f>IFERROR(IF(OR(M967="",B967=""),"",VLOOKUP($A967,Tabla!$A$2:$M$112,$C967,FALSE)),"")</f>
        <v/>
      </c>
      <c r="P967" s="76" t="str">
        <f t="shared" si="116"/>
        <v/>
      </c>
      <c r="Q967" s="77" t="str">
        <f>IFERROR(IF(OR(O967=0,O967=""),VLOOKUP(B967,$T$6:$W$16,4,0)/60*N967,Tiempos!O967*VLOOKUP(Tiempos!B967,Tiempos!$T$6:$W$16,4,0)/60),"")</f>
        <v/>
      </c>
      <c r="R967" s="115"/>
      <c r="S967" s="112">
        <f t="shared" si="117"/>
        <v>0</v>
      </c>
    </row>
    <row r="968" spans="1:19" hidden="1">
      <c r="A968" s="67"/>
      <c r="B968" s="59"/>
      <c r="C968" s="79" t="str">
        <f>IFERROR(VLOOKUP(B968,Tiempos!$T$6:$U$16,2,FALSE),"")</f>
        <v/>
      </c>
      <c r="D968" s="59"/>
      <c r="E968" s="141" t="str">
        <f>IFERROR(+VLOOKUP(A968,Tabla!$A$5:B9965,2,0),"")</f>
        <v/>
      </c>
      <c r="F968" s="69"/>
      <c r="G968" s="68"/>
      <c r="H968" s="70"/>
      <c r="I968" s="68"/>
      <c r="J968" s="61"/>
      <c r="K968" s="72" t="str">
        <f t="shared" si="112"/>
        <v/>
      </c>
      <c r="L968" s="73" t="str">
        <f t="shared" si="113"/>
        <v/>
      </c>
      <c r="M968" s="74" t="str">
        <f t="shared" si="114"/>
        <v/>
      </c>
      <c r="N968" s="78" t="str">
        <f t="shared" si="115"/>
        <v/>
      </c>
      <c r="O968" s="75" t="str">
        <f>IFERROR(IF(OR(M968="",B968=""),"",VLOOKUP($A968,Tabla!$A$2:$M$112,$C968,FALSE)),"")</f>
        <v/>
      </c>
      <c r="P968" s="76" t="str">
        <f t="shared" si="116"/>
        <v/>
      </c>
      <c r="Q968" s="77" t="str">
        <f>IFERROR(IF(OR(O968=0,O968=""),VLOOKUP(B968,$T$6:$W$16,4,0)/60*N968,Tiempos!O968*VLOOKUP(Tiempos!B968,Tiempos!$T$6:$W$16,4,0)/60),"")</f>
        <v/>
      </c>
      <c r="R968" s="115"/>
      <c r="S968" s="112">
        <f t="shared" si="117"/>
        <v>0</v>
      </c>
    </row>
    <row r="969" spans="1:19" hidden="1">
      <c r="A969" s="67"/>
      <c r="B969" s="59"/>
      <c r="C969" s="79" t="str">
        <f>IFERROR(VLOOKUP(B969,Tiempos!$T$6:$U$16,2,FALSE),"")</f>
        <v/>
      </c>
      <c r="D969" s="59"/>
      <c r="E969" s="141" t="str">
        <f>IFERROR(+VLOOKUP(A969,Tabla!$A$5:B9966,2,0),"")</f>
        <v/>
      </c>
      <c r="F969" s="69"/>
      <c r="G969" s="68"/>
      <c r="H969" s="70"/>
      <c r="I969" s="68"/>
      <c r="J969" s="61"/>
      <c r="K969" s="72" t="str">
        <f t="shared" si="112"/>
        <v/>
      </c>
      <c r="L969" s="73" t="str">
        <f t="shared" si="113"/>
        <v/>
      </c>
      <c r="M969" s="74" t="str">
        <f t="shared" si="114"/>
        <v/>
      </c>
      <c r="N969" s="78" t="str">
        <f t="shared" si="115"/>
        <v/>
      </c>
      <c r="O969" s="75" t="str">
        <f>IFERROR(IF(OR(M969="",B969=""),"",VLOOKUP($A969,Tabla!$A$2:$M$112,$C969,FALSE)),"")</f>
        <v/>
      </c>
      <c r="P969" s="76" t="str">
        <f t="shared" si="116"/>
        <v/>
      </c>
      <c r="Q969" s="77" t="str">
        <f>IFERROR(IF(OR(O969=0,O969=""),VLOOKUP(B969,$T$6:$W$16,4,0)/60*N969,Tiempos!O969*VLOOKUP(Tiempos!B969,Tiempos!$T$6:$W$16,4,0)/60),"")</f>
        <v/>
      </c>
      <c r="R969" s="115"/>
      <c r="S969" s="112">
        <f t="shared" si="117"/>
        <v>0</v>
      </c>
    </row>
    <row r="970" spans="1:19" hidden="1">
      <c r="A970" s="67"/>
      <c r="B970" s="59"/>
      <c r="C970" s="79" t="str">
        <f>IFERROR(VLOOKUP(B970,Tiempos!$T$6:$U$16,2,FALSE),"")</f>
        <v/>
      </c>
      <c r="D970" s="59"/>
      <c r="E970" s="141" t="str">
        <f>IFERROR(+VLOOKUP(A970,Tabla!$A$5:B9967,2,0),"")</f>
        <v/>
      </c>
      <c r="F970" s="69"/>
      <c r="G970" s="68"/>
      <c r="H970" s="70"/>
      <c r="I970" s="68"/>
      <c r="J970" s="61"/>
      <c r="K970" s="72" t="str">
        <f t="shared" si="112"/>
        <v/>
      </c>
      <c r="L970" s="73" t="str">
        <f t="shared" si="113"/>
        <v/>
      </c>
      <c r="M970" s="74" t="str">
        <f t="shared" si="114"/>
        <v/>
      </c>
      <c r="N970" s="78" t="str">
        <f t="shared" si="115"/>
        <v/>
      </c>
      <c r="O970" s="75" t="str">
        <f>IFERROR(IF(OR(M970="",B970=""),"",VLOOKUP($A970,Tabla!$A$2:$M$112,$C970,FALSE)),"")</f>
        <v/>
      </c>
      <c r="P970" s="76" t="str">
        <f t="shared" si="116"/>
        <v/>
      </c>
      <c r="Q970" s="77" t="str">
        <f>IFERROR(IF(OR(O970=0,O970=""),VLOOKUP(B970,$T$6:$W$16,4,0)/60*N970,Tiempos!O970*VLOOKUP(Tiempos!B970,Tiempos!$T$6:$W$16,4,0)/60),"")</f>
        <v/>
      </c>
      <c r="R970" s="116"/>
      <c r="S970" s="112">
        <f t="shared" si="117"/>
        <v>0</v>
      </c>
    </row>
    <row r="971" spans="1:19" hidden="1">
      <c r="A971" s="67"/>
      <c r="B971" s="59"/>
      <c r="C971" s="79" t="str">
        <f>IFERROR(VLOOKUP(B971,Tiempos!$T$6:$U$16,2,FALSE),"")</f>
        <v/>
      </c>
      <c r="D971" s="59"/>
      <c r="E971" s="141" t="str">
        <f>IFERROR(+VLOOKUP(A971,Tabla!$A$5:B9968,2,0),"")</f>
        <v/>
      </c>
      <c r="F971" s="69"/>
      <c r="G971" s="68"/>
      <c r="H971" s="70"/>
      <c r="I971" s="68"/>
      <c r="J971" s="61"/>
      <c r="K971" s="72" t="str">
        <f t="shared" si="112"/>
        <v/>
      </c>
      <c r="L971" s="73" t="str">
        <f t="shared" si="113"/>
        <v/>
      </c>
      <c r="M971" s="74" t="str">
        <f t="shared" si="114"/>
        <v/>
      </c>
      <c r="N971" s="78" t="str">
        <f t="shared" si="115"/>
        <v/>
      </c>
      <c r="O971" s="75" t="str">
        <f>IFERROR(IF(OR(M971="",B971=""),"",VLOOKUP($A971,Tabla!$A$2:$M$112,$C971,FALSE)),"")</f>
        <v/>
      </c>
      <c r="P971" s="76" t="str">
        <f t="shared" si="116"/>
        <v/>
      </c>
      <c r="Q971" s="77" t="str">
        <f>IFERROR(IF(OR(O971=0,O971=""),VLOOKUP(B971,$T$6:$W$16,4,0)/60*N971,Tiempos!O971*VLOOKUP(Tiempos!B971,Tiempos!$T$6:$W$16,4,0)/60),"")</f>
        <v/>
      </c>
      <c r="R971" s="116"/>
      <c r="S971" s="112">
        <f t="shared" si="117"/>
        <v>0</v>
      </c>
    </row>
    <row r="972" spans="1:19" hidden="1">
      <c r="A972" s="67"/>
      <c r="B972" s="59"/>
      <c r="C972" s="79" t="str">
        <f>IFERROR(VLOOKUP(B972,Tiempos!$T$6:$U$16,2,FALSE),"")</f>
        <v/>
      </c>
      <c r="D972" s="59"/>
      <c r="E972" s="141" t="str">
        <f>IFERROR(+VLOOKUP(A972,Tabla!$A$5:B9969,2,0),"")</f>
        <v/>
      </c>
      <c r="F972" s="69"/>
      <c r="G972" s="68"/>
      <c r="H972" s="70"/>
      <c r="I972" s="68"/>
      <c r="J972" s="61"/>
      <c r="K972" s="72" t="str">
        <f t="shared" si="112"/>
        <v/>
      </c>
      <c r="L972" s="73" t="str">
        <f t="shared" si="113"/>
        <v/>
      </c>
      <c r="M972" s="74" t="str">
        <f t="shared" si="114"/>
        <v/>
      </c>
      <c r="N972" s="78" t="str">
        <f t="shared" si="115"/>
        <v/>
      </c>
      <c r="O972" s="75" t="str">
        <f>IFERROR(IF(OR(M972="",B972=""),"",VLOOKUP($A972,Tabla!$A$2:$M$112,$C972,FALSE)),"")</f>
        <v/>
      </c>
      <c r="P972" s="76" t="str">
        <f t="shared" si="116"/>
        <v/>
      </c>
      <c r="Q972" s="77" t="str">
        <f>IFERROR(IF(OR(O972=0,O972=""),VLOOKUP(B972,$T$6:$W$16,4,0)/60*N972,Tiempos!O972*VLOOKUP(Tiempos!B972,Tiempos!$T$6:$W$16,4,0)/60),"")</f>
        <v/>
      </c>
      <c r="R972" s="116"/>
      <c r="S972" s="112">
        <f t="shared" si="117"/>
        <v>0</v>
      </c>
    </row>
    <row r="973" spans="1:19" hidden="1">
      <c r="A973" s="67"/>
      <c r="B973" s="59"/>
      <c r="C973" s="79" t="str">
        <f>IFERROR(VLOOKUP(B973,Tiempos!$T$6:$U$16,2,FALSE),"")</f>
        <v/>
      </c>
      <c r="D973" s="59"/>
      <c r="E973" s="141" t="str">
        <f>IFERROR(+VLOOKUP(A973,Tabla!$A$5:B9970,2,0),"")</f>
        <v/>
      </c>
      <c r="F973" s="69"/>
      <c r="G973" s="68"/>
      <c r="H973" s="70"/>
      <c r="I973" s="68"/>
      <c r="J973" s="61"/>
      <c r="K973" s="72" t="str">
        <f t="shared" si="112"/>
        <v/>
      </c>
      <c r="L973" s="73" t="str">
        <f t="shared" si="113"/>
        <v/>
      </c>
      <c r="M973" s="74" t="str">
        <f t="shared" si="114"/>
        <v/>
      </c>
      <c r="N973" s="78" t="str">
        <f t="shared" si="115"/>
        <v/>
      </c>
      <c r="O973" s="75" t="str">
        <f>IFERROR(IF(OR(M973="",B973=""),"",VLOOKUP($A973,Tabla!$A$2:$M$112,$C973,FALSE)),"")</f>
        <v/>
      </c>
      <c r="P973" s="76" t="str">
        <f t="shared" si="116"/>
        <v/>
      </c>
      <c r="Q973" s="77" t="str">
        <f>IFERROR(IF(OR(O973=0,O973=""),VLOOKUP(B973,$T$6:$W$16,4,0)/60*N973,Tiempos!O973*VLOOKUP(Tiempos!B973,Tiempos!$T$6:$W$16,4,0)/60),"")</f>
        <v/>
      </c>
      <c r="R973" s="117"/>
      <c r="S973" s="112">
        <f t="shared" si="117"/>
        <v>0</v>
      </c>
    </row>
    <row r="974" spans="1:19" hidden="1">
      <c r="A974" s="67"/>
      <c r="B974" s="59"/>
      <c r="C974" s="79" t="str">
        <f>IFERROR(VLOOKUP(B974,Tiempos!$T$6:$U$16,2,FALSE),"")</f>
        <v/>
      </c>
      <c r="D974" s="59"/>
      <c r="E974" s="141" t="str">
        <f>IFERROR(+VLOOKUP(A974,Tabla!$A$5:B9971,2,0),"")</f>
        <v/>
      </c>
      <c r="F974" s="69"/>
      <c r="G974" s="68"/>
      <c r="H974" s="70"/>
      <c r="I974" s="68"/>
      <c r="J974" s="61"/>
      <c r="K974" s="72" t="str">
        <f t="shared" si="112"/>
        <v/>
      </c>
      <c r="L974" s="73" t="str">
        <f t="shared" si="113"/>
        <v/>
      </c>
      <c r="M974" s="74" t="str">
        <f t="shared" si="114"/>
        <v/>
      </c>
      <c r="N974" s="78" t="str">
        <f t="shared" si="115"/>
        <v/>
      </c>
      <c r="O974" s="75" t="str">
        <f>IFERROR(IF(OR(M974="",B974=""),"",VLOOKUP($A974,Tabla!$A$2:$M$112,$C974,FALSE)),"")</f>
        <v/>
      </c>
      <c r="P974" s="76" t="str">
        <f t="shared" si="116"/>
        <v/>
      </c>
      <c r="Q974" s="77" t="str">
        <f>IFERROR(IF(OR(O974=0,O974=""),VLOOKUP(B974,$T$6:$W$16,4,0)/60*N974,Tiempos!O974*VLOOKUP(Tiempos!B974,Tiempos!$T$6:$W$16,4,0)/60),"")</f>
        <v/>
      </c>
      <c r="R974" s="117"/>
      <c r="S974" s="112">
        <f t="shared" si="117"/>
        <v>0</v>
      </c>
    </row>
    <row r="975" spans="1:19" hidden="1">
      <c r="A975" s="67"/>
      <c r="B975" s="59"/>
      <c r="C975" s="79" t="str">
        <f>IFERROR(VLOOKUP(B975,Tiempos!$T$6:$U$16,2,FALSE),"")</f>
        <v/>
      </c>
      <c r="D975" s="59"/>
      <c r="E975" s="141" t="str">
        <f>IFERROR(+VLOOKUP(A975,Tabla!$A$5:B9972,2,0),"")</f>
        <v/>
      </c>
      <c r="F975" s="69"/>
      <c r="G975" s="68"/>
      <c r="H975" s="70"/>
      <c r="I975" s="68"/>
      <c r="J975" s="61"/>
      <c r="K975" s="72" t="str">
        <f t="shared" si="112"/>
        <v/>
      </c>
      <c r="L975" s="73" t="str">
        <f t="shared" si="113"/>
        <v/>
      </c>
      <c r="M975" s="74" t="str">
        <f t="shared" si="114"/>
        <v/>
      </c>
      <c r="N975" s="78" t="str">
        <f t="shared" si="115"/>
        <v/>
      </c>
      <c r="O975" s="75" t="str">
        <f>IFERROR(IF(OR(M975="",B975=""),"",VLOOKUP($A975,Tabla!$A$2:$M$112,$C975,FALSE)),"")</f>
        <v/>
      </c>
      <c r="P975" s="76" t="str">
        <f t="shared" si="116"/>
        <v/>
      </c>
      <c r="Q975" s="77" t="str">
        <f>IFERROR(IF(OR(O975=0,O975=""),VLOOKUP(B975,$T$6:$W$16,4,0)/60*N975,Tiempos!O975*VLOOKUP(Tiempos!B975,Tiempos!$T$6:$W$16,4,0)/60),"")</f>
        <v/>
      </c>
      <c r="R975" s="117"/>
      <c r="S975" s="112">
        <f t="shared" si="117"/>
        <v>0</v>
      </c>
    </row>
    <row r="976" spans="1:19" hidden="1">
      <c r="A976" s="67"/>
      <c r="B976" s="59"/>
      <c r="C976" s="79" t="str">
        <f>IFERROR(VLOOKUP(B976,Tiempos!$T$6:$U$16,2,FALSE),"")</f>
        <v/>
      </c>
      <c r="D976" s="59"/>
      <c r="E976" s="141" t="str">
        <f>IFERROR(+VLOOKUP(A976,Tabla!$A$5:B9973,2,0),"")</f>
        <v/>
      </c>
      <c r="F976" s="69"/>
      <c r="G976" s="68"/>
      <c r="H976" s="70"/>
      <c r="I976" s="68"/>
      <c r="J976" s="61"/>
      <c r="K976" s="72" t="str">
        <f t="shared" si="112"/>
        <v/>
      </c>
      <c r="L976" s="73" t="str">
        <f t="shared" si="113"/>
        <v/>
      </c>
      <c r="M976" s="74" t="str">
        <f t="shared" si="114"/>
        <v/>
      </c>
      <c r="N976" s="78" t="str">
        <f t="shared" si="115"/>
        <v/>
      </c>
      <c r="O976" s="75" t="str">
        <f>IFERROR(IF(OR(M976="",B976=""),"",VLOOKUP($A976,Tabla!$A$2:$M$112,$C976,FALSE)),"")</f>
        <v/>
      </c>
      <c r="P976" s="76" t="str">
        <f t="shared" si="116"/>
        <v/>
      </c>
      <c r="Q976" s="77" t="str">
        <f>IFERROR(IF(OR(O976=0,O976=""),VLOOKUP(B976,$T$6:$W$16,4,0)/60*N976,Tiempos!O976*VLOOKUP(Tiempos!B976,Tiempos!$T$6:$W$16,4,0)/60),"")</f>
        <v/>
      </c>
      <c r="R976" s="117"/>
      <c r="S976" s="112">
        <f t="shared" si="117"/>
        <v>0</v>
      </c>
    </row>
    <row r="977" spans="1:19" hidden="1">
      <c r="A977" s="67"/>
      <c r="B977" s="59"/>
      <c r="C977" s="79" t="str">
        <f>IFERROR(VLOOKUP(B977,Tiempos!$T$6:$U$16,2,FALSE),"")</f>
        <v/>
      </c>
      <c r="D977" s="59"/>
      <c r="E977" s="141" t="str">
        <f>IFERROR(+VLOOKUP(A977,Tabla!$A$5:B9974,2,0),"")</f>
        <v/>
      </c>
      <c r="F977" s="69"/>
      <c r="G977" s="68"/>
      <c r="H977" s="70"/>
      <c r="I977" s="68"/>
      <c r="J977" s="61"/>
      <c r="K977" s="72" t="str">
        <f t="shared" si="112"/>
        <v/>
      </c>
      <c r="L977" s="73" t="str">
        <f t="shared" si="113"/>
        <v/>
      </c>
      <c r="M977" s="74" t="str">
        <f t="shared" si="114"/>
        <v/>
      </c>
      <c r="N977" s="78" t="str">
        <f t="shared" si="115"/>
        <v/>
      </c>
      <c r="O977" s="75" t="str">
        <f>IFERROR(IF(OR(M977="",B977=""),"",VLOOKUP($A977,Tabla!$A$2:$M$112,$C977,FALSE)),"")</f>
        <v/>
      </c>
      <c r="P977" s="76" t="str">
        <f t="shared" si="116"/>
        <v/>
      </c>
      <c r="Q977" s="77" t="str">
        <f>IFERROR(IF(OR(O977=0,O977=""),VLOOKUP(B977,$T$6:$W$16,4,0)/60*N977,Tiempos!O977*VLOOKUP(Tiempos!B977,Tiempos!$T$6:$W$16,4,0)/60),"")</f>
        <v/>
      </c>
      <c r="R977" s="117"/>
      <c r="S977" s="112">
        <f t="shared" si="117"/>
        <v>0</v>
      </c>
    </row>
    <row r="978" spans="1:19" hidden="1">
      <c r="A978" s="67"/>
      <c r="B978" s="59"/>
      <c r="C978" s="79" t="str">
        <f>IFERROR(VLOOKUP(B978,Tiempos!$T$6:$U$16,2,FALSE),"")</f>
        <v/>
      </c>
      <c r="D978" s="59"/>
      <c r="E978" s="141" t="str">
        <f>IFERROR(+VLOOKUP(A978,Tabla!$A$5:B9975,2,0),"")</f>
        <v/>
      </c>
      <c r="F978" s="69"/>
      <c r="G978" s="68"/>
      <c r="H978" s="70"/>
      <c r="I978" s="68"/>
      <c r="J978" s="61"/>
      <c r="K978" s="72" t="str">
        <f t="shared" si="112"/>
        <v/>
      </c>
      <c r="L978" s="73" t="str">
        <f t="shared" si="113"/>
        <v/>
      </c>
      <c r="M978" s="74" t="str">
        <f t="shared" si="114"/>
        <v/>
      </c>
      <c r="N978" s="78" t="str">
        <f t="shared" si="115"/>
        <v/>
      </c>
      <c r="O978" s="75" t="str">
        <f>IFERROR(IF(OR(M978="",B978=""),"",VLOOKUP($A978,Tabla!$A$2:$M$112,$C978,FALSE)),"")</f>
        <v/>
      </c>
      <c r="P978" s="76" t="str">
        <f t="shared" si="116"/>
        <v/>
      </c>
      <c r="Q978" s="77" t="str">
        <f>IFERROR(IF(OR(O978=0,O978=""),VLOOKUP(B978,$T$6:$W$16,4,0)/60*N978,Tiempos!O978*VLOOKUP(Tiempos!B978,Tiempos!$T$6:$W$16,4,0)/60),"")</f>
        <v/>
      </c>
      <c r="R978" s="117"/>
      <c r="S978" s="112">
        <f t="shared" si="117"/>
        <v>0</v>
      </c>
    </row>
    <row r="979" spans="1:19" hidden="1">
      <c r="A979" s="67"/>
      <c r="B979" s="59"/>
      <c r="C979" s="79" t="str">
        <f>IFERROR(VLOOKUP(B979,Tiempos!$T$6:$U$16,2,FALSE),"")</f>
        <v/>
      </c>
      <c r="D979" s="59"/>
      <c r="E979" s="141" t="str">
        <f>IFERROR(+VLOOKUP(A979,Tabla!$A$5:B9976,2,0),"")</f>
        <v/>
      </c>
      <c r="F979" s="69"/>
      <c r="G979" s="68"/>
      <c r="H979" s="70"/>
      <c r="I979" s="68"/>
      <c r="J979" s="61"/>
      <c r="K979" s="72" t="str">
        <f t="shared" si="112"/>
        <v/>
      </c>
      <c r="L979" s="73" t="str">
        <f t="shared" si="113"/>
        <v/>
      </c>
      <c r="M979" s="74" t="str">
        <f t="shared" si="114"/>
        <v/>
      </c>
      <c r="N979" s="78" t="str">
        <f t="shared" si="115"/>
        <v/>
      </c>
      <c r="O979" s="75" t="str">
        <f>IFERROR(IF(OR(M979="",B979=""),"",VLOOKUP($A979,Tabla!$A$2:$M$112,$C979,FALSE)),"")</f>
        <v/>
      </c>
      <c r="P979" s="76" t="str">
        <f t="shared" si="116"/>
        <v/>
      </c>
      <c r="Q979" s="77" t="str">
        <f>IFERROR(IF(OR(O979=0,O979=""),VLOOKUP(B979,$T$6:$W$16,4,0)/60*N979,Tiempos!O979*VLOOKUP(Tiempos!B979,Tiempos!$T$6:$W$16,4,0)/60),"")</f>
        <v/>
      </c>
      <c r="R979" s="117"/>
      <c r="S979" s="112">
        <f t="shared" si="117"/>
        <v>0</v>
      </c>
    </row>
    <row r="980" spans="1:19" hidden="1">
      <c r="A980" s="67"/>
      <c r="B980" s="59"/>
      <c r="C980" s="79" t="str">
        <f>IFERROR(VLOOKUP(B980,Tiempos!$T$6:$U$16,2,FALSE),"")</f>
        <v/>
      </c>
      <c r="D980" s="59"/>
      <c r="E980" s="141" t="str">
        <f>IFERROR(+VLOOKUP(A980,Tabla!$A$5:B9977,2,0),"")</f>
        <v/>
      </c>
      <c r="F980" s="69"/>
      <c r="G980" s="68"/>
      <c r="H980" s="70"/>
      <c r="I980" s="68"/>
      <c r="J980" s="61"/>
      <c r="K980" s="72" t="str">
        <f t="shared" si="112"/>
        <v/>
      </c>
      <c r="L980" s="73" t="str">
        <f t="shared" si="113"/>
        <v/>
      </c>
      <c r="M980" s="74" t="str">
        <f t="shared" si="114"/>
        <v/>
      </c>
      <c r="N980" s="78" t="str">
        <f t="shared" si="115"/>
        <v/>
      </c>
      <c r="O980" s="75" t="str">
        <f>IFERROR(IF(OR(M980="",B980=""),"",VLOOKUP($A980,Tabla!$A$2:$M$112,$C980,FALSE)),"")</f>
        <v/>
      </c>
      <c r="P980" s="76" t="str">
        <f t="shared" si="116"/>
        <v/>
      </c>
      <c r="Q980" s="77" t="str">
        <f>IFERROR(IF(OR(O980=0,O980=""),VLOOKUP(B980,$T$6:$W$16,4,0)/60*N980,Tiempos!O980*VLOOKUP(Tiempos!B980,Tiempos!$T$6:$W$16,4,0)/60),"")</f>
        <v/>
      </c>
      <c r="R980" s="118"/>
      <c r="S980" s="112">
        <f t="shared" si="117"/>
        <v>0</v>
      </c>
    </row>
    <row r="981" spans="1:19" hidden="1">
      <c r="A981" s="67"/>
      <c r="B981" s="59"/>
      <c r="C981" s="79" t="str">
        <f>IFERROR(VLOOKUP(B981,Tiempos!$T$6:$U$16,2,FALSE),"")</f>
        <v/>
      </c>
      <c r="D981" s="59"/>
      <c r="E981" s="141" t="str">
        <f>IFERROR(+VLOOKUP(A981,Tabla!$A$5:B9978,2,0),"")</f>
        <v/>
      </c>
      <c r="F981" s="69"/>
      <c r="G981" s="68"/>
      <c r="H981" s="70"/>
      <c r="I981" s="68"/>
      <c r="J981" s="61"/>
      <c r="K981" s="72" t="str">
        <f t="shared" si="112"/>
        <v/>
      </c>
      <c r="L981" s="73" t="str">
        <f t="shared" si="113"/>
        <v/>
      </c>
      <c r="M981" s="74" t="str">
        <f t="shared" si="114"/>
        <v/>
      </c>
      <c r="N981" s="78" t="str">
        <f t="shared" si="115"/>
        <v/>
      </c>
      <c r="O981" s="75" t="str">
        <f>IFERROR(IF(OR(M981="",B981=""),"",VLOOKUP($A981,Tabla!$A$2:$M$112,$C981,FALSE)),"")</f>
        <v/>
      </c>
      <c r="P981" s="76" t="str">
        <f t="shared" si="116"/>
        <v/>
      </c>
      <c r="Q981" s="77" t="str">
        <f>IFERROR(IF(OR(O981=0,O981=""),VLOOKUP(B981,$T$6:$W$16,4,0)/60*N981,Tiempos!O981*VLOOKUP(Tiempos!B981,Tiempos!$T$6:$W$16,4,0)/60),"")</f>
        <v/>
      </c>
      <c r="R981" s="116"/>
      <c r="S981" s="112">
        <f t="shared" si="117"/>
        <v>0</v>
      </c>
    </row>
    <row r="982" spans="1:19" hidden="1">
      <c r="A982" s="67"/>
      <c r="B982" s="59"/>
      <c r="C982" s="79" t="str">
        <f>IFERROR(VLOOKUP(B982,Tiempos!$T$6:$U$16,2,FALSE),"")</f>
        <v/>
      </c>
      <c r="D982" s="59"/>
      <c r="E982" s="141" t="str">
        <f>IFERROR(+VLOOKUP(A982,Tabla!$A$5:B9979,2,0),"")</f>
        <v/>
      </c>
      <c r="F982" s="69"/>
      <c r="G982" s="68"/>
      <c r="H982" s="70"/>
      <c r="I982" s="68"/>
      <c r="J982" s="61"/>
      <c r="K982" s="72" t="str">
        <f t="shared" si="112"/>
        <v/>
      </c>
      <c r="L982" s="73" t="str">
        <f t="shared" si="113"/>
        <v/>
      </c>
      <c r="M982" s="74" t="str">
        <f t="shared" si="114"/>
        <v/>
      </c>
      <c r="N982" s="78" t="str">
        <f t="shared" si="115"/>
        <v/>
      </c>
      <c r="O982" s="75" t="str">
        <f>IFERROR(IF(OR(M982="",B982=""),"",VLOOKUP($A982,Tabla!$A$2:$M$112,$C982,FALSE)),"")</f>
        <v/>
      </c>
      <c r="P982" s="76" t="str">
        <f t="shared" si="116"/>
        <v/>
      </c>
      <c r="Q982" s="77" t="str">
        <f>IFERROR(IF(OR(O982=0,O982=""),VLOOKUP(B982,$T$6:$W$16,4,0)/60*N982,Tiempos!O982*VLOOKUP(Tiempos!B982,Tiempos!$T$6:$W$16,4,0)/60),"")</f>
        <v/>
      </c>
      <c r="R982" s="115"/>
      <c r="S982" s="112">
        <f t="shared" si="117"/>
        <v>0</v>
      </c>
    </row>
    <row r="983" spans="1:19" hidden="1">
      <c r="A983" s="67"/>
      <c r="B983" s="59"/>
      <c r="C983" s="79" t="str">
        <f>IFERROR(VLOOKUP(B983,Tiempos!$T$6:$U$16,2,FALSE),"")</f>
        <v/>
      </c>
      <c r="D983" s="59"/>
      <c r="E983" s="141" t="str">
        <f>IFERROR(+VLOOKUP(A983,Tabla!$A$5:B9980,2,0),"")</f>
        <v/>
      </c>
      <c r="F983" s="69"/>
      <c r="G983" s="68"/>
      <c r="H983" s="70"/>
      <c r="I983" s="68"/>
      <c r="J983" s="61"/>
      <c r="K983" s="72" t="str">
        <f t="shared" si="112"/>
        <v/>
      </c>
      <c r="L983" s="73" t="str">
        <f t="shared" si="113"/>
        <v/>
      </c>
      <c r="M983" s="74" t="str">
        <f t="shared" si="114"/>
        <v/>
      </c>
      <c r="N983" s="78" t="str">
        <f t="shared" si="115"/>
        <v/>
      </c>
      <c r="O983" s="75" t="str">
        <f>IFERROR(IF(OR(M983="",B983=""),"",VLOOKUP($A983,Tabla!$A$2:$M$112,$C983,FALSE)),"")</f>
        <v/>
      </c>
      <c r="P983" s="76" t="str">
        <f t="shared" si="116"/>
        <v/>
      </c>
      <c r="Q983" s="77" t="str">
        <f>IFERROR(IF(OR(O983=0,O983=""),VLOOKUP(B983,$T$6:$W$16,4,0)/60*N983,Tiempos!O983*VLOOKUP(Tiempos!B983,Tiempos!$T$6:$W$16,4,0)/60),"")</f>
        <v/>
      </c>
      <c r="R983" s="115"/>
      <c r="S983" s="112">
        <f t="shared" si="117"/>
        <v>0</v>
      </c>
    </row>
    <row r="984" spans="1:19" hidden="1">
      <c r="A984" s="67"/>
      <c r="B984" s="59"/>
      <c r="C984" s="79" t="str">
        <f>IFERROR(VLOOKUP(B984,Tiempos!$T$6:$U$16,2,FALSE),"")</f>
        <v/>
      </c>
      <c r="D984" s="59"/>
      <c r="E984" s="141" t="str">
        <f>IFERROR(+VLOOKUP(A984,Tabla!$A$5:B9981,2,0),"")</f>
        <v/>
      </c>
      <c r="F984" s="69"/>
      <c r="G984" s="68"/>
      <c r="H984" s="70"/>
      <c r="I984" s="68"/>
      <c r="J984" s="61"/>
      <c r="K984" s="72" t="str">
        <f t="shared" si="112"/>
        <v/>
      </c>
      <c r="L984" s="73" t="str">
        <f t="shared" si="113"/>
        <v/>
      </c>
      <c r="M984" s="74" t="str">
        <f t="shared" si="114"/>
        <v/>
      </c>
      <c r="N984" s="78" t="str">
        <f t="shared" si="115"/>
        <v/>
      </c>
      <c r="O984" s="75" t="str">
        <f>IFERROR(IF(OR(M984="",B984=""),"",VLOOKUP($A984,Tabla!$A$2:$M$112,$C984,FALSE)),"")</f>
        <v/>
      </c>
      <c r="P984" s="76" t="str">
        <f t="shared" si="116"/>
        <v/>
      </c>
      <c r="Q984" s="77" t="str">
        <f>IFERROR(IF(OR(O984=0,O984=""),VLOOKUP(B984,$T$6:$W$16,4,0)/60*N984,Tiempos!O984*VLOOKUP(Tiempos!B984,Tiempos!$T$6:$W$16,4,0)/60),"")</f>
        <v/>
      </c>
      <c r="R984" s="115"/>
      <c r="S984" s="112">
        <f t="shared" si="117"/>
        <v>0</v>
      </c>
    </row>
    <row r="985" spans="1:19" hidden="1">
      <c r="A985" s="67"/>
      <c r="B985" s="59"/>
      <c r="C985" s="79" t="str">
        <f>IFERROR(VLOOKUP(B985,Tiempos!$T$6:$U$16,2,FALSE),"")</f>
        <v/>
      </c>
      <c r="D985" s="59"/>
      <c r="E985" s="141" t="str">
        <f>IFERROR(+VLOOKUP(A985,Tabla!$A$5:B9982,2,0),"")</f>
        <v/>
      </c>
      <c r="F985" s="69"/>
      <c r="G985" s="68"/>
      <c r="H985" s="70"/>
      <c r="I985" s="68"/>
      <c r="J985" s="61"/>
      <c r="K985" s="72" t="str">
        <f t="shared" si="112"/>
        <v/>
      </c>
      <c r="L985" s="73" t="str">
        <f t="shared" si="113"/>
        <v/>
      </c>
      <c r="M985" s="74" t="str">
        <f t="shared" si="114"/>
        <v/>
      </c>
      <c r="N985" s="78" t="str">
        <f t="shared" si="115"/>
        <v/>
      </c>
      <c r="O985" s="75" t="str">
        <f>IFERROR(IF(OR(M985="",B985=""),"",VLOOKUP($A985,Tabla!$A$2:$M$112,$C985,FALSE)),"")</f>
        <v/>
      </c>
      <c r="P985" s="76" t="str">
        <f t="shared" si="116"/>
        <v/>
      </c>
      <c r="Q985" s="77" t="str">
        <f>IFERROR(IF(OR(O985=0,O985=""),VLOOKUP(B985,$T$6:$W$16,4,0)/60*N985,Tiempos!O985*VLOOKUP(Tiempos!B985,Tiempos!$T$6:$W$16,4,0)/60),"")</f>
        <v/>
      </c>
      <c r="R985" s="115"/>
      <c r="S985" s="112">
        <f t="shared" si="117"/>
        <v>0</v>
      </c>
    </row>
    <row r="986" spans="1:19" hidden="1">
      <c r="A986" s="67"/>
      <c r="B986" s="59"/>
      <c r="C986" s="79" t="str">
        <f>IFERROR(VLOOKUP(B986,Tiempos!$T$6:$U$16,2,FALSE),"")</f>
        <v/>
      </c>
      <c r="D986" s="59"/>
      <c r="E986" s="141" t="str">
        <f>IFERROR(+VLOOKUP(A986,Tabla!$A$5:B9983,2,0),"")</f>
        <v/>
      </c>
      <c r="F986" s="69"/>
      <c r="G986" s="68"/>
      <c r="H986" s="70"/>
      <c r="I986" s="68"/>
      <c r="J986" s="61"/>
      <c r="K986" s="72" t="str">
        <f t="shared" si="112"/>
        <v/>
      </c>
      <c r="L986" s="73" t="str">
        <f t="shared" si="113"/>
        <v/>
      </c>
      <c r="M986" s="74" t="str">
        <f t="shared" si="114"/>
        <v/>
      </c>
      <c r="N986" s="78" t="str">
        <f t="shared" si="115"/>
        <v/>
      </c>
      <c r="O986" s="75" t="str">
        <f>IFERROR(IF(OR(M986="",B986=""),"",VLOOKUP($A986,Tabla!$A$2:$M$112,$C986,FALSE)),"")</f>
        <v/>
      </c>
      <c r="P986" s="76" t="str">
        <f t="shared" si="116"/>
        <v/>
      </c>
      <c r="Q986" s="77" t="str">
        <f>IFERROR(IF(OR(O986=0,O986=""),VLOOKUP(B986,$T$6:$W$16,4,0)/60*N986,Tiempos!O986*VLOOKUP(Tiempos!B986,Tiempos!$T$6:$W$16,4,0)/60),"")</f>
        <v/>
      </c>
      <c r="R986" s="115"/>
      <c r="S986" s="112">
        <f t="shared" si="117"/>
        <v>0</v>
      </c>
    </row>
    <row r="987" spans="1:19" hidden="1">
      <c r="A987" s="67"/>
      <c r="B987" s="59"/>
      <c r="C987" s="79" t="str">
        <f>IFERROR(VLOOKUP(B987,Tiempos!$T$6:$U$16,2,FALSE),"")</f>
        <v/>
      </c>
      <c r="D987" s="59"/>
      <c r="E987" s="141" t="str">
        <f>IFERROR(+VLOOKUP(A987,Tabla!$A$5:B9984,2,0),"")</f>
        <v/>
      </c>
      <c r="F987" s="69"/>
      <c r="G987" s="68"/>
      <c r="H987" s="70"/>
      <c r="I987" s="68"/>
      <c r="J987" s="61"/>
      <c r="K987" s="72" t="str">
        <f t="shared" si="112"/>
        <v/>
      </c>
      <c r="L987" s="73" t="str">
        <f t="shared" si="113"/>
        <v/>
      </c>
      <c r="M987" s="74" t="str">
        <f t="shared" si="114"/>
        <v/>
      </c>
      <c r="N987" s="78" t="str">
        <f t="shared" si="115"/>
        <v/>
      </c>
      <c r="O987" s="75" t="str">
        <f>IFERROR(IF(OR(M987="",B987=""),"",VLOOKUP($A987,Tabla!$A$2:$M$112,$C987,FALSE)),"")</f>
        <v/>
      </c>
      <c r="P987" s="76" t="str">
        <f t="shared" si="116"/>
        <v/>
      </c>
      <c r="Q987" s="77" t="str">
        <f>IFERROR(IF(OR(O987=0,O987=""),VLOOKUP(B987,$T$6:$W$16,4,0)/60*N987,Tiempos!O987*VLOOKUP(Tiempos!B987,Tiempos!$T$6:$W$16,4,0)/60),"")</f>
        <v/>
      </c>
      <c r="R987" s="115"/>
      <c r="S987" s="112">
        <f t="shared" si="117"/>
        <v>0</v>
      </c>
    </row>
    <row r="988" spans="1:19" hidden="1">
      <c r="A988" s="67"/>
      <c r="B988" s="59"/>
      <c r="C988" s="79" t="str">
        <f>IFERROR(VLOOKUP(B988,Tiempos!$T$6:$U$16,2,FALSE),"")</f>
        <v/>
      </c>
      <c r="D988" s="59"/>
      <c r="E988" s="141" t="str">
        <f>IFERROR(+VLOOKUP(A988,Tabla!$A$5:B9985,2,0),"")</f>
        <v/>
      </c>
      <c r="F988" s="69"/>
      <c r="G988" s="68"/>
      <c r="H988" s="70"/>
      <c r="I988" s="68"/>
      <c r="J988" s="61"/>
      <c r="K988" s="72" t="str">
        <f t="shared" si="112"/>
        <v/>
      </c>
      <c r="L988" s="73" t="str">
        <f t="shared" si="113"/>
        <v/>
      </c>
      <c r="M988" s="74" t="str">
        <f t="shared" si="114"/>
        <v/>
      </c>
      <c r="N988" s="78" t="str">
        <f t="shared" si="115"/>
        <v/>
      </c>
      <c r="O988" s="75" t="str">
        <f>IFERROR(IF(OR(M988="",B988=""),"",VLOOKUP($A988,Tabla!$A$2:$M$112,$C988,FALSE)),"")</f>
        <v/>
      </c>
      <c r="P988" s="76" t="str">
        <f t="shared" si="116"/>
        <v/>
      </c>
      <c r="Q988" s="77" t="str">
        <f>IFERROR(IF(OR(O988=0,O988=""),VLOOKUP(B988,$T$6:$W$16,4,0)/60*N988,Tiempos!O988*VLOOKUP(Tiempos!B988,Tiempos!$T$6:$W$16,4,0)/60),"")</f>
        <v/>
      </c>
      <c r="R988" s="115"/>
      <c r="S988" s="112">
        <f t="shared" si="117"/>
        <v>0</v>
      </c>
    </row>
    <row r="989" spans="1:19" hidden="1">
      <c r="A989" s="67"/>
      <c r="B989" s="59"/>
      <c r="C989" s="79" t="str">
        <f>IFERROR(VLOOKUP(B989,Tiempos!$T$6:$U$16,2,FALSE),"")</f>
        <v/>
      </c>
      <c r="D989" s="59"/>
      <c r="E989" s="141" t="str">
        <f>IFERROR(+VLOOKUP(A989,Tabla!$A$5:B9986,2,0),"")</f>
        <v/>
      </c>
      <c r="F989" s="69"/>
      <c r="G989" s="68"/>
      <c r="H989" s="70"/>
      <c r="I989" s="68"/>
      <c r="J989" s="61"/>
      <c r="K989" s="72" t="str">
        <f t="shared" si="112"/>
        <v/>
      </c>
      <c r="L989" s="73" t="str">
        <f t="shared" si="113"/>
        <v/>
      </c>
      <c r="M989" s="74" t="str">
        <f t="shared" si="114"/>
        <v/>
      </c>
      <c r="N989" s="78" t="str">
        <f t="shared" si="115"/>
        <v/>
      </c>
      <c r="O989" s="75" t="str">
        <f>IFERROR(IF(OR(M989="",B989=""),"",VLOOKUP($A989,Tabla!$A$2:$M$112,$C989,FALSE)),"")</f>
        <v/>
      </c>
      <c r="P989" s="76" t="str">
        <f t="shared" si="116"/>
        <v/>
      </c>
      <c r="Q989" s="77" t="str">
        <f>IFERROR(IF(OR(O989=0,O989=""),VLOOKUP(B989,$T$6:$W$16,4,0)/60*N989,Tiempos!O989*VLOOKUP(Tiempos!B989,Tiempos!$T$6:$W$16,4,0)/60),"")</f>
        <v/>
      </c>
      <c r="R989" s="115"/>
      <c r="S989" s="112">
        <f t="shared" si="117"/>
        <v>0</v>
      </c>
    </row>
    <row r="990" spans="1:19" hidden="1">
      <c r="A990" s="67"/>
      <c r="B990" s="59"/>
      <c r="C990" s="79" t="str">
        <f>IFERROR(VLOOKUP(B990,Tiempos!$T$6:$U$16,2,FALSE),"")</f>
        <v/>
      </c>
      <c r="D990" s="59"/>
      <c r="E990" s="141" t="str">
        <f>IFERROR(+VLOOKUP(A990,Tabla!$A$5:B9987,2,0),"")</f>
        <v/>
      </c>
      <c r="F990" s="69"/>
      <c r="G990" s="68"/>
      <c r="H990" s="70"/>
      <c r="I990" s="68"/>
      <c r="J990" s="61"/>
      <c r="K990" s="72" t="str">
        <f t="shared" si="112"/>
        <v/>
      </c>
      <c r="L990" s="73" t="str">
        <f t="shared" si="113"/>
        <v/>
      </c>
      <c r="M990" s="74" t="str">
        <f t="shared" si="114"/>
        <v/>
      </c>
      <c r="N990" s="78" t="str">
        <f t="shared" si="115"/>
        <v/>
      </c>
      <c r="O990" s="75" t="str">
        <f>IFERROR(IF(OR(M990="",B990=""),"",VLOOKUP($A990,Tabla!$A$2:$M$112,$C990,FALSE)),"")</f>
        <v/>
      </c>
      <c r="P990" s="76" t="str">
        <f t="shared" si="116"/>
        <v/>
      </c>
      <c r="Q990" s="77" t="str">
        <f>IFERROR(IF(OR(O990=0,O990=""),VLOOKUP(B990,$T$6:$W$16,4,0)/60*N990,Tiempos!O990*VLOOKUP(Tiempos!B990,Tiempos!$T$6:$W$16,4,0)/60),"")</f>
        <v/>
      </c>
      <c r="R990" s="115"/>
      <c r="S990" s="112">
        <f t="shared" si="117"/>
        <v>0</v>
      </c>
    </row>
    <row r="991" spans="1:19" ht="13.5" hidden="1" customHeight="1">
      <c r="A991" s="67"/>
      <c r="B991" s="59"/>
      <c r="C991" s="79" t="str">
        <f>IFERROR(VLOOKUP(B991,Tiempos!$T$6:$U$16,2,FALSE),"")</f>
        <v/>
      </c>
      <c r="D991" s="59"/>
      <c r="E991" s="141" t="str">
        <f>IFERROR(+VLOOKUP(A991,Tabla!$A$5:B9988,2,0),"")</f>
        <v/>
      </c>
      <c r="F991" s="69"/>
      <c r="G991" s="68"/>
      <c r="H991" s="70"/>
      <c r="I991" s="68"/>
      <c r="J991" s="61"/>
      <c r="K991" s="72" t="str">
        <f t="shared" si="112"/>
        <v/>
      </c>
      <c r="L991" s="73" t="str">
        <f t="shared" si="113"/>
        <v/>
      </c>
      <c r="M991" s="74" t="str">
        <f t="shared" si="114"/>
        <v/>
      </c>
      <c r="N991" s="78" t="str">
        <f t="shared" si="115"/>
        <v/>
      </c>
      <c r="O991" s="75" t="str">
        <f>IFERROR(IF(OR(M991="",B991=""),"",VLOOKUP($A991,Tabla!$A$2:$M$112,$C991,FALSE)),"")</f>
        <v/>
      </c>
      <c r="P991" s="76" t="str">
        <f t="shared" si="116"/>
        <v/>
      </c>
      <c r="Q991" s="77" t="str">
        <f>IFERROR(IF(OR(O991=0,O991=""),VLOOKUP(B991,$T$6:$W$16,4,0)/60*N991,Tiempos!O991*VLOOKUP(Tiempos!B991,Tiempos!$T$6:$W$16,4,0)/60),"")</f>
        <v/>
      </c>
      <c r="R991" s="115"/>
      <c r="S991" s="112">
        <f t="shared" si="117"/>
        <v>0</v>
      </c>
    </row>
    <row r="992" spans="1:19" ht="13.5" hidden="1" customHeight="1">
      <c r="A992" s="67"/>
      <c r="B992" s="59"/>
      <c r="C992" s="79" t="str">
        <f>IFERROR(VLOOKUP(B992,Tiempos!$T$6:$U$16,2,FALSE),"")</f>
        <v/>
      </c>
      <c r="D992" s="59"/>
      <c r="E992" s="141" t="str">
        <f>IFERROR(+VLOOKUP(A992,Tabla!$A$5:B9989,2,0),"")</f>
        <v/>
      </c>
      <c r="F992" s="69"/>
      <c r="G992" s="68"/>
      <c r="H992" s="70"/>
      <c r="I992" s="68"/>
      <c r="J992" s="61"/>
      <c r="K992" s="72" t="str">
        <f t="shared" si="112"/>
        <v/>
      </c>
      <c r="L992" s="73" t="str">
        <f t="shared" si="113"/>
        <v/>
      </c>
      <c r="M992" s="74" t="str">
        <f t="shared" si="114"/>
        <v/>
      </c>
      <c r="N992" s="78" t="str">
        <f t="shared" si="115"/>
        <v/>
      </c>
      <c r="O992" s="75" t="str">
        <f>IFERROR(IF(OR(M992="",B992=""),"",VLOOKUP($A992,Tabla!$A$2:$M$112,$C992,FALSE)),"")</f>
        <v/>
      </c>
      <c r="P992" s="76" t="str">
        <f t="shared" si="116"/>
        <v/>
      </c>
      <c r="Q992" s="77" t="str">
        <f>IFERROR(IF(OR(O992=0,O992=""),VLOOKUP(B992,$T$6:$W$16,4,0)/60*N992,Tiempos!O992*VLOOKUP(Tiempos!B992,Tiempos!$T$6:$W$16,4,0)/60),"")</f>
        <v/>
      </c>
      <c r="R992" s="115"/>
      <c r="S992" s="112">
        <f t="shared" si="117"/>
        <v>0</v>
      </c>
    </row>
    <row r="993" spans="1:19" hidden="1">
      <c r="A993" s="67"/>
      <c r="B993" s="59"/>
      <c r="C993" s="79" t="str">
        <f>IFERROR(VLOOKUP(B993,Tiempos!$T$6:$U$16,2,FALSE),"")</f>
        <v/>
      </c>
      <c r="D993" s="59"/>
      <c r="E993" s="141" t="str">
        <f>IFERROR(+VLOOKUP(A993,Tabla!$A$5:B9990,2,0),"")</f>
        <v/>
      </c>
      <c r="F993" s="69"/>
      <c r="G993" s="68"/>
      <c r="H993" s="70"/>
      <c r="I993" s="68"/>
      <c r="J993" s="61"/>
      <c r="K993" s="72" t="str">
        <f t="shared" si="112"/>
        <v/>
      </c>
      <c r="L993" s="73" t="str">
        <f t="shared" si="113"/>
        <v/>
      </c>
      <c r="M993" s="74" t="str">
        <f t="shared" si="114"/>
        <v/>
      </c>
      <c r="N993" s="78" t="str">
        <f t="shared" si="115"/>
        <v/>
      </c>
      <c r="O993" s="75" t="str">
        <f>IFERROR(IF(OR(M993="",B993=""),"",VLOOKUP($A993,Tabla!$A$2:$M$112,$C993,FALSE)),"")</f>
        <v/>
      </c>
      <c r="P993" s="76" t="str">
        <f t="shared" si="116"/>
        <v/>
      </c>
      <c r="Q993" s="77" t="str">
        <f>IFERROR(IF(OR(O993=0,O993=""),VLOOKUP(B993,$T$6:$W$16,4,0)/60*N993,Tiempos!O993*VLOOKUP(Tiempos!B993,Tiempos!$T$6:$W$16,4,0)/60),"")</f>
        <v/>
      </c>
      <c r="R993" s="115"/>
      <c r="S993" s="112">
        <f t="shared" si="117"/>
        <v>0</v>
      </c>
    </row>
    <row r="994" spans="1:19" hidden="1">
      <c r="A994" s="67"/>
      <c r="B994" s="59"/>
      <c r="C994" s="79" t="str">
        <f>IFERROR(VLOOKUP(B994,Tiempos!$T$6:$U$16,2,FALSE),"")</f>
        <v/>
      </c>
      <c r="D994" s="59"/>
      <c r="E994" s="141" t="str">
        <f>IFERROR(+VLOOKUP(A994,Tabla!$A$5:B9991,2,0),"")</f>
        <v/>
      </c>
      <c r="F994" s="69"/>
      <c r="G994" s="68"/>
      <c r="H994" s="70"/>
      <c r="I994" s="68"/>
      <c r="J994" s="61"/>
      <c r="K994" s="72" t="str">
        <f t="shared" si="112"/>
        <v/>
      </c>
      <c r="L994" s="73" t="str">
        <f t="shared" si="113"/>
        <v/>
      </c>
      <c r="M994" s="74" t="str">
        <f t="shared" si="114"/>
        <v/>
      </c>
      <c r="N994" s="78" t="str">
        <f t="shared" si="115"/>
        <v/>
      </c>
      <c r="O994" s="75" t="str">
        <f>IFERROR(IF(OR(M994="",B994=""),"",VLOOKUP($A994,Tabla!$A$2:$M$112,$C994,FALSE)),"")</f>
        <v/>
      </c>
      <c r="P994" s="76" t="str">
        <f t="shared" si="116"/>
        <v/>
      </c>
      <c r="Q994" s="77" t="str">
        <f>IFERROR(IF(OR(O994=0,O994=""),VLOOKUP(B994,$T$6:$W$16,4,0)/60*N994,Tiempos!O994*VLOOKUP(Tiempos!B994,Tiempos!$T$6:$W$16,4,0)/60),"")</f>
        <v/>
      </c>
      <c r="R994" s="115"/>
      <c r="S994" s="112">
        <f t="shared" si="117"/>
        <v>0</v>
      </c>
    </row>
    <row r="995" spans="1:19" hidden="1">
      <c r="A995" s="67"/>
      <c r="B995" s="59"/>
      <c r="C995" s="79" t="str">
        <f>IFERROR(VLOOKUP(B995,Tiempos!$T$6:$U$16,2,FALSE),"")</f>
        <v/>
      </c>
      <c r="D995" s="59"/>
      <c r="E995" s="141" t="str">
        <f>IFERROR(+VLOOKUP(A995,Tabla!$A$5:B9992,2,0),"")</f>
        <v/>
      </c>
      <c r="F995" s="69"/>
      <c r="G995" s="68"/>
      <c r="H995" s="70"/>
      <c r="I995" s="68"/>
      <c r="J995" s="61"/>
      <c r="K995" s="72" t="str">
        <f t="shared" si="112"/>
        <v/>
      </c>
      <c r="L995" s="73" t="str">
        <f t="shared" si="113"/>
        <v/>
      </c>
      <c r="M995" s="74" t="str">
        <f t="shared" si="114"/>
        <v/>
      </c>
      <c r="N995" s="78" t="str">
        <f t="shared" si="115"/>
        <v/>
      </c>
      <c r="O995" s="75" t="str">
        <f>IFERROR(IF(OR(M995="",B995=""),"",VLOOKUP($A995,Tabla!$A$2:$M$112,$C995,FALSE)),"")</f>
        <v/>
      </c>
      <c r="P995" s="76" t="str">
        <f t="shared" si="116"/>
        <v/>
      </c>
      <c r="Q995" s="77" t="str">
        <f>IFERROR(IF(OR(O995=0,O995=""),VLOOKUP(B995,$T$6:$W$16,4,0)/60*N995,Tiempos!O995*VLOOKUP(Tiempos!B995,Tiempos!$T$6:$W$16,4,0)/60),"")</f>
        <v/>
      </c>
      <c r="R995" s="115"/>
      <c r="S995" s="112">
        <f t="shared" si="117"/>
        <v>0</v>
      </c>
    </row>
    <row r="996" spans="1:19" hidden="1">
      <c r="A996" s="67"/>
      <c r="B996" s="59"/>
      <c r="C996" s="79" t="str">
        <f>IFERROR(VLOOKUP(B996,Tiempos!$T$6:$U$16,2,FALSE),"")</f>
        <v/>
      </c>
      <c r="D996" s="59"/>
      <c r="E996" s="141" t="str">
        <f>IFERROR(+VLOOKUP(A996,Tabla!$A$5:B9993,2,0),"")</f>
        <v/>
      </c>
      <c r="F996" s="69"/>
      <c r="G996" s="68"/>
      <c r="H996" s="70"/>
      <c r="I996" s="68"/>
      <c r="J996" s="61"/>
      <c r="K996" s="72" t="str">
        <f t="shared" si="112"/>
        <v/>
      </c>
      <c r="L996" s="73" t="str">
        <f t="shared" si="113"/>
        <v/>
      </c>
      <c r="M996" s="74" t="str">
        <f t="shared" si="114"/>
        <v/>
      </c>
      <c r="N996" s="78" t="str">
        <f t="shared" si="115"/>
        <v/>
      </c>
      <c r="O996" s="75" t="str">
        <f>IFERROR(IF(OR(M996="",B996=""),"",VLOOKUP($A996,Tabla!$A$2:$M$112,$C996,FALSE)),"")</f>
        <v/>
      </c>
      <c r="P996" s="76" t="str">
        <f t="shared" si="116"/>
        <v/>
      </c>
      <c r="Q996" s="77" t="str">
        <f>IFERROR(IF(OR(O996=0,O996=""),VLOOKUP(B996,$T$6:$W$16,4,0)/60*N996,Tiempos!O996*VLOOKUP(Tiempos!B996,Tiempos!$T$6:$W$16,4,0)/60),"")</f>
        <v/>
      </c>
      <c r="R996" s="115"/>
      <c r="S996" s="112">
        <f t="shared" si="117"/>
        <v>0</v>
      </c>
    </row>
    <row r="997" spans="1:19" hidden="1">
      <c r="A997" s="67"/>
      <c r="B997" s="59"/>
      <c r="C997" s="79" t="str">
        <f>IFERROR(VLOOKUP(B997,Tiempos!$T$6:$U$16,2,FALSE),"")</f>
        <v/>
      </c>
      <c r="D997" s="59"/>
      <c r="E997" s="141" t="str">
        <f>IFERROR(+VLOOKUP(A997,Tabla!$A$5:B9994,2,0),"")</f>
        <v/>
      </c>
      <c r="F997" s="69"/>
      <c r="G997" s="68"/>
      <c r="H997" s="70"/>
      <c r="I997" s="68"/>
      <c r="J997" s="61"/>
      <c r="K997" s="72" t="str">
        <f t="shared" si="112"/>
        <v/>
      </c>
      <c r="L997" s="73" t="str">
        <f t="shared" si="113"/>
        <v/>
      </c>
      <c r="M997" s="74" t="str">
        <f t="shared" si="114"/>
        <v/>
      </c>
      <c r="N997" s="78" t="str">
        <f t="shared" si="115"/>
        <v/>
      </c>
      <c r="O997" s="75" t="str">
        <f>IFERROR(IF(OR(M997="",B997=""),"",VLOOKUP($A997,Tabla!$A$2:$M$112,$C997,FALSE)),"")</f>
        <v/>
      </c>
      <c r="P997" s="76" t="str">
        <f t="shared" si="116"/>
        <v/>
      </c>
      <c r="Q997" s="77" t="str">
        <f>IFERROR(IF(OR(O997=0,O997=""),VLOOKUP(B997,$T$6:$W$16,4,0)/60*N997,Tiempos!O997*VLOOKUP(Tiempos!B997,Tiempos!$T$6:$W$16,4,0)/60),"")</f>
        <v/>
      </c>
      <c r="R997" s="115"/>
      <c r="S997" s="112">
        <f t="shared" si="117"/>
        <v>0</v>
      </c>
    </row>
    <row r="998" spans="1:19" hidden="1">
      <c r="A998" s="67"/>
      <c r="B998" s="59"/>
      <c r="C998" s="79" t="str">
        <f>IFERROR(VLOOKUP(B998,Tiempos!$T$6:$U$16,2,FALSE),"")</f>
        <v/>
      </c>
      <c r="D998" s="59"/>
      <c r="E998" s="141" t="str">
        <f>IFERROR(+VLOOKUP(A998,Tabla!$A$5:B9995,2,0),"")</f>
        <v/>
      </c>
      <c r="F998" s="69"/>
      <c r="G998" s="68"/>
      <c r="H998" s="70"/>
      <c r="I998" s="68"/>
      <c r="J998" s="61"/>
      <c r="K998" s="72" t="str">
        <f t="shared" si="112"/>
        <v/>
      </c>
      <c r="L998" s="73" t="str">
        <f t="shared" si="113"/>
        <v/>
      </c>
      <c r="M998" s="74" t="str">
        <f t="shared" si="114"/>
        <v/>
      </c>
      <c r="N998" s="78" t="str">
        <f t="shared" si="115"/>
        <v/>
      </c>
      <c r="O998" s="75" t="str">
        <f>IFERROR(IF(OR(M998="",B998=""),"",VLOOKUP($A998,Tabla!$A$2:$M$112,$C998,FALSE)),"")</f>
        <v/>
      </c>
      <c r="P998" s="76" t="str">
        <f t="shared" si="116"/>
        <v/>
      </c>
      <c r="Q998" s="77" t="str">
        <f>IFERROR(IF(OR(O998=0,O998=""),VLOOKUP(B998,$T$6:$W$16,4,0)/60*N998,Tiempos!O998*VLOOKUP(Tiempos!B998,Tiempos!$T$6:$W$16,4,0)/60),"")</f>
        <v/>
      </c>
      <c r="R998" s="115"/>
      <c r="S998" s="112">
        <f t="shared" si="117"/>
        <v>0</v>
      </c>
    </row>
    <row r="999" spans="1:19" hidden="1">
      <c r="A999" s="67"/>
      <c r="B999" s="59"/>
      <c r="C999" s="79" t="str">
        <f>IFERROR(VLOOKUP(B999,Tiempos!$T$6:$U$16,2,FALSE),"")</f>
        <v/>
      </c>
      <c r="D999" s="59"/>
      <c r="E999" s="141" t="str">
        <f>IFERROR(+VLOOKUP(A999,Tabla!$A$5:B9996,2,0),"")</f>
        <v/>
      </c>
      <c r="F999" s="69"/>
      <c r="G999" s="68"/>
      <c r="H999" s="70"/>
      <c r="I999" s="68"/>
      <c r="J999" s="61"/>
      <c r="K999" s="72" t="str">
        <f t="shared" si="112"/>
        <v/>
      </c>
      <c r="L999" s="73" t="str">
        <f t="shared" si="113"/>
        <v/>
      </c>
      <c r="M999" s="74" t="str">
        <f t="shared" si="114"/>
        <v/>
      </c>
      <c r="N999" s="78" t="str">
        <f t="shared" si="115"/>
        <v/>
      </c>
      <c r="O999" s="75" t="str">
        <f>IFERROR(IF(OR(M999="",B999=""),"",VLOOKUP($A999,Tabla!$A$2:$M$112,$C999,FALSE)),"")</f>
        <v/>
      </c>
      <c r="P999" s="76" t="str">
        <f t="shared" si="116"/>
        <v/>
      </c>
      <c r="Q999" s="77" t="str">
        <f>IFERROR(IF(OR(O999=0,O999=""),VLOOKUP(B999,$T$6:$W$16,4,0)/60*N999,Tiempos!O999*VLOOKUP(Tiempos!B999,Tiempos!$T$6:$W$16,4,0)/60),"")</f>
        <v/>
      </c>
      <c r="R999" s="115"/>
      <c r="S999" s="112">
        <f t="shared" si="117"/>
        <v>0</v>
      </c>
    </row>
    <row r="1000" spans="1:19" hidden="1">
      <c r="A1000" s="67"/>
      <c r="B1000" s="59"/>
      <c r="C1000" s="79" t="str">
        <f>IFERROR(VLOOKUP(B1000,Tiempos!$T$6:$U$16,2,FALSE),"")</f>
        <v/>
      </c>
      <c r="D1000" s="59"/>
      <c r="E1000" s="141" t="str">
        <f>IFERROR(+VLOOKUP(A1000,Tabla!$A$5:B9997,2,0),"")</f>
        <v/>
      </c>
      <c r="F1000" s="69"/>
      <c r="G1000" s="68"/>
      <c r="H1000" s="70"/>
      <c r="I1000" s="68"/>
      <c r="J1000" s="61"/>
      <c r="K1000" s="72" t="str">
        <f t="shared" si="112"/>
        <v/>
      </c>
      <c r="L1000" s="73" t="str">
        <f t="shared" si="113"/>
        <v/>
      </c>
      <c r="M1000" s="74" t="str">
        <f t="shared" si="114"/>
        <v/>
      </c>
      <c r="N1000" s="78" t="str">
        <f t="shared" si="115"/>
        <v/>
      </c>
      <c r="O1000" s="75" t="str">
        <f>IFERROR(IF(OR(M1000="",B1000=""),"",VLOOKUP($A1000,Tabla!$A$2:$M$112,$C1000,FALSE)),"")</f>
        <v/>
      </c>
      <c r="P1000" s="76" t="str">
        <f t="shared" si="116"/>
        <v/>
      </c>
      <c r="Q1000" s="77" t="str">
        <f>IFERROR(IF(OR(O1000=0,O1000=""),VLOOKUP(B1000,$T$6:$W$16,4,0)/60*N1000,Tiempos!O1000*VLOOKUP(Tiempos!B1000,Tiempos!$T$6:$W$16,4,0)/60),"")</f>
        <v/>
      </c>
      <c r="R1000" s="115"/>
      <c r="S1000" s="112">
        <f t="shared" si="117"/>
        <v>0</v>
      </c>
    </row>
    <row r="1001" spans="1:19" hidden="1">
      <c r="A1001" s="67"/>
      <c r="B1001" s="59"/>
      <c r="C1001" s="79" t="str">
        <f>IFERROR(VLOOKUP(B1001,Tiempos!$T$6:$U$16,2,FALSE),"")</f>
        <v/>
      </c>
      <c r="D1001" s="59"/>
      <c r="E1001" s="141" t="str">
        <f>IFERROR(+VLOOKUP(A1001,Tabla!$A$5:B9998,2,0),"")</f>
        <v/>
      </c>
      <c r="F1001" s="69"/>
      <c r="G1001" s="68"/>
      <c r="H1001" s="70"/>
      <c r="I1001" s="68"/>
      <c r="J1001" s="61"/>
      <c r="K1001" s="72" t="str">
        <f t="shared" si="112"/>
        <v/>
      </c>
      <c r="L1001" s="73" t="str">
        <f t="shared" si="113"/>
        <v/>
      </c>
      <c r="M1001" s="74" t="str">
        <f t="shared" si="114"/>
        <v/>
      </c>
      <c r="N1001" s="78" t="str">
        <f t="shared" si="115"/>
        <v/>
      </c>
      <c r="O1001" s="75" t="str">
        <f>IFERROR(IF(OR(M1001="",B1001=""),"",VLOOKUP($A1001,Tabla!$A$2:$M$112,$C1001,FALSE)),"")</f>
        <v/>
      </c>
      <c r="P1001" s="76" t="str">
        <f t="shared" si="116"/>
        <v/>
      </c>
      <c r="Q1001" s="77" t="str">
        <f>IFERROR(IF(OR(O1001=0,O1001=""),VLOOKUP(B1001,$T$6:$W$16,4,0)/60*N1001,Tiempos!O1001*VLOOKUP(Tiempos!B1001,Tiempos!$T$6:$W$16,4,0)/60),"")</f>
        <v/>
      </c>
      <c r="R1001" s="115"/>
      <c r="S1001" s="112">
        <f t="shared" si="117"/>
        <v>0</v>
      </c>
    </row>
    <row r="1002" spans="1:19" hidden="1">
      <c r="A1002" s="67"/>
      <c r="B1002" s="59"/>
      <c r="C1002" s="79" t="str">
        <f>IFERROR(VLOOKUP(B1002,Tiempos!$T$6:$U$16,2,FALSE),"")</f>
        <v/>
      </c>
      <c r="D1002" s="59"/>
      <c r="E1002" s="141" t="str">
        <f>IFERROR(+VLOOKUP(A1002,Tabla!$A$5:B9999,2,0),"")</f>
        <v/>
      </c>
      <c r="F1002" s="69"/>
      <c r="G1002" s="68"/>
      <c r="H1002" s="70"/>
      <c r="I1002" s="68"/>
      <c r="J1002" s="61"/>
      <c r="K1002" s="72" t="str">
        <f t="shared" si="112"/>
        <v/>
      </c>
      <c r="L1002" s="73" t="str">
        <f t="shared" si="113"/>
        <v/>
      </c>
      <c r="M1002" s="74" t="str">
        <f t="shared" si="114"/>
        <v/>
      </c>
      <c r="N1002" s="78" t="str">
        <f t="shared" si="115"/>
        <v/>
      </c>
      <c r="O1002" s="75" t="str">
        <f>IFERROR(IF(OR(M1002="",B1002=""),"",VLOOKUP($A1002,Tabla!$A$2:$M$112,$C1002,FALSE)),"")</f>
        <v/>
      </c>
      <c r="P1002" s="76" t="str">
        <f t="shared" si="116"/>
        <v/>
      </c>
      <c r="Q1002" s="77" t="str">
        <f>IFERROR(IF(OR(O1002=0,O1002=""),VLOOKUP(B1002,$T$6:$W$16,4,0)/60*N1002,Tiempos!O1002*VLOOKUP(Tiempos!B1002,Tiempos!$T$6:$W$16,4,0)/60),"")</f>
        <v/>
      </c>
      <c r="R1002" s="115"/>
      <c r="S1002" s="112">
        <f t="shared" si="117"/>
        <v>0</v>
      </c>
    </row>
    <row r="1003" spans="1:19" hidden="1">
      <c r="A1003" s="67"/>
      <c r="B1003" s="59"/>
      <c r="C1003" s="79" t="str">
        <f>IFERROR(VLOOKUP(B1003,Tiempos!$T$6:$U$16,2,FALSE),"")</f>
        <v/>
      </c>
      <c r="D1003" s="59"/>
      <c r="E1003" s="141" t="str">
        <f>IFERROR(+VLOOKUP(A1003,Tabla!$A$5:B10000,2,0),"")</f>
        <v/>
      </c>
      <c r="F1003" s="69"/>
      <c r="G1003" s="68"/>
      <c r="H1003" s="70"/>
      <c r="I1003" s="68"/>
      <c r="J1003" s="61"/>
      <c r="K1003" s="72" t="str">
        <f t="shared" si="112"/>
        <v/>
      </c>
      <c r="L1003" s="73" t="str">
        <f t="shared" si="113"/>
        <v/>
      </c>
      <c r="M1003" s="74" t="str">
        <f t="shared" si="114"/>
        <v/>
      </c>
      <c r="N1003" s="78" t="str">
        <f t="shared" si="115"/>
        <v/>
      </c>
      <c r="O1003" s="75" t="str">
        <f>IFERROR(IF(OR(M1003="",B1003=""),"",VLOOKUP($A1003,Tabla!$A$2:$M$112,$C1003,FALSE)),"")</f>
        <v/>
      </c>
      <c r="P1003" s="76" t="str">
        <f t="shared" si="116"/>
        <v/>
      </c>
      <c r="Q1003" s="77" t="str">
        <f>IFERROR(IF(OR(O1003=0,O1003=""),VLOOKUP(B1003,$T$6:$W$16,4,0)/60*N1003,Tiempos!O1003*VLOOKUP(Tiempos!B1003,Tiempos!$T$6:$W$16,4,0)/60),"")</f>
        <v/>
      </c>
      <c r="R1003" s="115"/>
      <c r="S1003" s="112">
        <f t="shared" si="117"/>
        <v>0</v>
      </c>
    </row>
    <row r="1004" spans="1:19" hidden="1">
      <c r="A1004" s="67"/>
      <c r="B1004" s="59"/>
      <c r="C1004" s="79" t="str">
        <f>IFERROR(VLOOKUP(B1004,Tiempos!$T$6:$U$16,2,FALSE),"")</f>
        <v/>
      </c>
      <c r="D1004" s="59"/>
      <c r="E1004" s="141" t="str">
        <f>IFERROR(+VLOOKUP(A1004,Tabla!$A$5:B10001,2,0),"")</f>
        <v/>
      </c>
      <c r="F1004" s="69"/>
      <c r="G1004" s="68"/>
      <c r="H1004" s="70"/>
      <c r="I1004" s="68"/>
      <c r="J1004" s="61"/>
      <c r="K1004" s="72" t="str">
        <f t="shared" si="112"/>
        <v/>
      </c>
      <c r="L1004" s="73" t="str">
        <f t="shared" si="113"/>
        <v/>
      </c>
      <c r="M1004" s="74" t="str">
        <f t="shared" si="114"/>
        <v/>
      </c>
      <c r="N1004" s="78" t="str">
        <f t="shared" si="115"/>
        <v/>
      </c>
      <c r="O1004" s="75" t="str">
        <f>IFERROR(IF(OR(M1004="",B1004=""),"",VLOOKUP($A1004,Tabla!$A$2:$M$112,$C1004,FALSE)),"")</f>
        <v/>
      </c>
      <c r="P1004" s="76" t="str">
        <f t="shared" si="116"/>
        <v/>
      </c>
      <c r="Q1004" s="77" t="str">
        <f>IFERROR(IF(OR(O1004=0,O1004=""),VLOOKUP(B1004,$T$6:$W$16,4,0)/60*N1004,Tiempos!O1004*VLOOKUP(Tiempos!B1004,Tiempos!$T$6:$W$16,4,0)/60),"")</f>
        <v/>
      </c>
      <c r="R1004" s="115"/>
      <c r="S1004" s="112">
        <f t="shared" si="117"/>
        <v>0</v>
      </c>
    </row>
    <row r="1005" spans="1:19" hidden="1">
      <c r="A1005" s="67"/>
      <c r="B1005" s="59"/>
      <c r="C1005" s="79" t="str">
        <f>IFERROR(VLOOKUP(B1005,Tiempos!$T$6:$U$16,2,FALSE),"")</f>
        <v/>
      </c>
      <c r="D1005" s="59"/>
      <c r="E1005" s="141" t="str">
        <f>IFERROR(+VLOOKUP(A1005,Tabla!$A$5:B10002,2,0),"")</f>
        <v/>
      </c>
      <c r="F1005" s="69"/>
      <c r="G1005" s="68"/>
      <c r="H1005" s="70"/>
      <c r="I1005" s="68"/>
      <c r="J1005" s="61"/>
      <c r="K1005" s="72" t="str">
        <f t="shared" si="112"/>
        <v/>
      </c>
      <c r="L1005" s="73" t="str">
        <f t="shared" si="113"/>
        <v/>
      </c>
      <c r="M1005" s="74" t="str">
        <f t="shared" si="114"/>
        <v/>
      </c>
      <c r="N1005" s="78" t="str">
        <f t="shared" si="115"/>
        <v/>
      </c>
      <c r="O1005" s="75" t="str">
        <f>IFERROR(IF(OR(M1005="",B1005=""),"",VLOOKUP($A1005,Tabla!$A$2:$M$112,$C1005,FALSE)),"")</f>
        <v/>
      </c>
      <c r="P1005" s="76" t="str">
        <f t="shared" si="116"/>
        <v/>
      </c>
      <c r="Q1005" s="77" t="str">
        <f>IFERROR(IF(OR(O1005=0,O1005=""),VLOOKUP(B1005,$T$6:$W$16,4,0)/60*N1005,Tiempos!O1005*VLOOKUP(Tiempos!B1005,Tiempos!$T$6:$W$16,4,0)/60),"")</f>
        <v/>
      </c>
      <c r="R1005" s="115"/>
      <c r="S1005" s="112">
        <f t="shared" si="117"/>
        <v>0</v>
      </c>
    </row>
    <row r="1006" spans="1:19" hidden="1">
      <c r="A1006" s="67"/>
      <c r="B1006" s="59"/>
      <c r="C1006" s="79" t="str">
        <f>IFERROR(VLOOKUP(B1006,Tiempos!$T$6:$U$16,2,FALSE),"")</f>
        <v/>
      </c>
      <c r="D1006" s="59"/>
      <c r="E1006" s="141" t="str">
        <f>IFERROR(+VLOOKUP(A1006,Tabla!$A$5:B10003,2,0),"")</f>
        <v/>
      </c>
      <c r="F1006" s="69"/>
      <c r="G1006" s="68"/>
      <c r="H1006" s="70"/>
      <c r="I1006" s="68"/>
      <c r="J1006" s="61"/>
      <c r="K1006" s="72" t="str">
        <f t="shared" si="112"/>
        <v/>
      </c>
      <c r="L1006" s="73" t="str">
        <f t="shared" si="113"/>
        <v/>
      </c>
      <c r="M1006" s="74" t="str">
        <f t="shared" si="114"/>
        <v/>
      </c>
      <c r="N1006" s="78" t="str">
        <f t="shared" si="115"/>
        <v/>
      </c>
      <c r="O1006" s="75" t="str">
        <f>IFERROR(IF(OR(M1006="",B1006=""),"",VLOOKUP($A1006,Tabla!$A$2:$M$112,$C1006,FALSE)),"")</f>
        <v/>
      </c>
      <c r="P1006" s="76" t="str">
        <f t="shared" si="116"/>
        <v/>
      </c>
      <c r="Q1006" s="77" t="str">
        <f>IFERROR(IF(OR(O1006=0,O1006=""),VLOOKUP(B1006,$T$6:$W$16,4,0)/60*N1006,Tiempos!O1006*VLOOKUP(Tiempos!B1006,Tiempos!$T$6:$W$16,4,0)/60),"")</f>
        <v/>
      </c>
      <c r="R1006" s="115"/>
      <c r="S1006" s="112">
        <f t="shared" si="117"/>
        <v>0</v>
      </c>
    </row>
    <row r="1007" spans="1:19" hidden="1">
      <c r="A1007" s="67"/>
      <c r="B1007" s="59"/>
      <c r="C1007" s="79" t="str">
        <f>IFERROR(VLOOKUP(B1007,Tiempos!$T$6:$U$16,2,FALSE),"")</f>
        <v/>
      </c>
      <c r="D1007" s="59"/>
      <c r="E1007" s="141" t="str">
        <f>IFERROR(+VLOOKUP(A1007,Tabla!$A$5:B10004,2,0),"")</f>
        <v/>
      </c>
      <c r="F1007" s="69"/>
      <c r="G1007" s="68"/>
      <c r="H1007" s="70"/>
      <c r="I1007" s="68"/>
      <c r="J1007" s="61"/>
      <c r="K1007" s="72" t="str">
        <f t="shared" si="112"/>
        <v/>
      </c>
      <c r="L1007" s="73" t="str">
        <f t="shared" si="113"/>
        <v/>
      </c>
      <c r="M1007" s="74" t="str">
        <f t="shared" si="114"/>
        <v/>
      </c>
      <c r="N1007" s="78" t="str">
        <f t="shared" si="115"/>
        <v/>
      </c>
      <c r="O1007" s="75" t="str">
        <f>IFERROR(IF(OR(M1007="",B1007=""),"",VLOOKUP($A1007,Tabla!$A$2:$M$112,$C1007,FALSE)),"")</f>
        <v/>
      </c>
      <c r="P1007" s="76" t="str">
        <f t="shared" si="116"/>
        <v/>
      </c>
      <c r="Q1007" s="77" t="str">
        <f>IFERROR(IF(OR(O1007=0,O1007=""),VLOOKUP(B1007,$T$6:$W$16,4,0)/60*N1007,Tiempos!O1007*VLOOKUP(Tiempos!B1007,Tiempos!$T$6:$W$16,4,0)/60),"")</f>
        <v/>
      </c>
      <c r="R1007" s="115"/>
      <c r="S1007" s="112">
        <f t="shared" si="117"/>
        <v>0</v>
      </c>
    </row>
    <row r="1008" spans="1:19" hidden="1">
      <c r="A1008" s="67"/>
      <c r="B1008" s="59"/>
      <c r="C1008" s="79" t="str">
        <f>IFERROR(VLOOKUP(B1008,Tiempos!$T$6:$U$16,2,FALSE),"")</f>
        <v/>
      </c>
      <c r="D1008" s="59"/>
      <c r="E1008" s="141" t="str">
        <f>IFERROR(+VLOOKUP(A1008,Tabla!$A$5:B10005,2,0),"")</f>
        <v/>
      </c>
      <c r="F1008" s="69"/>
      <c r="G1008" s="68"/>
      <c r="H1008" s="70"/>
      <c r="I1008" s="68"/>
      <c r="J1008" s="61"/>
      <c r="K1008" s="72" t="str">
        <f t="shared" si="112"/>
        <v/>
      </c>
      <c r="L1008" s="73" t="str">
        <f t="shared" si="113"/>
        <v/>
      </c>
      <c r="M1008" s="74" t="str">
        <f t="shared" si="114"/>
        <v/>
      </c>
      <c r="N1008" s="78" t="str">
        <f t="shared" si="115"/>
        <v/>
      </c>
      <c r="O1008" s="75" t="str">
        <f>IFERROR(IF(OR(M1008="",B1008=""),"",VLOOKUP($A1008,Tabla!$A$2:$M$112,$C1008,FALSE)),"")</f>
        <v/>
      </c>
      <c r="P1008" s="76" t="str">
        <f t="shared" si="116"/>
        <v/>
      </c>
      <c r="Q1008" s="77" t="str">
        <f>IFERROR(IF(OR(O1008=0,O1008=""),VLOOKUP(B1008,$T$6:$W$16,4,0)/60*N1008,Tiempos!O1008*VLOOKUP(Tiempos!B1008,Tiempos!$T$6:$W$16,4,0)/60),"")</f>
        <v/>
      </c>
      <c r="R1008" s="115"/>
      <c r="S1008" s="112">
        <f t="shared" si="117"/>
        <v>0</v>
      </c>
    </row>
    <row r="1009" spans="1:19" hidden="1">
      <c r="A1009" s="67"/>
      <c r="B1009" s="59"/>
      <c r="C1009" s="79" t="str">
        <f>IFERROR(VLOOKUP(B1009,Tiempos!$T$6:$U$16,2,FALSE),"")</f>
        <v/>
      </c>
      <c r="D1009" s="59"/>
      <c r="E1009" s="141" t="str">
        <f>IFERROR(+VLOOKUP(A1009,Tabla!$A$5:B10006,2,0),"")</f>
        <v/>
      </c>
      <c r="F1009" s="69"/>
      <c r="G1009" s="68"/>
      <c r="H1009" s="70"/>
      <c r="I1009" s="68"/>
      <c r="J1009" s="61"/>
      <c r="K1009" s="72" t="str">
        <f t="shared" si="112"/>
        <v/>
      </c>
      <c r="L1009" s="73" t="str">
        <f t="shared" si="113"/>
        <v/>
      </c>
      <c r="M1009" s="74" t="str">
        <f t="shared" si="114"/>
        <v/>
      </c>
      <c r="N1009" s="78" t="str">
        <f t="shared" si="115"/>
        <v/>
      </c>
      <c r="O1009" s="75" t="str">
        <f>IFERROR(IF(OR(M1009="",B1009=""),"",VLOOKUP($A1009,Tabla!$A$2:$M$112,$C1009,FALSE)),"")</f>
        <v/>
      </c>
      <c r="P1009" s="76" t="str">
        <f t="shared" si="116"/>
        <v/>
      </c>
      <c r="Q1009" s="77" t="str">
        <f>IFERROR(IF(OR(O1009=0,O1009=""),VLOOKUP(B1009,$T$6:$W$16,4,0)/60*N1009,Tiempos!O1009*VLOOKUP(Tiempos!B1009,Tiempos!$T$6:$W$16,4,0)/60),"")</f>
        <v/>
      </c>
      <c r="R1009" s="115"/>
      <c r="S1009" s="112">
        <f t="shared" si="117"/>
        <v>0</v>
      </c>
    </row>
    <row r="1010" spans="1:19" hidden="1">
      <c r="A1010" s="67"/>
      <c r="B1010" s="59"/>
      <c r="C1010" s="79" t="str">
        <f>IFERROR(VLOOKUP(B1010,Tiempos!$T$6:$U$16,2,FALSE),"")</f>
        <v/>
      </c>
      <c r="D1010" s="59"/>
      <c r="E1010" s="141" t="str">
        <f>IFERROR(+VLOOKUP(A1010,Tabla!$A$5:B10007,2,0),"")</f>
        <v/>
      </c>
      <c r="F1010" s="69"/>
      <c r="G1010" s="68"/>
      <c r="H1010" s="70"/>
      <c r="I1010" s="68"/>
      <c r="J1010" s="61"/>
      <c r="K1010" s="72" t="str">
        <f t="shared" ref="K1010:K1073" si="118">IFERROR(IF(J1010="","",IF(G1010=I1010,(J1010-H1010-S1010),IF(I1010-G1010=1,((VLOOKUP(G1010,CALENDARIO,6,FALSE)-H1010)+(J1010-VLOOKUP(I1010,CALENDARIO,5,FALSE)))-S1010,IF(I1010-G1010=2,((VLOOKUP(G1010,CALENDARIO,6,FALSE)-H1010)+(J1010-VLOOKUP(I1010,CALENDARIO,5,FALSE)))-S1010+VLOOKUP(G1010+1,CALENDARIO,7,FALSE)/24,IF(I1010-G1010=3,((VLOOKUP(G1010,CALENDARIO,6,FALSE)-H1010)+(J1010-VLOOKUP(I1010,CALENDARIO,5,FALSE)))-S1010+VLOOKUP(G1010+1,CALENDARIO,7,FALSE)/24+VLOOKUP(G1010+2,CALENDARIO,7,FALSE)/24,((VLOOKUP(G1010,CALENDARIO,6,FALSE)-H1010)+(J1010-VLOOKUP(I1010,CALENDARIO,5,FALSE)))-S1010+VLOOKUP(G1010+1,CALENDARIO,7,FALSE)/24+VLOOKUP(G1010+2,CALENDARIO,7,FALSE)/24+VLOOKUP(G1010+3,CALENDARIO,7,FALSE)/24))))),"")</f>
        <v/>
      </c>
      <c r="L1010" s="73" t="str">
        <f t="shared" ref="L1010:L1073" si="119">IFERROR((+HOUR(K1010)*60+MINUTE(K1010)),"")</f>
        <v/>
      </c>
      <c r="M1010" s="74" t="str">
        <f t="shared" ref="M1010:M1073" si="120">IFERROR(IF(K1010="","",K1010/F1010),"")</f>
        <v/>
      </c>
      <c r="N1010" s="78" t="str">
        <f t="shared" ref="N1010:N1073" si="121">IFERROR(+HOUR(M1010)*60+MINUTE(M1010),"")</f>
        <v/>
      </c>
      <c r="O1010" s="75" t="str">
        <f>IFERROR(IF(OR(M1010="",B1010=""),"",VLOOKUP($A1010,Tabla!$A$2:$M$112,$C1010,FALSE)),"")</f>
        <v/>
      </c>
      <c r="P1010" s="76" t="str">
        <f t="shared" si="116"/>
        <v/>
      </c>
      <c r="Q1010" s="77" t="str">
        <f>IFERROR(IF(OR(O1010=0,O1010=""),VLOOKUP(B1010,$T$6:$W$16,4,0)/60*N1010,Tiempos!O1010*VLOOKUP(Tiempos!B1010,Tiempos!$T$6:$W$16,4,0)/60),"")</f>
        <v/>
      </c>
      <c r="R1010" s="115"/>
      <c r="S1010" s="112">
        <f t="shared" si="117"/>
        <v>0</v>
      </c>
    </row>
    <row r="1011" spans="1:19" hidden="1">
      <c r="A1011" s="67"/>
      <c r="B1011" s="59"/>
      <c r="C1011" s="79" t="str">
        <f>IFERROR(VLOOKUP(B1011,Tiempos!$T$6:$U$16,2,FALSE),"")</f>
        <v/>
      </c>
      <c r="D1011" s="59"/>
      <c r="E1011" s="141" t="str">
        <f>IFERROR(+VLOOKUP(A1011,Tabla!$A$5:B10008,2,0),"")</f>
        <v/>
      </c>
      <c r="F1011" s="69"/>
      <c r="G1011" s="68"/>
      <c r="H1011" s="70"/>
      <c r="I1011" s="68"/>
      <c r="J1011" s="61"/>
      <c r="K1011" s="72" t="str">
        <f t="shared" si="118"/>
        <v/>
      </c>
      <c r="L1011" s="73" t="str">
        <f t="shared" si="119"/>
        <v/>
      </c>
      <c r="M1011" s="74" t="str">
        <f t="shared" si="120"/>
        <v/>
      </c>
      <c r="N1011" s="78" t="str">
        <f t="shared" si="121"/>
        <v/>
      </c>
      <c r="O1011" s="75" t="str">
        <f>IFERROR(IF(OR(M1011="",B1011=""),"",VLOOKUP($A1011,Tabla!$A$2:$M$112,$C1011,FALSE)),"")</f>
        <v/>
      </c>
      <c r="P1011" s="76" t="str">
        <f t="shared" si="116"/>
        <v/>
      </c>
      <c r="Q1011" s="77" t="str">
        <f>IFERROR(IF(OR(O1011=0,O1011=""),VLOOKUP(B1011,$T$6:$W$16,4,0)/60*N1011,Tiempos!O1011*VLOOKUP(Tiempos!B1011,Tiempos!$T$6:$W$16,4,0)/60),"")</f>
        <v/>
      </c>
      <c r="R1011" s="115"/>
      <c r="S1011" s="112">
        <f t="shared" si="117"/>
        <v>0</v>
      </c>
    </row>
    <row r="1012" spans="1:19" hidden="1">
      <c r="A1012" s="67"/>
      <c r="B1012" s="59"/>
      <c r="C1012" s="79" t="str">
        <f>IFERROR(VLOOKUP(B1012,Tiempos!$T$6:$U$16,2,FALSE),"")</f>
        <v/>
      </c>
      <c r="D1012" s="59"/>
      <c r="E1012" s="141" t="str">
        <f>IFERROR(+VLOOKUP(A1012,Tabla!$A$5:B10009,2,0),"")</f>
        <v/>
      </c>
      <c r="F1012" s="69"/>
      <c r="G1012" s="68"/>
      <c r="H1012" s="70"/>
      <c r="I1012" s="68"/>
      <c r="J1012" s="61"/>
      <c r="K1012" s="72" t="str">
        <f t="shared" si="118"/>
        <v/>
      </c>
      <c r="L1012" s="73" t="str">
        <f t="shared" si="119"/>
        <v/>
      </c>
      <c r="M1012" s="74" t="str">
        <f t="shared" si="120"/>
        <v/>
      </c>
      <c r="N1012" s="78" t="str">
        <f t="shared" si="121"/>
        <v/>
      </c>
      <c r="O1012" s="75" t="str">
        <f>IFERROR(IF(OR(M1012="",B1012=""),"",VLOOKUP($A1012,Tabla!$A$2:$M$112,$C1012,FALSE)),"")</f>
        <v/>
      </c>
      <c r="P1012" s="76" t="str">
        <f t="shared" si="116"/>
        <v/>
      </c>
      <c r="Q1012" s="77" t="str">
        <f>IFERROR(IF(OR(O1012=0,O1012=""),VLOOKUP(B1012,$T$6:$W$16,4,0)/60*N1012,Tiempos!O1012*VLOOKUP(Tiempos!B1012,Tiempos!$T$6:$W$16,4,0)/60),"")</f>
        <v/>
      </c>
      <c r="R1012" s="115"/>
      <c r="S1012" s="112">
        <f t="shared" si="117"/>
        <v>0</v>
      </c>
    </row>
    <row r="1013" spans="1:19" hidden="1">
      <c r="A1013" s="67"/>
      <c r="B1013" s="59"/>
      <c r="C1013" s="79" t="str">
        <f>IFERROR(VLOOKUP(B1013,Tiempos!$T$6:$U$16,2,FALSE),"")</f>
        <v/>
      </c>
      <c r="D1013" s="59"/>
      <c r="E1013" s="141" t="str">
        <f>IFERROR(+VLOOKUP(A1013,Tabla!$A$5:B10010,2,0),"")</f>
        <v/>
      </c>
      <c r="F1013" s="69"/>
      <c r="G1013" s="68"/>
      <c r="H1013" s="70"/>
      <c r="I1013" s="68"/>
      <c r="J1013" s="61"/>
      <c r="K1013" s="72" t="str">
        <f t="shared" si="118"/>
        <v/>
      </c>
      <c r="L1013" s="73" t="str">
        <f t="shared" si="119"/>
        <v/>
      </c>
      <c r="M1013" s="74" t="str">
        <f t="shared" si="120"/>
        <v/>
      </c>
      <c r="N1013" s="78" t="str">
        <f t="shared" si="121"/>
        <v/>
      </c>
      <c r="O1013" s="75" t="str">
        <f>IFERROR(IF(OR(M1013="",B1013=""),"",VLOOKUP($A1013,Tabla!$A$2:$M$112,$C1013,FALSE)),"")</f>
        <v/>
      </c>
      <c r="P1013" s="76" t="str">
        <f t="shared" si="116"/>
        <v/>
      </c>
      <c r="Q1013" s="77" t="str">
        <f>IFERROR(IF(OR(O1013=0,O1013=""),VLOOKUP(B1013,$T$6:$W$16,4,0)/60*N1013,Tiempos!O1013*VLOOKUP(Tiempos!B1013,Tiempos!$T$6:$W$16,4,0)/60),"")</f>
        <v/>
      </c>
      <c r="R1013" s="115"/>
      <c r="S1013" s="112">
        <f t="shared" si="117"/>
        <v>0</v>
      </c>
    </row>
    <row r="1014" spans="1:19" ht="13.5" hidden="1" customHeight="1">
      <c r="A1014" s="67"/>
      <c r="B1014" s="59"/>
      <c r="C1014" s="79" t="str">
        <f>IFERROR(VLOOKUP(B1014,Tiempos!$T$6:$U$16,2,FALSE),"")</f>
        <v/>
      </c>
      <c r="D1014" s="59"/>
      <c r="E1014" s="141" t="str">
        <f>IFERROR(+VLOOKUP(A1014,Tabla!$A$5:B10011,2,0),"")</f>
        <v/>
      </c>
      <c r="F1014" s="69"/>
      <c r="G1014" s="68"/>
      <c r="H1014" s="70"/>
      <c r="I1014" s="68"/>
      <c r="J1014" s="61"/>
      <c r="K1014" s="72" t="str">
        <f t="shared" si="118"/>
        <v/>
      </c>
      <c r="L1014" s="73" t="str">
        <f t="shared" si="119"/>
        <v/>
      </c>
      <c r="M1014" s="74" t="str">
        <f t="shared" si="120"/>
        <v/>
      </c>
      <c r="N1014" s="78" t="str">
        <f t="shared" si="121"/>
        <v/>
      </c>
      <c r="O1014" s="75" t="str">
        <f>IFERROR(IF(OR(M1014="",B1014=""),"",VLOOKUP($A1014,Tabla!$A$2:$M$112,$C1014,FALSE)),"")</f>
        <v/>
      </c>
      <c r="P1014" s="76" t="str">
        <f t="shared" ref="P1014:P1077" si="122">IF(O1014="","",(O1014/N1014))</f>
        <v/>
      </c>
      <c r="Q1014" s="77" t="str">
        <f>IFERROR(IF(OR(O1014=0,O1014=""),VLOOKUP(B1014,$T$6:$W$16,4,0)/60*N1014,Tiempos!O1014*VLOOKUP(Tiempos!B1014,Tiempos!$T$6:$W$16,4,0)/60),"")</f>
        <v/>
      </c>
      <c r="R1014" s="115"/>
      <c r="S1014" s="112">
        <f t="shared" si="117"/>
        <v>0</v>
      </c>
    </row>
    <row r="1015" spans="1:19" hidden="1">
      <c r="A1015" s="67"/>
      <c r="B1015" s="59"/>
      <c r="C1015" s="79" t="str">
        <f>IFERROR(VLOOKUP(B1015,Tiempos!$T$6:$U$16,2,FALSE),"")</f>
        <v/>
      </c>
      <c r="D1015" s="59"/>
      <c r="E1015" s="141" t="str">
        <f>IFERROR(+VLOOKUP(A1015,Tabla!$A$5:B10012,2,0),"")</f>
        <v/>
      </c>
      <c r="F1015" s="69"/>
      <c r="G1015" s="68"/>
      <c r="H1015" s="70"/>
      <c r="I1015" s="68"/>
      <c r="J1015" s="61"/>
      <c r="K1015" s="72" t="str">
        <f t="shared" si="118"/>
        <v/>
      </c>
      <c r="L1015" s="73" t="str">
        <f t="shared" si="119"/>
        <v/>
      </c>
      <c r="M1015" s="74" t="str">
        <f t="shared" si="120"/>
        <v/>
      </c>
      <c r="N1015" s="78" t="str">
        <f t="shared" si="121"/>
        <v/>
      </c>
      <c r="O1015" s="75" t="str">
        <f>IFERROR(IF(OR(M1015="",B1015=""),"",VLOOKUP($A1015,Tabla!$A$2:$M$112,$C1015,FALSE)),"")</f>
        <v/>
      </c>
      <c r="P1015" s="76" t="str">
        <f t="shared" si="122"/>
        <v/>
      </c>
      <c r="Q1015" s="77" t="str">
        <f>IFERROR(IF(OR(O1015=0,O1015=""),VLOOKUP(B1015,$T$6:$W$16,4,0)/60*N1015,Tiempos!O1015*VLOOKUP(Tiempos!B1015,Tiempos!$T$6:$W$16,4,0)/60),"")</f>
        <v/>
      </c>
      <c r="R1015" s="115"/>
      <c r="S1015" s="112">
        <f t="shared" si="117"/>
        <v>0</v>
      </c>
    </row>
    <row r="1016" spans="1:19" hidden="1">
      <c r="A1016" s="67"/>
      <c r="B1016" s="59"/>
      <c r="C1016" s="79" t="str">
        <f>IFERROR(VLOOKUP(B1016,Tiempos!$T$6:$U$16,2,FALSE),"")</f>
        <v/>
      </c>
      <c r="D1016" s="59"/>
      <c r="E1016" s="141" t="str">
        <f>IFERROR(+VLOOKUP(A1016,Tabla!$A$5:B10013,2,0),"")</f>
        <v/>
      </c>
      <c r="F1016" s="69"/>
      <c r="G1016" s="68"/>
      <c r="H1016" s="70"/>
      <c r="I1016" s="68"/>
      <c r="J1016" s="61"/>
      <c r="K1016" s="72" t="str">
        <f t="shared" si="118"/>
        <v/>
      </c>
      <c r="L1016" s="73" t="str">
        <f t="shared" si="119"/>
        <v/>
      </c>
      <c r="M1016" s="74" t="str">
        <f t="shared" si="120"/>
        <v/>
      </c>
      <c r="N1016" s="78" t="str">
        <f t="shared" si="121"/>
        <v/>
      </c>
      <c r="O1016" s="75" t="str">
        <f>IFERROR(IF(OR(M1016="",B1016=""),"",VLOOKUP($A1016,Tabla!$A$2:$M$112,$C1016,FALSE)),"")</f>
        <v/>
      </c>
      <c r="P1016" s="76" t="str">
        <f t="shared" si="122"/>
        <v/>
      </c>
      <c r="Q1016" s="77" t="str">
        <f>IFERROR(IF(OR(O1016=0,O1016=""),VLOOKUP(B1016,$T$6:$W$16,4,0)/60*N1016,Tiempos!O1016*VLOOKUP(Tiempos!B1016,Tiempos!$T$6:$W$16,4,0)/60),"")</f>
        <v/>
      </c>
      <c r="R1016" s="115"/>
      <c r="S1016" s="112">
        <f t="shared" si="117"/>
        <v>0</v>
      </c>
    </row>
    <row r="1017" spans="1:19" hidden="1">
      <c r="A1017" s="67"/>
      <c r="B1017" s="59"/>
      <c r="C1017" s="79" t="str">
        <f>IFERROR(VLOOKUP(B1017,Tiempos!$T$6:$U$16,2,FALSE),"")</f>
        <v/>
      </c>
      <c r="D1017" s="59"/>
      <c r="E1017" s="141" t="str">
        <f>IFERROR(+VLOOKUP(A1017,Tabla!$A$5:B10014,2,0),"")</f>
        <v/>
      </c>
      <c r="F1017" s="69"/>
      <c r="G1017" s="68"/>
      <c r="H1017" s="70"/>
      <c r="I1017" s="68"/>
      <c r="J1017" s="61"/>
      <c r="K1017" s="72" t="str">
        <f t="shared" si="118"/>
        <v/>
      </c>
      <c r="L1017" s="73" t="str">
        <f t="shared" si="119"/>
        <v/>
      </c>
      <c r="M1017" s="74" t="str">
        <f t="shared" si="120"/>
        <v/>
      </c>
      <c r="N1017" s="78" t="str">
        <f t="shared" si="121"/>
        <v/>
      </c>
      <c r="O1017" s="75" t="str">
        <f>IFERROR(IF(OR(M1017="",B1017=""),"",VLOOKUP($A1017,Tabla!$A$2:$M$112,$C1017,FALSE)),"")</f>
        <v/>
      </c>
      <c r="P1017" s="76" t="str">
        <f t="shared" si="122"/>
        <v/>
      </c>
      <c r="Q1017" s="77" t="str">
        <f>IFERROR(IF(OR(O1017=0,O1017=""),VLOOKUP(B1017,$T$6:$W$16,4,0)/60*N1017,Tiempos!O1017*VLOOKUP(Tiempos!B1017,Tiempos!$T$6:$W$16,4,0)/60),"")</f>
        <v/>
      </c>
      <c r="R1017" s="115"/>
      <c r="S1017" s="112">
        <f t="shared" si="117"/>
        <v>0</v>
      </c>
    </row>
    <row r="1018" spans="1:19" hidden="1">
      <c r="A1018" s="67"/>
      <c r="B1018" s="59"/>
      <c r="C1018" s="79" t="str">
        <f>IFERROR(VLOOKUP(B1018,Tiempos!$T$6:$U$16,2,FALSE),"")</f>
        <v/>
      </c>
      <c r="D1018" s="59"/>
      <c r="E1018" s="141" t="str">
        <f>IFERROR(+VLOOKUP(A1018,Tabla!$A$5:B10015,2,0),"")</f>
        <v/>
      </c>
      <c r="F1018" s="69"/>
      <c r="G1018" s="68"/>
      <c r="H1018" s="70"/>
      <c r="I1018" s="68"/>
      <c r="J1018" s="61"/>
      <c r="K1018" s="72" t="str">
        <f t="shared" si="118"/>
        <v/>
      </c>
      <c r="L1018" s="73" t="str">
        <f t="shared" si="119"/>
        <v/>
      </c>
      <c r="M1018" s="74" t="str">
        <f t="shared" si="120"/>
        <v/>
      </c>
      <c r="N1018" s="78" t="str">
        <f t="shared" si="121"/>
        <v/>
      </c>
      <c r="O1018" s="75" t="str">
        <f>IFERROR(IF(OR(M1018="",B1018=""),"",VLOOKUP($A1018,Tabla!$A$2:$M$112,$C1018,FALSE)),"")</f>
        <v/>
      </c>
      <c r="P1018" s="76" t="str">
        <f t="shared" si="122"/>
        <v/>
      </c>
      <c r="Q1018" s="77" t="str">
        <f>IFERROR(IF(OR(O1018=0,O1018=""),VLOOKUP(B1018,$T$6:$W$16,4,0)/60*N1018,Tiempos!O1018*VLOOKUP(Tiempos!B1018,Tiempos!$T$6:$W$16,4,0)/60),"")</f>
        <v/>
      </c>
      <c r="R1018" s="115"/>
      <c r="S1018" s="112">
        <f t="shared" si="117"/>
        <v>0</v>
      </c>
    </row>
    <row r="1019" spans="1:19" hidden="1">
      <c r="A1019" s="67"/>
      <c r="B1019" s="59"/>
      <c r="C1019" s="79" t="str">
        <f>IFERROR(VLOOKUP(B1019,Tiempos!$T$6:$U$16,2,FALSE),"")</f>
        <v/>
      </c>
      <c r="D1019" s="59"/>
      <c r="E1019" s="141" t="str">
        <f>IFERROR(+VLOOKUP(A1019,Tabla!$A$5:B10016,2,0),"")</f>
        <v/>
      </c>
      <c r="F1019" s="69"/>
      <c r="G1019" s="68"/>
      <c r="H1019" s="70"/>
      <c r="I1019" s="68"/>
      <c r="J1019" s="61"/>
      <c r="K1019" s="72" t="str">
        <f t="shared" si="118"/>
        <v/>
      </c>
      <c r="L1019" s="73" t="str">
        <f t="shared" si="119"/>
        <v/>
      </c>
      <c r="M1019" s="74" t="str">
        <f t="shared" si="120"/>
        <v/>
      </c>
      <c r="N1019" s="78" t="str">
        <f t="shared" si="121"/>
        <v/>
      </c>
      <c r="O1019" s="75" t="str">
        <f>IFERROR(IF(OR(M1019="",B1019=""),"",VLOOKUP($A1019,Tabla!$A$2:$M$112,$C1019,FALSE)),"")</f>
        <v/>
      </c>
      <c r="P1019" s="76" t="str">
        <f t="shared" si="122"/>
        <v/>
      </c>
      <c r="Q1019" s="77" t="str">
        <f>IFERROR(IF(OR(O1019=0,O1019=""),VLOOKUP(B1019,$T$6:$W$16,4,0)/60*N1019,Tiempos!O1019*VLOOKUP(Tiempos!B1019,Tiempos!$T$6:$W$16,4,0)/60),"")</f>
        <v/>
      </c>
      <c r="R1019" s="115"/>
      <c r="S1019" s="112">
        <f t="shared" si="117"/>
        <v>0</v>
      </c>
    </row>
    <row r="1020" spans="1:19" hidden="1">
      <c r="A1020" s="67"/>
      <c r="B1020" s="59"/>
      <c r="C1020" s="79" t="str">
        <f>IFERROR(VLOOKUP(B1020,Tiempos!$T$6:$U$16,2,FALSE),"")</f>
        <v/>
      </c>
      <c r="D1020" s="59"/>
      <c r="E1020" s="141" t="str">
        <f>IFERROR(+VLOOKUP(A1020,Tabla!$A$5:B10017,2,0),"")</f>
        <v/>
      </c>
      <c r="F1020" s="69"/>
      <c r="G1020" s="68"/>
      <c r="H1020" s="70"/>
      <c r="I1020" s="68"/>
      <c r="J1020" s="61"/>
      <c r="K1020" s="72" t="str">
        <f t="shared" si="118"/>
        <v/>
      </c>
      <c r="L1020" s="73" t="str">
        <f t="shared" si="119"/>
        <v/>
      </c>
      <c r="M1020" s="74" t="str">
        <f t="shared" si="120"/>
        <v/>
      </c>
      <c r="N1020" s="78" t="str">
        <f t="shared" si="121"/>
        <v/>
      </c>
      <c r="O1020" s="75" t="str">
        <f>IFERROR(IF(OR(M1020="",B1020=""),"",VLOOKUP($A1020,Tabla!$A$2:$M$112,$C1020,FALSE)),"")</f>
        <v/>
      </c>
      <c r="P1020" s="76" t="str">
        <f t="shared" si="122"/>
        <v/>
      </c>
      <c r="Q1020" s="77" t="str">
        <f>IFERROR(IF(OR(O1020=0,O1020=""),VLOOKUP(B1020,$T$6:$W$16,4,0)/60*N1020,Tiempos!O1020*VLOOKUP(Tiempos!B1020,Tiempos!$T$6:$W$16,4,0)/60),"")</f>
        <v/>
      </c>
      <c r="R1020" s="116"/>
      <c r="S1020" s="112">
        <f t="shared" si="117"/>
        <v>0</v>
      </c>
    </row>
    <row r="1021" spans="1:19" hidden="1">
      <c r="A1021" s="67"/>
      <c r="B1021" s="59"/>
      <c r="C1021" s="79" t="str">
        <f>IFERROR(VLOOKUP(B1021,Tiempos!$T$6:$U$16,2,FALSE),"")</f>
        <v/>
      </c>
      <c r="D1021" s="59"/>
      <c r="E1021" s="141" t="str">
        <f>IFERROR(+VLOOKUP(A1021,Tabla!$A$5:B10018,2,0),"")</f>
        <v/>
      </c>
      <c r="F1021" s="69"/>
      <c r="G1021" s="68"/>
      <c r="H1021" s="70"/>
      <c r="I1021" s="68"/>
      <c r="J1021" s="61"/>
      <c r="K1021" s="72" t="str">
        <f t="shared" si="118"/>
        <v/>
      </c>
      <c r="L1021" s="73" t="str">
        <f t="shared" si="119"/>
        <v/>
      </c>
      <c r="M1021" s="74" t="str">
        <f t="shared" si="120"/>
        <v/>
      </c>
      <c r="N1021" s="78" t="str">
        <f t="shared" si="121"/>
        <v/>
      </c>
      <c r="O1021" s="75" t="str">
        <f>IFERROR(IF(OR(M1021="",B1021=""),"",VLOOKUP($A1021,Tabla!$A$2:$M$112,$C1021,FALSE)),"")</f>
        <v/>
      </c>
      <c r="P1021" s="76" t="str">
        <f t="shared" si="122"/>
        <v/>
      </c>
      <c r="Q1021" s="77" t="str">
        <f>IFERROR(IF(OR(O1021=0,O1021=""),VLOOKUP(B1021,$T$6:$W$16,4,0)/60*N1021,Tiempos!O1021*VLOOKUP(Tiempos!B1021,Tiempos!$T$6:$W$16,4,0)/60),"")</f>
        <v/>
      </c>
      <c r="R1021" s="116"/>
      <c r="S1021" s="112">
        <f t="shared" si="117"/>
        <v>0</v>
      </c>
    </row>
    <row r="1022" spans="1:19" hidden="1">
      <c r="A1022" s="67"/>
      <c r="B1022" s="59"/>
      <c r="C1022" s="79" t="str">
        <f>IFERROR(VLOOKUP(B1022,Tiempos!$T$6:$U$16,2,FALSE),"")</f>
        <v/>
      </c>
      <c r="D1022" s="59"/>
      <c r="E1022" s="141" t="str">
        <f>IFERROR(+VLOOKUP(A1022,Tabla!$A$5:B10019,2,0),"")</f>
        <v/>
      </c>
      <c r="F1022" s="69"/>
      <c r="G1022" s="68"/>
      <c r="H1022" s="70"/>
      <c r="I1022" s="68"/>
      <c r="J1022" s="61"/>
      <c r="K1022" s="72" t="str">
        <f t="shared" si="118"/>
        <v/>
      </c>
      <c r="L1022" s="73" t="str">
        <f t="shared" si="119"/>
        <v/>
      </c>
      <c r="M1022" s="74" t="str">
        <f t="shared" si="120"/>
        <v/>
      </c>
      <c r="N1022" s="78" t="str">
        <f t="shared" si="121"/>
        <v/>
      </c>
      <c r="O1022" s="75" t="str">
        <f>IFERROR(IF(OR(M1022="",B1022=""),"",VLOOKUP($A1022,Tabla!$A$2:$M$112,$C1022,FALSE)),"")</f>
        <v/>
      </c>
      <c r="P1022" s="76" t="str">
        <f t="shared" si="122"/>
        <v/>
      </c>
      <c r="Q1022" s="77" t="str">
        <f>IFERROR(IF(OR(O1022=0,O1022=""),VLOOKUP(B1022,$T$6:$W$16,4,0)/60*N1022,Tiempos!O1022*VLOOKUP(Tiempos!B1022,Tiempos!$T$6:$W$16,4,0)/60),"")</f>
        <v/>
      </c>
      <c r="R1022" s="116"/>
      <c r="S1022" s="112">
        <f t="shared" si="117"/>
        <v>0</v>
      </c>
    </row>
    <row r="1023" spans="1:19" hidden="1">
      <c r="A1023" s="67"/>
      <c r="B1023" s="59"/>
      <c r="C1023" s="79" t="str">
        <f>IFERROR(VLOOKUP(B1023,Tiempos!$T$6:$U$16,2,FALSE),"")</f>
        <v/>
      </c>
      <c r="D1023" s="59"/>
      <c r="E1023" s="141" t="str">
        <f>IFERROR(+VLOOKUP(A1023,Tabla!$A$5:B10020,2,0),"")</f>
        <v/>
      </c>
      <c r="F1023" s="69"/>
      <c r="G1023" s="68"/>
      <c r="H1023" s="70"/>
      <c r="I1023" s="68"/>
      <c r="J1023" s="61"/>
      <c r="K1023" s="72" t="str">
        <f t="shared" si="118"/>
        <v/>
      </c>
      <c r="L1023" s="73" t="str">
        <f t="shared" si="119"/>
        <v/>
      </c>
      <c r="M1023" s="74" t="str">
        <f t="shared" si="120"/>
        <v/>
      </c>
      <c r="N1023" s="78" t="str">
        <f t="shared" si="121"/>
        <v/>
      </c>
      <c r="O1023" s="75" t="str">
        <f>IFERROR(IF(OR(M1023="",B1023=""),"",VLOOKUP($A1023,Tabla!$A$2:$M$112,$C1023,FALSE)),"")</f>
        <v/>
      </c>
      <c r="P1023" s="76" t="str">
        <f t="shared" si="122"/>
        <v/>
      </c>
      <c r="Q1023" s="77" t="str">
        <f>IFERROR(IF(OR(O1023=0,O1023=""),VLOOKUP(B1023,$T$6:$W$16,4,0)/60*N1023,Tiempos!O1023*VLOOKUP(Tiempos!B1023,Tiempos!$T$6:$W$16,4,0)/60),"")</f>
        <v/>
      </c>
      <c r="R1023" s="117"/>
      <c r="S1023" s="112">
        <f t="shared" si="117"/>
        <v>0</v>
      </c>
    </row>
    <row r="1024" spans="1:19" hidden="1">
      <c r="A1024" s="67"/>
      <c r="B1024" s="59"/>
      <c r="C1024" s="79" t="str">
        <f>IFERROR(VLOOKUP(B1024,Tiempos!$T$6:$U$16,2,FALSE),"")</f>
        <v/>
      </c>
      <c r="D1024" s="59"/>
      <c r="E1024" s="141" t="str">
        <f>IFERROR(+VLOOKUP(A1024,Tabla!$A$5:B10021,2,0),"")</f>
        <v/>
      </c>
      <c r="F1024" s="69"/>
      <c r="G1024" s="68"/>
      <c r="H1024" s="70"/>
      <c r="I1024" s="68"/>
      <c r="J1024" s="61"/>
      <c r="K1024" s="72" t="str">
        <f t="shared" si="118"/>
        <v/>
      </c>
      <c r="L1024" s="73" t="str">
        <f t="shared" si="119"/>
        <v/>
      </c>
      <c r="M1024" s="74" t="str">
        <f t="shared" si="120"/>
        <v/>
      </c>
      <c r="N1024" s="78" t="str">
        <f t="shared" si="121"/>
        <v/>
      </c>
      <c r="O1024" s="75" t="str">
        <f>IFERROR(IF(OR(M1024="",B1024=""),"",VLOOKUP($A1024,Tabla!$A$2:$M$112,$C1024,FALSE)),"")</f>
        <v/>
      </c>
      <c r="P1024" s="76" t="str">
        <f t="shared" si="122"/>
        <v/>
      </c>
      <c r="Q1024" s="77" t="str">
        <f>IFERROR(IF(OR(O1024=0,O1024=""),VLOOKUP(B1024,$T$6:$W$16,4,0)/60*N1024,Tiempos!O1024*VLOOKUP(Tiempos!B1024,Tiempos!$T$6:$W$16,4,0)/60),"")</f>
        <v/>
      </c>
      <c r="R1024" s="117"/>
      <c r="S1024" s="112">
        <f t="shared" si="117"/>
        <v>0</v>
      </c>
    </row>
    <row r="1025" spans="1:19" hidden="1">
      <c r="A1025" s="67"/>
      <c r="B1025" s="59"/>
      <c r="C1025" s="79" t="str">
        <f>IFERROR(VLOOKUP(B1025,Tiempos!$T$6:$U$16,2,FALSE),"")</f>
        <v/>
      </c>
      <c r="D1025" s="59"/>
      <c r="E1025" s="141" t="str">
        <f>IFERROR(+VLOOKUP(A1025,Tabla!$A$5:B10022,2,0),"")</f>
        <v/>
      </c>
      <c r="F1025" s="69"/>
      <c r="G1025" s="68"/>
      <c r="H1025" s="70"/>
      <c r="I1025" s="68"/>
      <c r="J1025" s="61"/>
      <c r="K1025" s="72" t="str">
        <f t="shared" si="118"/>
        <v/>
      </c>
      <c r="L1025" s="73" t="str">
        <f t="shared" si="119"/>
        <v/>
      </c>
      <c r="M1025" s="74" t="str">
        <f t="shared" si="120"/>
        <v/>
      </c>
      <c r="N1025" s="78" t="str">
        <f t="shared" si="121"/>
        <v/>
      </c>
      <c r="O1025" s="75" t="str">
        <f>IFERROR(IF(OR(M1025="",B1025=""),"",VLOOKUP($A1025,Tabla!$A$2:$M$112,$C1025,FALSE)),"")</f>
        <v/>
      </c>
      <c r="P1025" s="76" t="str">
        <f t="shared" si="122"/>
        <v/>
      </c>
      <c r="Q1025" s="77" t="str">
        <f>IFERROR(IF(OR(O1025=0,O1025=""),VLOOKUP(B1025,$T$6:$W$16,4,0)/60*N1025,Tiempos!O1025*VLOOKUP(Tiempos!B1025,Tiempos!$T$6:$W$16,4,0)/60),"")</f>
        <v/>
      </c>
      <c r="R1025" s="117"/>
      <c r="S1025" s="112">
        <f t="shared" si="117"/>
        <v>0</v>
      </c>
    </row>
    <row r="1026" spans="1:19" hidden="1">
      <c r="A1026" s="67"/>
      <c r="B1026" s="59"/>
      <c r="C1026" s="79" t="str">
        <f>IFERROR(VLOOKUP(B1026,Tiempos!$T$6:$U$16,2,FALSE),"")</f>
        <v/>
      </c>
      <c r="D1026" s="59"/>
      <c r="E1026" s="141" t="str">
        <f>IFERROR(+VLOOKUP(A1026,Tabla!$A$5:B10023,2,0),"")</f>
        <v/>
      </c>
      <c r="F1026" s="69"/>
      <c r="G1026" s="68"/>
      <c r="H1026" s="70"/>
      <c r="I1026" s="68"/>
      <c r="J1026" s="61"/>
      <c r="K1026" s="72" t="str">
        <f t="shared" si="118"/>
        <v/>
      </c>
      <c r="L1026" s="73" t="str">
        <f t="shared" si="119"/>
        <v/>
      </c>
      <c r="M1026" s="74" t="str">
        <f t="shared" si="120"/>
        <v/>
      </c>
      <c r="N1026" s="78" t="str">
        <f t="shared" si="121"/>
        <v/>
      </c>
      <c r="O1026" s="75" t="str">
        <f>IFERROR(IF(OR(M1026="",B1026=""),"",VLOOKUP($A1026,Tabla!$A$2:$M$112,$C1026,FALSE)),"")</f>
        <v/>
      </c>
      <c r="P1026" s="76" t="str">
        <f t="shared" si="122"/>
        <v/>
      </c>
      <c r="Q1026" s="77" t="str">
        <f>IFERROR(IF(OR(O1026=0,O1026=""),VLOOKUP(B1026,$T$6:$W$16,4,0)/60*N1026,Tiempos!O1026*VLOOKUP(Tiempos!B1026,Tiempos!$T$6:$W$16,4,0)/60),"")</f>
        <v/>
      </c>
      <c r="R1026" s="117"/>
      <c r="S1026" s="112">
        <f t="shared" si="117"/>
        <v>0</v>
      </c>
    </row>
    <row r="1027" spans="1:19" hidden="1">
      <c r="A1027" s="67"/>
      <c r="B1027" s="59"/>
      <c r="C1027" s="79" t="str">
        <f>IFERROR(VLOOKUP(B1027,Tiempos!$T$6:$U$16,2,FALSE),"")</f>
        <v/>
      </c>
      <c r="D1027" s="59"/>
      <c r="E1027" s="141" t="str">
        <f>IFERROR(+VLOOKUP(A1027,Tabla!$A$5:B10024,2,0),"")</f>
        <v/>
      </c>
      <c r="F1027" s="69"/>
      <c r="G1027" s="68"/>
      <c r="H1027" s="70"/>
      <c r="I1027" s="68"/>
      <c r="J1027" s="61"/>
      <c r="K1027" s="72" t="str">
        <f t="shared" si="118"/>
        <v/>
      </c>
      <c r="L1027" s="73" t="str">
        <f t="shared" si="119"/>
        <v/>
      </c>
      <c r="M1027" s="74" t="str">
        <f t="shared" si="120"/>
        <v/>
      </c>
      <c r="N1027" s="78" t="str">
        <f t="shared" si="121"/>
        <v/>
      </c>
      <c r="O1027" s="75" t="str">
        <f>IFERROR(IF(OR(M1027="",B1027=""),"",VLOOKUP($A1027,Tabla!$A$2:$M$112,$C1027,FALSE)),"")</f>
        <v/>
      </c>
      <c r="P1027" s="76" t="str">
        <f t="shared" si="122"/>
        <v/>
      </c>
      <c r="Q1027" s="77" t="str">
        <f>IFERROR(IF(OR(O1027=0,O1027=""),VLOOKUP(B1027,$T$6:$W$16,4,0)/60*N1027,Tiempos!O1027*VLOOKUP(Tiempos!B1027,Tiempos!$T$6:$W$16,4,0)/60),"")</f>
        <v/>
      </c>
      <c r="R1027" s="117"/>
      <c r="S1027" s="112">
        <f t="shared" si="117"/>
        <v>0</v>
      </c>
    </row>
    <row r="1028" spans="1:19" hidden="1">
      <c r="A1028" s="67"/>
      <c r="B1028" s="59"/>
      <c r="C1028" s="79" t="str">
        <f>IFERROR(VLOOKUP(B1028,Tiempos!$T$6:$U$16,2,FALSE),"")</f>
        <v/>
      </c>
      <c r="D1028" s="59"/>
      <c r="E1028" s="141" t="str">
        <f>IFERROR(+VLOOKUP(A1028,Tabla!$A$5:B10025,2,0),"")</f>
        <v/>
      </c>
      <c r="F1028" s="69"/>
      <c r="G1028" s="68"/>
      <c r="H1028" s="70"/>
      <c r="I1028" s="68"/>
      <c r="J1028" s="61"/>
      <c r="K1028" s="72" t="str">
        <f t="shared" si="118"/>
        <v/>
      </c>
      <c r="L1028" s="73" t="str">
        <f t="shared" si="119"/>
        <v/>
      </c>
      <c r="M1028" s="74" t="str">
        <f t="shared" si="120"/>
        <v/>
      </c>
      <c r="N1028" s="78" t="str">
        <f t="shared" si="121"/>
        <v/>
      </c>
      <c r="O1028" s="75" t="str">
        <f>IFERROR(IF(OR(M1028="",B1028=""),"",VLOOKUP($A1028,Tabla!$A$2:$M$112,$C1028,FALSE)),"")</f>
        <v/>
      </c>
      <c r="P1028" s="76" t="str">
        <f t="shared" si="122"/>
        <v/>
      </c>
      <c r="Q1028" s="77" t="str">
        <f>IFERROR(IF(OR(O1028=0,O1028=""),VLOOKUP(B1028,$T$6:$W$16,4,0)/60*N1028,Tiempos!O1028*VLOOKUP(Tiempos!B1028,Tiempos!$T$6:$W$16,4,0)/60),"")</f>
        <v/>
      </c>
      <c r="R1028" s="117"/>
      <c r="S1028" s="112">
        <f t="shared" ref="S1028:S1091" si="123">IF(I1028=G1028,IF(H1028&lt;$S$1,IF(J1028&gt;$S$2,$S$3,0),0),IF(WEEKDAY(G1028)=7,IF(J1028&gt;$S$2,$S$3,0),IF(H1028&lt;$S$1,$S$3,0)+IF(J1028&gt;$S$2,$S$3,0)))</f>
        <v>0</v>
      </c>
    </row>
    <row r="1029" spans="1:19" hidden="1">
      <c r="A1029" s="67"/>
      <c r="B1029" s="59"/>
      <c r="C1029" s="79" t="str">
        <f>IFERROR(VLOOKUP(B1029,Tiempos!$T$6:$U$16,2,FALSE),"")</f>
        <v/>
      </c>
      <c r="D1029" s="59"/>
      <c r="E1029" s="141" t="str">
        <f>IFERROR(+VLOOKUP(A1029,Tabla!$A$5:B10026,2,0),"")</f>
        <v/>
      </c>
      <c r="F1029" s="69"/>
      <c r="G1029" s="68"/>
      <c r="H1029" s="70"/>
      <c r="I1029" s="68"/>
      <c r="J1029" s="61"/>
      <c r="K1029" s="72" t="str">
        <f t="shared" si="118"/>
        <v/>
      </c>
      <c r="L1029" s="73" t="str">
        <f t="shared" si="119"/>
        <v/>
      </c>
      <c r="M1029" s="74" t="str">
        <f t="shared" si="120"/>
        <v/>
      </c>
      <c r="N1029" s="78" t="str">
        <f t="shared" si="121"/>
        <v/>
      </c>
      <c r="O1029" s="75" t="str">
        <f>IFERROR(IF(OR(M1029="",B1029=""),"",VLOOKUP($A1029,Tabla!$A$2:$M$112,$C1029,FALSE)),"")</f>
        <v/>
      </c>
      <c r="P1029" s="76" t="str">
        <f t="shared" si="122"/>
        <v/>
      </c>
      <c r="Q1029" s="77" t="str">
        <f>IFERROR(IF(OR(O1029=0,O1029=""),VLOOKUP(B1029,$T$6:$W$16,4,0)/60*N1029,Tiempos!O1029*VLOOKUP(Tiempos!B1029,Tiempos!$T$6:$W$16,4,0)/60),"")</f>
        <v/>
      </c>
      <c r="R1029" s="117"/>
      <c r="S1029" s="112">
        <f t="shared" si="123"/>
        <v>0</v>
      </c>
    </row>
    <row r="1030" spans="1:19" hidden="1">
      <c r="A1030" s="67"/>
      <c r="B1030" s="59"/>
      <c r="C1030" s="79" t="str">
        <f>IFERROR(VLOOKUP(B1030,Tiempos!$T$6:$U$16,2,FALSE),"")</f>
        <v/>
      </c>
      <c r="D1030" s="59"/>
      <c r="E1030" s="141" t="str">
        <f>IFERROR(+VLOOKUP(A1030,Tabla!$A$5:B10027,2,0),"")</f>
        <v/>
      </c>
      <c r="F1030" s="69"/>
      <c r="G1030" s="68"/>
      <c r="H1030" s="70"/>
      <c r="I1030" s="68"/>
      <c r="J1030" s="61"/>
      <c r="K1030" s="72" t="str">
        <f t="shared" si="118"/>
        <v/>
      </c>
      <c r="L1030" s="73" t="str">
        <f t="shared" si="119"/>
        <v/>
      </c>
      <c r="M1030" s="74" t="str">
        <f t="shared" si="120"/>
        <v/>
      </c>
      <c r="N1030" s="78" t="str">
        <f t="shared" si="121"/>
        <v/>
      </c>
      <c r="O1030" s="75" t="str">
        <f>IFERROR(IF(OR(M1030="",B1030=""),"",VLOOKUP($A1030,Tabla!$A$2:$M$112,$C1030,FALSE)),"")</f>
        <v/>
      </c>
      <c r="P1030" s="76" t="str">
        <f t="shared" si="122"/>
        <v/>
      </c>
      <c r="Q1030" s="77" t="str">
        <f>IFERROR(IF(OR(O1030=0,O1030=""),VLOOKUP(B1030,$T$6:$W$16,4,0)/60*N1030,Tiempos!O1030*VLOOKUP(Tiempos!B1030,Tiempos!$T$6:$W$16,4,0)/60),"")</f>
        <v/>
      </c>
      <c r="R1030" s="118"/>
      <c r="S1030" s="112">
        <f t="shared" si="123"/>
        <v>0</v>
      </c>
    </row>
    <row r="1031" spans="1:19" hidden="1">
      <c r="A1031" s="67"/>
      <c r="B1031" s="59"/>
      <c r="C1031" s="79" t="str">
        <f>IFERROR(VLOOKUP(B1031,Tiempos!$T$6:$U$16,2,FALSE),"")</f>
        <v/>
      </c>
      <c r="D1031" s="59"/>
      <c r="E1031" s="141" t="str">
        <f>IFERROR(+VLOOKUP(A1031,Tabla!$A$5:B10028,2,0),"")</f>
        <v/>
      </c>
      <c r="F1031" s="69"/>
      <c r="G1031" s="68"/>
      <c r="H1031" s="70"/>
      <c r="I1031" s="68"/>
      <c r="J1031" s="61"/>
      <c r="K1031" s="72" t="str">
        <f t="shared" si="118"/>
        <v/>
      </c>
      <c r="L1031" s="73" t="str">
        <f t="shared" si="119"/>
        <v/>
      </c>
      <c r="M1031" s="74" t="str">
        <f t="shared" si="120"/>
        <v/>
      </c>
      <c r="N1031" s="78" t="str">
        <f t="shared" si="121"/>
        <v/>
      </c>
      <c r="O1031" s="75" t="str">
        <f>IFERROR(IF(OR(M1031="",B1031=""),"",VLOOKUP($A1031,Tabla!$A$2:$M$112,$C1031,FALSE)),"")</f>
        <v/>
      </c>
      <c r="P1031" s="76" t="str">
        <f t="shared" si="122"/>
        <v/>
      </c>
      <c r="Q1031" s="77" t="str">
        <f>IFERROR(IF(OR(O1031=0,O1031=""),VLOOKUP(B1031,$T$6:$W$16,4,0)/60*N1031,Tiempos!O1031*VLOOKUP(Tiempos!B1031,Tiempos!$T$6:$W$16,4,0)/60),"")</f>
        <v/>
      </c>
      <c r="R1031" s="116"/>
      <c r="S1031" s="112">
        <f t="shared" si="123"/>
        <v>0</v>
      </c>
    </row>
    <row r="1032" spans="1:19" hidden="1">
      <c r="A1032" s="67"/>
      <c r="B1032" s="59"/>
      <c r="C1032" s="79" t="str">
        <f>IFERROR(VLOOKUP(B1032,Tiempos!$T$6:$U$16,2,FALSE),"")</f>
        <v/>
      </c>
      <c r="D1032" s="59"/>
      <c r="E1032" s="141" t="str">
        <f>IFERROR(+VLOOKUP(A1032,Tabla!$A$5:B10029,2,0),"")</f>
        <v/>
      </c>
      <c r="F1032" s="69"/>
      <c r="G1032" s="68"/>
      <c r="H1032" s="70"/>
      <c r="I1032" s="68"/>
      <c r="J1032" s="61"/>
      <c r="K1032" s="72" t="str">
        <f t="shared" si="118"/>
        <v/>
      </c>
      <c r="L1032" s="73" t="str">
        <f t="shared" si="119"/>
        <v/>
      </c>
      <c r="M1032" s="74" t="str">
        <f t="shared" si="120"/>
        <v/>
      </c>
      <c r="N1032" s="78" t="str">
        <f t="shared" si="121"/>
        <v/>
      </c>
      <c r="O1032" s="75" t="str">
        <f>IFERROR(IF(OR(M1032="",B1032=""),"",VLOOKUP($A1032,Tabla!$A$2:$M$112,$C1032,FALSE)),"")</f>
        <v/>
      </c>
      <c r="P1032" s="76" t="str">
        <f t="shared" si="122"/>
        <v/>
      </c>
      <c r="Q1032" s="77" t="str">
        <f>IFERROR(IF(OR(O1032=0,O1032=""),VLOOKUP(B1032,$T$6:$W$16,4,0)/60*N1032,Tiempos!O1032*VLOOKUP(Tiempos!B1032,Tiempos!$T$6:$W$16,4,0)/60),"")</f>
        <v/>
      </c>
      <c r="R1032" s="115"/>
      <c r="S1032" s="112">
        <f t="shared" si="123"/>
        <v>0</v>
      </c>
    </row>
    <row r="1033" spans="1:19" hidden="1">
      <c r="A1033" s="67"/>
      <c r="B1033" s="59"/>
      <c r="C1033" s="79" t="str">
        <f>IFERROR(VLOOKUP(B1033,Tiempos!$T$6:$U$16,2,FALSE),"")</f>
        <v/>
      </c>
      <c r="D1033" s="59"/>
      <c r="E1033" s="141" t="str">
        <f>IFERROR(+VLOOKUP(A1033,Tabla!$A$5:B10030,2,0),"")</f>
        <v/>
      </c>
      <c r="F1033" s="69"/>
      <c r="G1033" s="68"/>
      <c r="H1033" s="70"/>
      <c r="I1033" s="68"/>
      <c r="J1033" s="61"/>
      <c r="K1033" s="72" t="str">
        <f t="shared" si="118"/>
        <v/>
      </c>
      <c r="L1033" s="73" t="str">
        <f t="shared" si="119"/>
        <v/>
      </c>
      <c r="M1033" s="74" t="str">
        <f t="shared" si="120"/>
        <v/>
      </c>
      <c r="N1033" s="78" t="str">
        <f t="shared" si="121"/>
        <v/>
      </c>
      <c r="O1033" s="75" t="str">
        <f>IFERROR(IF(OR(M1033="",B1033=""),"",VLOOKUP($A1033,Tabla!$A$2:$M$112,$C1033,FALSE)),"")</f>
        <v/>
      </c>
      <c r="P1033" s="76" t="str">
        <f t="shared" si="122"/>
        <v/>
      </c>
      <c r="Q1033" s="77" t="str">
        <f>IFERROR(IF(OR(O1033=0,O1033=""),VLOOKUP(B1033,$T$6:$W$16,4,0)/60*N1033,Tiempos!O1033*VLOOKUP(Tiempos!B1033,Tiempos!$T$6:$W$16,4,0)/60),"")</f>
        <v/>
      </c>
      <c r="R1033" s="115"/>
      <c r="S1033" s="112">
        <f t="shared" si="123"/>
        <v>0</v>
      </c>
    </row>
    <row r="1034" spans="1:19" hidden="1">
      <c r="A1034" s="67"/>
      <c r="B1034" s="59"/>
      <c r="C1034" s="79" t="str">
        <f>IFERROR(VLOOKUP(B1034,Tiempos!$T$6:$U$16,2,FALSE),"")</f>
        <v/>
      </c>
      <c r="D1034" s="59"/>
      <c r="E1034" s="141" t="str">
        <f>IFERROR(+VLOOKUP(A1034,Tabla!$A$5:B10031,2,0),"")</f>
        <v/>
      </c>
      <c r="F1034" s="69"/>
      <c r="G1034" s="68"/>
      <c r="H1034" s="70"/>
      <c r="I1034" s="68"/>
      <c r="J1034" s="61"/>
      <c r="K1034" s="72" t="str">
        <f t="shared" si="118"/>
        <v/>
      </c>
      <c r="L1034" s="73" t="str">
        <f t="shared" si="119"/>
        <v/>
      </c>
      <c r="M1034" s="74" t="str">
        <f t="shared" si="120"/>
        <v/>
      </c>
      <c r="N1034" s="78" t="str">
        <f t="shared" si="121"/>
        <v/>
      </c>
      <c r="O1034" s="75" t="str">
        <f>IFERROR(IF(OR(M1034="",B1034=""),"",VLOOKUP($A1034,Tabla!$A$2:$M$112,$C1034,FALSE)),"")</f>
        <v/>
      </c>
      <c r="P1034" s="76" t="str">
        <f t="shared" si="122"/>
        <v/>
      </c>
      <c r="Q1034" s="77" t="str">
        <f>IFERROR(IF(OR(O1034=0,O1034=""),VLOOKUP(B1034,$T$6:$W$16,4,0)/60*N1034,Tiempos!O1034*VLOOKUP(Tiempos!B1034,Tiempos!$T$6:$W$16,4,0)/60),"")</f>
        <v/>
      </c>
      <c r="R1034" s="115"/>
      <c r="S1034" s="112">
        <f t="shared" si="123"/>
        <v>0</v>
      </c>
    </row>
    <row r="1035" spans="1:19" hidden="1">
      <c r="A1035" s="67"/>
      <c r="B1035" s="59"/>
      <c r="C1035" s="79" t="str">
        <f>IFERROR(VLOOKUP(B1035,Tiempos!$T$6:$U$16,2,FALSE),"")</f>
        <v/>
      </c>
      <c r="D1035" s="59"/>
      <c r="E1035" s="141" t="str">
        <f>IFERROR(+VLOOKUP(A1035,Tabla!$A$5:B10032,2,0),"")</f>
        <v/>
      </c>
      <c r="F1035" s="69"/>
      <c r="G1035" s="68"/>
      <c r="H1035" s="70"/>
      <c r="I1035" s="68"/>
      <c r="J1035" s="61"/>
      <c r="K1035" s="72" t="str">
        <f t="shared" si="118"/>
        <v/>
      </c>
      <c r="L1035" s="73" t="str">
        <f t="shared" si="119"/>
        <v/>
      </c>
      <c r="M1035" s="74" t="str">
        <f t="shared" si="120"/>
        <v/>
      </c>
      <c r="N1035" s="78" t="str">
        <f t="shared" si="121"/>
        <v/>
      </c>
      <c r="O1035" s="75" t="str">
        <f>IFERROR(IF(OR(M1035="",B1035=""),"",VLOOKUP($A1035,Tabla!$A$2:$M$112,$C1035,FALSE)),"")</f>
        <v/>
      </c>
      <c r="P1035" s="76" t="str">
        <f t="shared" si="122"/>
        <v/>
      </c>
      <c r="Q1035" s="77" t="str">
        <f>IFERROR(IF(OR(O1035=0,O1035=""),VLOOKUP(B1035,$T$6:$W$16,4,0)/60*N1035,Tiempos!O1035*VLOOKUP(Tiempos!B1035,Tiempos!$T$6:$W$16,4,0)/60),"")</f>
        <v/>
      </c>
      <c r="R1035" s="115"/>
      <c r="S1035" s="112">
        <f t="shared" si="123"/>
        <v>0</v>
      </c>
    </row>
    <row r="1036" spans="1:19" hidden="1">
      <c r="A1036" s="67"/>
      <c r="B1036" s="59"/>
      <c r="C1036" s="79" t="str">
        <f>IFERROR(VLOOKUP(B1036,Tiempos!$T$6:$U$16,2,FALSE),"")</f>
        <v/>
      </c>
      <c r="D1036" s="59"/>
      <c r="E1036" s="141" t="str">
        <f>IFERROR(+VLOOKUP(A1036,Tabla!$A$5:B10033,2,0),"")</f>
        <v/>
      </c>
      <c r="F1036" s="69"/>
      <c r="G1036" s="68"/>
      <c r="H1036" s="70"/>
      <c r="I1036" s="68"/>
      <c r="J1036" s="61"/>
      <c r="K1036" s="72" t="str">
        <f t="shared" si="118"/>
        <v/>
      </c>
      <c r="L1036" s="73" t="str">
        <f t="shared" si="119"/>
        <v/>
      </c>
      <c r="M1036" s="74" t="str">
        <f t="shared" si="120"/>
        <v/>
      </c>
      <c r="N1036" s="78" t="str">
        <f t="shared" si="121"/>
        <v/>
      </c>
      <c r="O1036" s="75" t="str">
        <f>IFERROR(IF(OR(M1036="",B1036=""),"",VLOOKUP($A1036,Tabla!$A$2:$M$112,$C1036,FALSE)),"")</f>
        <v/>
      </c>
      <c r="P1036" s="76" t="str">
        <f t="shared" si="122"/>
        <v/>
      </c>
      <c r="Q1036" s="77" t="str">
        <f>IFERROR(IF(OR(O1036=0,O1036=""),VLOOKUP(B1036,$T$6:$W$16,4,0)/60*N1036,Tiempos!O1036*VLOOKUP(Tiempos!B1036,Tiempos!$T$6:$W$16,4,0)/60),"")</f>
        <v/>
      </c>
      <c r="R1036" s="115"/>
      <c r="S1036" s="112">
        <f t="shared" si="123"/>
        <v>0</v>
      </c>
    </row>
    <row r="1037" spans="1:19" hidden="1">
      <c r="A1037" s="67"/>
      <c r="B1037" s="59"/>
      <c r="C1037" s="79" t="str">
        <f>IFERROR(VLOOKUP(B1037,Tiempos!$T$6:$U$16,2,FALSE),"")</f>
        <v/>
      </c>
      <c r="D1037" s="59"/>
      <c r="E1037" s="141" t="str">
        <f>IFERROR(+VLOOKUP(A1037,Tabla!$A$5:B10034,2,0),"")</f>
        <v/>
      </c>
      <c r="F1037" s="69"/>
      <c r="G1037" s="68"/>
      <c r="H1037" s="70"/>
      <c r="I1037" s="68"/>
      <c r="J1037" s="61"/>
      <c r="K1037" s="72" t="str">
        <f t="shared" si="118"/>
        <v/>
      </c>
      <c r="L1037" s="73" t="str">
        <f t="shared" si="119"/>
        <v/>
      </c>
      <c r="M1037" s="74" t="str">
        <f t="shared" si="120"/>
        <v/>
      </c>
      <c r="N1037" s="78" t="str">
        <f t="shared" si="121"/>
        <v/>
      </c>
      <c r="O1037" s="75" t="str">
        <f>IFERROR(IF(OR(M1037="",B1037=""),"",VLOOKUP($A1037,Tabla!$A$2:$M$112,$C1037,FALSE)),"")</f>
        <v/>
      </c>
      <c r="P1037" s="76" t="str">
        <f t="shared" si="122"/>
        <v/>
      </c>
      <c r="Q1037" s="77" t="str">
        <f>IFERROR(IF(OR(O1037=0,O1037=""),VLOOKUP(B1037,$T$6:$W$16,4,0)/60*N1037,Tiempos!O1037*VLOOKUP(Tiempos!B1037,Tiempos!$T$6:$W$16,4,0)/60),"")</f>
        <v/>
      </c>
      <c r="R1037" s="115"/>
      <c r="S1037" s="112">
        <f t="shared" si="123"/>
        <v>0</v>
      </c>
    </row>
    <row r="1038" spans="1:19" hidden="1">
      <c r="A1038" s="67"/>
      <c r="B1038" s="59"/>
      <c r="C1038" s="79" t="str">
        <f>IFERROR(VLOOKUP(B1038,Tiempos!$T$6:$U$16,2,FALSE),"")</f>
        <v/>
      </c>
      <c r="D1038" s="59"/>
      <c r="E1038" s="141" t="str">
        <f>IFERROR(+VLOOKUP(A1038,Tabla!$A$5:B10035,2,0),"")</f>
        <v/>
      </c>
      <c r="F1038" s="69"/>
      <c r="G1038" s="68"/>
      <c r="H1038" s="70"/>
      <c r="I1038" s="68"/>
      <c r="J1038" s="61"/>
      <c r="K1038" s="72" t="str">
        <f t="shared" si="118"/>
        <v/>
      </c>
      <c r="L1038" s="73" t="str">
        <f t="shared" si="119"/>
        <v/>
      </c>
      <c r="M1038" s="74" t="str">
        <f t="shared" si="120"/>
        <v/>
      </c>
      <c r="N1038" s="78" t="str">
        <f t="shared" si="121"/>
        <v/>
      </c>
      <c r="O1038" s="75" t="str">
        <f>IFERROR(IF(OR(M1038="",B1038=""),"",VLOOKUP($A1038,Tabla!$A$2:$M$112,$C1038,FALSE)),"")</f>
        <v/>
      </c>
      <c r="P1038" s="76" t="str">
        <f t="shared" si="122"/>
        <v/>
      </c>
      <c r="Q1038" s="77" t="str">
        <f>IFERROR(IF(OR(O1038=0,O1038=""),VLOOKUP(B1038,$T$6:$W$16,4,0)/60*N1038,Tiempos!O1038*VLOOKUP(Tiempos!B1038,Tiempos!$T$6:$W$16,4,0)/60),"")</f>
        <v/>
      </c>
      <c r="R1038" s="115"/>
      <c r="S1038" s="112">
        <f t="shared" si="123"/>
        <v>0</v>
      </c>
    </row>
    <row r="1039" spans="1:19" hidden="1">
      <c r="A1039" s="67"/>
      <c r="B1039" s="59"/>
      <c r="C1039" s="79" t="str">
        <f>IFERROR(VLOOKUP(B1039,Tiempos!$T$6:$U$16,2,FALSE),"")</f>
        <v/>
      </c>
      <c r="D1039" s="59"/>
      <c r="E1039" s="141" t="str">
        <f>IFERROR(+VLOOKUP(A1039,Tabla!$A$5:B10036,2,0),"")</f>
        <v/>
      </c>
      <c r="F1039" s="69"/>
      <c r="G1039" s="68"/>
      <c r="H1039" s="70"/>
      <c r="I1039" s="68"/>
      <c r="J1039" s="61"/>
      <c r="K1039" s="72" t="str">
        <f t="shared" si="118"/>
        <v/>
      </c>
      <c r="L1039" s="73" t="str">
        <f t="shared" si="119"/>
        <v/>
      </c>
      <c r="M1039" s="74" t="str">
        <f t="shared" si="120"/>
        <v/>
      </c>
      <c r="N1039" s="78" t="str">
        <f t="shared" si="121"/>
        <v/>
      </c>
      <c r="O1039" s="75" t="str">
        <f>IFERROR(IF(OR(M1039="",B1039=""),"",VLOOKUP($A1039,Tabla!$A$2:$M$112,$C1039,FALSE)),"")</f>
        <v/>
      </c>
      <c r="P1039" s="76" t="str">
        <f t="shared" si="122"/>
        <v/>
      </c>
      <c r="Q1039" s="77" t="str">
        <f>IFERROR(IF(OR(O1039=0,O1039=""),VLOOKUP(B1039,$T$6:$W$16,4,0)/60*N1039,Tiempos!O1039*VLOOKUP(Tiempos!B1039,Tiempos!$T$6:$W$16,4,0)/60),"")</f>
        <v/>
      </c>
      <c r="R1039" s="115"/>
      <c r="S1039" s="112">
        <f t="shared" si="123"/>
        <v>0</v>
      </c>
    </row>
    <row r="1040" spans="1:19" hidden="1">
      <c r="A1040" s="67"/>
      <c r="B1040" s="59"/>
      <c r="C1040" s="79" t="str">
        <f>IFERROR(VLOOKUP(B1040,Tiempos!$T$6:$U$16,2,FALSE),"")</f>
        <v/>
      </c>
      <c r="D1040" s="59"/>
      <c r="E1040" s="141" t="str">
        <f>IFERROR(+VLOOKUP(A1040,Tabla!$A$5:B10037,2,0),"")</f>
        <v/>
      </c>
      <c r="F1040" s="69"/>
      <c r="G1040" s="68"/>
      <c r="H1040" s="70"/>
      <c r="I1040" s="68"/>
      <c r="J1040" s="61"/>
      <c r="K1040" s="72" t="str">
        <f t="shared" si="118"/>
        <v/>
      </c>
      <c r="L1040" s="73" t="str">
        <f t="shared" si="119"/>
        <v/>
      </c>
      <c r="M1040" s="74" t="str">
        <f t="shared" si="120"/>
        <v/>
      </c>
      <c r="N1040" s="78" t="str">
        <f t="shared" si="121"/>
        <v/>
      </c>
      <c r="O1040" s="75" t="str">
        <f>IFERROR(IF(OR(M1040="",B1040=""),"",VLOOKUP($A1040,Tabla!$A$2:$M$112,$C1040,FALSE)),"")</f>
        <v/>
      </c>
      <c r="P1040" s="76" t="str">
        <f t="shared" si="122"/>
        <v/>
      </c>
      <c r="Q1040" s="77" t="str">
        <f>IFERROR(IF(OR(O1040=0,O1040=""),VLOOKUP(B1040,$T$6:$W$16,4,0)/60*N1040,Tiempos!O1040*VLOOKUP(Tiempos!B1040,Tiempos!$T$6:$W$16,4,0)/60),"")</f>
        <v/>
      </c>
      <c r="R1040" s="115"/>
      <c r="S1040" s="112">
        <f t="shared" si="123"/>
        <v>0</v>
      </c>
    </row>
    <row r="1041" spans="1:19" ht="13.5" hidden="1" customHeight="1">
      <c r="A1041" s="67"/>
      <c r="B1041" s="59"/>
      <c r="C1041" s="79" t="str">
        <f>IFERROR(VLOOKUP(B1041,Tiempos!$T$6:$U$16,2,FALSE),"")</f>
        <v/>
      </c>
      <c r="D1041" s="59"/>
      <c r="E1041" s="141" t="str">
        <f>IFERROR(+VLOOKUP(A1041,Tabla!$A$5:B10038,2,0),"")</f>
        <v/>
      </c>
      <c r="F1041" s="69"/>
      <c r="G1041" s="68"/>
      <c r="H1041" s="70"/>
      <c r="I1041" s="68"/>
      <c r="J1041" s="61"/>
      <c r="K1041" s="72" t="str">
        <f t="shared" si="118"/>
        <v/>
      </c>
      <c r="L1041" s="73" t="str">
        <f t="shared" si="119"/>
        <v/>
      </c>
      <c r="M1041" s="74" t="str">
        <f t="shared" si="120"/>
        <v/>
      </c>
      <c r="N1041" s="78" t="str">
        <f t="shared" si="121"/>
        <v/>
      </c>
      <c r="O1041" s="75" t="str">
        <f>IFERROR(IF(OR(M1041="",B1041=""),"",VLOOKUP($A1041,Tabla!$A$2:$M$112,$C1041,FALSE)),"")</f>
        <v/>
      </c>
      <c r="P1041" s="76" t="str">
        <f t="shared" si="122"/>
        <v/>
      </c>
      <c r="Q1041" s="77" t="str">
        <f>IFERROR(IF(OR(O1041=0,O1041=""),VLOOKUP(B1041,$T$6:$W$16,4,0)/60*N1041,Tiempos!O1041*VLOOKUP(Tiempos!B1041,Tiempos!$T$6:$W$16,4,0)/60),"")</f>
        <v/>
      </c>
      <c r="R1041" s="115"/>
      <c r="S1041" s="112">
        <f t="shared" si="123"/>
        <v>0</v>
      </c>
    </row>
    <row r="1042" spans="1:19" ht="13.5" hidden="1" customHeight="1">
      <c r="A1042" s="67"/>
      <c r="B1042" s="59"/>
      <c r="C1042" s="79" t="str">
        <f>IFERROR(VLOOKUP(B1042,Tiempos!$T$6:$U$16,2,FALSE),"")</f>
        <v/>
      </c>
      <c r="D1042" s="59"/>
      <c r="E1042" s="141" t="str">
        <f>IFERROR(+VLOOKUP(A1042,Tabla!$A$5:B10039,2,0),"")</f>
        <v/>
      </c>
      <c r="F1042" s="69"/>
      <c r="G1042" s="68"/>
      <c r="H1042" s="70"/>
      <c r="I1042" s="68"/>
      <c r="J1042" s="61"/>
      <c r="K1042" s="72" t="str">
        <f t="shared" si="118"/>
        <v/>
      </c>
      <c r="L1042" s="73" t="str">
        <f t="shared" si="119"/>
        <v/>
      </c>
      <c r="M1042" s="74" t="str">
        <f t="shared" si="120"/>
        <v/>
      </c>
      <c r="N1042" s="78" t="str">
        <f t="shared" si="121"/>
        <v/>
      </c>
      <c r="O1042" s="75" t="str">
        <f>IFERROR(IF(OR(M1042="",B1042=""),"",VLOOKUP($A1042,Tabla!$A$2:$M$112,$C1042,FALSE)),"")</f>
        <v/>
      </c>
      <c r="P1042" s="76" t="str">
        <f t="shared" si="122"/>
        <v/>
      </c>
      <c r="Q1042" s="77" t="str">
        <f>IFERROR(IF(OR(O1042=0,O1042=""),VLOOKUP(B1042,$T$6:$W$16,4,0)/60*N1042,Tiempos!O1042*VLOOKUP(Tiempos!B1042,Tiempos!$T$6:$W$16,4,0)/60),"")</f>
        <v/>
      </c>
      <c r="R1042" s="115"/>
      <c r="S1042" s="112">
        <f t="shared" si="123"/>
        <v>0</v>
      </c>
    </row>
    <row r="1043" spans="1:19" hidden="1">
      <c r="A1043" s="67"/>
      <c r="B1043" s="59"/>
      <c r="C1043" s="79" t="str">
        <f>IFERROR(VLOOKUP(B1043,Tiempos!$T$6:$U$16,2,FALSE),"")</f>
        <v/>
      </c>
      <c r="D1043" s="59"/>
      <c r="E1043" s="141" t="str">
        <f>IFERROR(+VLOOKUP(A1043,Tabla!$A$5:B10040,2,0),"")</f>
        <v/>
      </c>
      <c r="F1043" s="69"/>
      <c r="G1043" s="68"/>
      <c r="H1043" s="70"/>
      <c r="I1043" s="68"/>
      <c r="J1043" s="61"/>
      <c r="K1043" s="72" t="str">
        <f t="shared" si="118"/>
        <v/>
      </c>
      <c r="L1043" s="73" t="str">
        <f t="shared" si="119"/>
        <v/>
      </c>
      <c r="M1043" s="74" t="str">
        <f t="shared" si="120"/>
        <v/>
      </c>
      <c r="N1043" s="78" t="str">
        <f t="shared" si="121"/>
        <v/>
      </c>
      <c r="O1043" s="75" t="str">
        <f>IFERROR(IF(OR(M1043="",B1043=""),"",VLOOKUP($A1043,Tabla!$A$2:$M$112,$C1043,FALSE)),"")</f>
        <v/>
      </c>
      <c r="P1043" s="76" t="str">
        <f t="shared" si="122"/>
        <v/>
      </c>
      <c r="Q1043" s="77" t="str">
        <f>IFERROR(IF(OR(O1043=0,O1043=""),VLOOKUP(B1043,$T$6:$W$16,4,0)/60*N1043,Tiempos!O1043*VLOOKUP(Tiempos!B1043,Tiempos!$T$6:$W$16,4,0)/60),"")</f>
        <v/>
      </c>
      <c r="R1043" s="115"/>
      <c r="S1043" s="112">
        <f t="shared" si="123"/>
        <v>0</v>
      </c>
    </row>
    <row r="1044" spans="1:19" hidden="1">
      <c r="A1044" s="67"/>
      <c r="B1044" s="59"/>
      <c r="C1044" s="79" t="str">
        <f>IFERROR(VLOOKUP(B1044,Tiempos!$T$6:$U$16,2,FALSE),"")</f>
        <v/>
      </c>
      <c r="D1044" s="59"/>
      <c r="E1044" s="141" t="str">
        <f>IFERROR(+VLOOKUP(A1044,Tabla!$A$5:B10041,2,0),"")</f>
        <v/>
      </c>
      <c r="F1044" s="69"/>
      <c r="G1044" s="68"/>
      <c r="H1044" s="70"/>
      <c r="I1044" s="68"/>
      <c r="J1044" s="61"/>
      <c r="K1044" s="72" t="str">
        <f t="shared" si="118"/>
        <v/>
      </c>
      <c r="L1044" s="73" t="str">
        <f t="shared" si="119"/>
        <v/>
      </c>
      <c r="M1044" s="74" t="str">
        <f t="shared" si="120"/>
        <v/>
      </c>
      <c r="N1044" s="78" t="str">
        <f t="shared" si="121"/>
        <v/>
      </c>
      <c r="O1044" s="75" t="str">
        <f>IFERROR(IF(OR(M1044="",B1044=""),"",VLOOKUP($A1044,Tabla!$A$2:$M$112,$C1044,FALSE)),"")</f>
        <v/>
      </c>
      <c r="P1044" s="76" t="str">
        <f t="shared" si="122"/>
        <v/>
      </c>
      <c r="Q1044" s="77" t="str">
        <f>IFERROR(IF(OR(O1044=0,O1044=""),VLOOKUP(B1044,$T$6:$W$16,4,0)/60*N1044,Tiempos!O1044*VLOOKUP(Tiempos!B1044,Tiempos!$T$6:$W$16,4,0)/60),"")</f>
        <v/>
      </c>
      <c r="R1044" s="115"/>
      <c r="S1044" s="112">
        <f t="shared" si="123"/>
        <v>0</v>
      </c>
    </row>
    <row r="1045" spans="1:19" hidden="1">
      <c r="A1045" s="67"/>
      <c r="B1045" s="59"/>
      <c r="C1045" s="79" t="str">
        <f>IFERROR(VLOOKUP(B1045,Tiempos!$T$6:$U$16,2,FALSE),"")</f>
        <v/>
      </c>
      <c r="D1045" s="59"/>
      <c r="E1045" s="141" t="str">
        <f>IFERROR(+VLOOKUP(A1045,Tabla!$A$5:B10042,2,0),"")</f>
        <v/>
      </c>
      <c r="F1045" s="69"/>
      <c r="G1045" s="68"/>
      <c r="H1045" s="70"/>
      <c r="I1045" s="68"/>
      <c r="J1045" s="61"/>
      <c r="K1045" s="72" t="str">
        <f t="shared" si="118"/>
        <v/>
      </c>
      <c r="L1045" s="73" t="str">
        <f t="shared" si="119"/>
        <v/>
      </c>
      <c r="M1045" s="74" t="str">
        <f t="shared" si="120"/>
        <v/>
      </c>
      <c r="N1045" s="78" t="str">
        <f t="shared" si="121"/>
        <v/>
      </c>
      <c r="O1045" s="75" t="str">
        <f>IFERROR(IF(OR(M1045="",B1045=""),"",VLOOKUP($A1045,Tabla!$A$2:$M$112,$C1045,FALSE)),"")</f>
        <v/>
      </c>
      <c r="P1045" s="76" t="str">
        <f t="shared" si="122"/>
        <v/>
      </c>
      <c r="Q1045" s="77" t="str">
        <f>IFERROR(IF(OR(O1045=0,O1045=""),VLOOKUP(B1045,$T$6:$W$16,4,0)/60*N1045,Tiempos!O1045*VLOOKUP(Tiempos!B1045,Tiempos!$T$6:$W$16,4,0)/60),"")</f>
        <v/>
      </c>
      <c r="R1045" s="115"/>
      <c r="S1045" s="112">
        <f t="shared" si="123"/>
        <v>0</v>
      </c>
    </row>
    <row r="1046" spans="1:19" hidden="1">
      <c r="A1046" s="67"/>
      <c r="B1046" s="59"/>
      <c r="C1046" s="79" t="str">
        <f>IFERROR(VLOOKUP(B1046,Tiempos!$T$6:$U$16,2,FALSE),"")</f>
        <v/>
      </c>
      <c r="D1046" s="59"/>
      <c r="E1046" s="141" t="str">
        <f>IFERROR(+VLOOKUP(A1046,Tabla!$A$5:B10043,2,0),"")</f>
        <v/>
      </c>
      <c r="F1046" s="69"/>
      <c r="G1046" s="68"/>
      <c r="H1046" s="70"/>
      <c r="I1046" s="68"/>
      <c r="J1046" s="61"/>
      <c r="K1046" s="72" t="str">
        <f t="shared" si="118"/>
        <v/>
      </c>
      <c r="L1046" s="73" t="str">
        <f t="shared" si="119"/>
        <v/>
      </c>
      <c r="M1046" s="74" t="str">
        <f t="shared" si="120"/>
        <v/>
      </c>
      <c r="N1046" s="78" t="str">
        <f t="shared" si="121"/>
        <v/>
      </c>
      <c r="O1046" s="75" t="str">
        <f>IFERROR(IF(OR(M1046="",B1046=""),"",VLOOKUP($A1046,Tabla!$A$2:$M$112,$C1046,FALSE)),"")</f>
        <v/>
      </c>
      <c r="P1046" s="76" t="str">
        <f t="shared" si="122"/>
        <v/>
      </c>
      <c r="Q1046" s="77" t="str">
        <f>IFERROR(IF(OR(O1046=0,O1046=""),VLOOKUP(B1046,$T$6:$W$16,4,0)/60*N1046,Tiempos!O1046*VLOOKUP(Tiempos!B1046,Tiempos!$T$6:$W$16,4,0)/60),"")</f>
        <v/>
      </c>
      <c r="R1046" s="115"/>
      <c r="S1046" s="112">
        <f t="shared" si="123"/>
        <v>0</v>
      </c>
    </row>
    <row r="1047" spans="1:19" hidden="1">
      <c r="A1047" s="67"/>
      <c r="B1047" s="59"/>
      <c r="C1047" s="79" t="str">
        <f>IFERROR(VLOOKUP(B1047,Tiempos!$T$6:$U$16,2,FALSE),"")</f>
        <v/>
      </c>
      <c r="D1047" s="59"/>
      <c r="E1047" s="141" t="str">
        <f>IFERROR(+VLOOKUP(A1047,Tabla!$A$5:B10044,2,0),"")</f>
        <v/>
      </c>
      <c r="F1047" s="69"/>
      <c r="G1047" s="68"/>
      <c r="H1047" s="70"/>
      <c r="I1047" s="68"/>
      <c r="J1047" s="61"/>
      <c r="K1047" s="72" t="str">
        <f t="shared" si="118"/>
        <v/>
      </c>
      <c r="L1047" s="73" t="str">
        <f t="shared" si="119"/>
        <v/>
      </c>
      <c r="M1047" s="74" t="str">
        <f t="shared" si="120"/>
        <v/>
      </c>
      <c r="N1047" s="78" t="str">
        <f t="shared" si="121"/>
        <v/>
      </c>
      <c r="O1047" s="75" t="str">
        <f>IFERROR(IF(OR(M1047="",B1047=""),"",VLOOKUP($A1047,Tabla!$A$2:$M$112,$C1047,FALSE)),"")</f>
        <v/>
      </c>
      <c r="P1047" s="76" t="str">
        <f t="shared" si="122"/>
        <v/>
      </c>
      <c r="Q1047" s="77" t="str">
        <f>IFERROR(IF(OR(O1047=0,O1047=""),VLOOKUP(B1047,$T$6:$W$16,4,0)/60*N1047,Tiempos!O1047*VLOOKUP(Tiempos!B1047,Tiempos!$T$6:$W$16,4,0)/60),"")</f>
        <v/>
      </c>
      <c r="R1047" s="115"/>
      <c r="S1047" s="112">
        <f t="shared" si="123"/>
        <v>0</v>
      </c>
    </row>
    <row r="1048" spans="1:19" hidden="1">
      <c r="A1048" s="67"/>
      <c r="B1048" s="59"/>
      <c r="C1048" s="79" t="str">
        <f>IFERROR(VLOOKUP(B1048,Tiempos!$T$6:$U$16,2,FALSE),"")</f>
        <v/>
      </c>
      <c r="D1048" s="59"/>
      <c r="E1048" s="141" t="str">
        <f>IFERROR(+VLOOKUP(A1048,Tabla!$A$5:B10045,2,0),"")</f>
        <v/>
      </c>
      <c r="F1048" s="69"/>
      <c r="G1048" s="68"/>
      <c r="H1048" s="70"/>
      <c r="I1048" s="68"/>
      <c r="J1048" s="61"/>
      <c r="K1048" s="72" t="str">
        <f t="shared" si="118"/>
        <v/>
      </c>
      <c r="L1048" s="73" t="str">
        <f t="shared" si="119"/>
        <v/>
      </c>
      <c r="M1048" s="74" t="str">
        <f t="shared" si="120"/>
        <v/>
      </c>
      <c r="N1048" s="78" t="str">
        <f t="shared" si="121"/>
        <v/>
      </c>
      <c r="O1048" s="75" t="str">
        <f>IFERROR(IF(OR(M1048="",B1048=""),"",VLOOKUP($A1048,Tabla!$A$2:$M$112,$C1048,FALSE)),"")</f>
        <v/>
      </c>
      <c r="P1048" s="76" t="str">
        <f t="shared" si="122"/>
        <v/>
      </c>
      <c r="Q1048" s="77" t="str">
        <f>IFERROR(IF(OR(O1048=0,O1048=""),VLOOKUP(B1048,$T$6:$W$16,4,0)/60*N1048,Tiempos!O1048*VLOOKUP(Tiempos!B1048,Tiempos!$T$6:$W$16,4,0)/60),"")</f>
        <v/>
      </c>
      <c r="R1048" s="115"/>
      <c r="S1048" s="112">
        <f t="shared" si="123"/>
        <v>0</v>
      </c>
    </row>
    <row r="1049" spans="1:19" hidden="1">
      <c r="A1049" s="67"/>
      <c r="B1049" s="59"/>
      <c r="C1049" s="79" t="str">
        <f>IFERROR(VLOOKUP(B1049,Tiempos!$T$6:$U$16,2,FALSE),"")</f>
        <v/>
      </c>
      <c r="D1049" s="59"/>
      <c r="E1049" s="141" t="str">
        <f>IFERROR(+VLOOKUP(A1049,Tabla!$A$5:B10046,2,0),"")</f>
        <v/>
      </c>
      <c r="F1049" s="69"/>
      <c r="G1049" s="68"/>
      <c r="H1049" s="70"/>
      <c r="I1049" s="68"/>
      <c r="J1049" s="61"/>
      <c r="K1049" s="72" t="str">
        <f t="shared" si="118"/>
        <v/>
      </c>
      <c r="L1049" s="73" t="str">
        <f t="shared" si="119"/>
        <v/>
      </c>
      <c r="M1049" s="74" t="str">
        <f t="shared" si="120"/>
        <v/>
      </c>
      <c r="N1049" s="78" t="str">
        <f t="shared" si="121"/>
        <v/>
      </c>
      <c r="O1049" s="75" t="str">
        <f>IFERROR(IF(OR(M1049="",B1049=""),"",VLOOKUP($A1049,Tabla!$A$2:$M$112,$C1049,FALSE)),"")</f>
        <v/>
      </c>
      <c r="P1049" s="76" t="str">
        <f t="shared" si="122"/>
        <v/>
      </c>
      <c r="Q1049" s="77" t="str">
        <f>IFERROR(IF(OR(O1049=0,O1049=""),VLOOKUP(B1049,$T$6:$W$16,4,0)/60*N1049,Tiempos!O1049*VLOOKUP(Tiempos!B1049,Tiempos!$T$6:$W$16,4,0)/60),"")</f>
        <v/>
      </c>
      <c r="R1049" s="115"/>
      <c r="S1049" s="112">
        <f t="shared" si="123"/>
        <v>0</v>
      </c>
    </row>
    <row r="1050" spans="1:19" hidden="1">
      <c r="A1050" s="67"/>
      <c r="B1050" s="59"/>
      <c r="C1050" s="79" t="str">
        <f>IFERROR(VLOOKUP(B1050,Tiempos!$T$6:$U$16,2,FALSE),"")</f>
        <v/>
      </c>
      <c r="D1050" s="59"/>
      <c r="E1050" s="141" t="str">
        <f>IFERROR(+VLOOKUP(A1050,Tabla!$A$5:B10047,2,0),"")</f>
        <v/>
      </c>
      <c r="F1050" s="69"/>
      <c r="G1050" s="68"/>
      <c r="H1050" s="70"/>
      <c r="I1050" s="68"/>
      <c r="J1050" s="61"/>
      <c r="K1050" s="72" t="str">
        <f t="shared" si="118"/>
        <v/>
      </c>
      <c r="L1050" s="73" t="str">
        <f t="shared" si="119"/>
        <v/>
      </c>
      <c r="M1050" s="74" t="str">
        <f t="shared" si="120"/>
        <v/>
      </c>
      <c r="N1050" s="78" t="str">
        <f t="shared" si="121"/>
        <v/>
      </c>
      <c r="O1050" s="75" t="str">
        <f>IFERROR(IF(OR(M1050="",B1050=""),"",VLOOKUP($A1050,Tabla!$A$2:$M$112,$C1050,FALSE)),"")</f>
        <v/>
      </c>
      <c r="P1050" s="76" t="str">
        <f t="shared" si="122"/>
        <v/>
      </c>
      <c r="Q1050" s="77" t="str">
        <f>IFERROR(IF(OR(O1050=0,O1050=""),VLOOKUP(B1050,$T$6:$W$16,4,0)/60*N1050,Tiempos!O1050*VLOOKUP(Tiempos!B1050,Tiempos!$T$6:$W$16,4,0)/60),"")</f>
        <v/>
      </c>
      <c r="R1050" s="115"/>
      <c r="S1050" s="112">
        <f t="shared" si="123"/>
        <v>0</v>
      </c>
    </row>
    <row r="1051" spans="1:19" hidden="1">
      <c r="A1051" s="67"/>
      <c r="B1051" s="59"/>
      <c r="C1051" s="79" t="str">
        <f>IFERROR(VLOOKUP(B1051,Tiempos!$T$6:$U$16,2,FALSE),"")</f>
        <v/>
      </c>
      <c r="D1051" s="59"/>
      <c r="E1051" s="141" t="str">
        <f>IFERROR(+VLOOKUP(A1051,Tabla!$A$5:B10048,2,0),"")</f>
        <v/>
      </c>
      <c r="F1051" s="69"/>
      <c r="G1051" s="68"/>
      <c r="H1051" s="70"/>
      <c r="I1051" s="68"/>
      <c r="J1051" s="61"/>
      <c r="K1051" s="72" t="str">
        <f t="shared" si="118"/>
        <v/>
      </c>
      <c r="L1051" s="73" t="str">
        <f t="shared" si="119"/>
        <v/>
      </c>
      <c r="M1051" s="74" t="str">
        <f t="shared" si="120"/>
        <v/>
      </c>
      <c r="N1051" s="78" t="str">
        <f t="shared" si="121"/>
        <v/>
      </c>
      <c r="O1051" s="75" t="str">
        <f>IFERROR(IF(OR(M1051="",B1051=""),"",VLOOKUP($A1051,Tabla!$A$2:$M$112,$C1051,FALSE)),"")</f>
        <v/>
      </c>
      <c r="P1051" s="76" t="str">
        <f t="shared" si="122"/>
        <v/>
      </c>
      <c r="Q1051" s="77" t="str">
        <f>IFERROR(IF(OR(O1051=0,O1051=""),VLOOKUP(B1051,$T$6:$W$16,4,0)/60*N1051,Tiempos!O1051*VLOOKUP(Tiempos!B1051,Tiempos!$T$6:$W$16,4,0)/60),"")</f>
        <v/>
      </c>
      <c r="R1051" s="115"/>
      <c r="S1051" s="112">
        <f t="shared" si="123"/>
        <v>0</v>
      </c>
    </row>
    <row r="1052" spans="1:19" hidden="1">
      <c r="A1052" s="67"/>
      <c r="B1052" s="59"/>
      <c r="C1052" s="79" t="str">
        <f>IFERROR(VLOOKUP(B1052,Tiempos!$T$6:$U$16,2,FALSE),"")</f>
        <v/>
      </c>
      <c r="D1052" s="59"/>
      <c r="E1052" s="141" t="str">
        <f>IFERROR(+VLOOKUP(A1052,Tabla!$A$5:B10049,2,0),"")</f>
        <v/>
      </c>
      <c r="F1052" s="69"/>
      <c r="G1052" s="68"/>
      <c r="H1052" s="70"/>
      <c r="I1052" s="68"/>
      <c r="J1052" s="61"/>
      <c r="K1052" s="72" t="str">
        <f t="shared" si="118"/>
        <v/>
      </c>
      <c r="L1052" s="73" t="str">
        <f t="shared" si="119"/>
        <v/>
      </c>
      <c r="M1052" s="74" t="str">
        <f t="shared" si="120"/>
        <v/>
      </c>
      <c r="N1052" s="78" t="str">
        <f t="shared" si="121"/>
        <v/>
      </c>
      <c r="O1052" s="75" t="str">
        <f>IFERROR(IF(OR(M1052="",B1052=""),"",VLOOKUP($A1052,Tabla!$A$2:$M$112,$C1052,FALSE)),"")</f>
        <v/>
      </c>
      <c r="P1052" s="76" t="str">
        <f t="shared" si="122"/>
        <v/>
      </c>
      <c r="Q1052" s="77" t="str">
        <f>IFERROR(IF(OR(O1052=0,O1052=""),VLOOKUP(B1052,$T$6:$W$16,4,0)/60*N1052,Tiempos!O1052*VLOOKUP(Tiempos!B1052,Tiempos!$T$6:$W$16,4,0)/60),"")</f>
        <v/>
      </c>
      <c r="R1052" s="115"/>
      <c r="S1052" s="112">
        <f t="shared" si="123"/>
        <v>0</v>
      </c>
    </row>
    <row r="1053" spans="1:19" hidden="1">
      <c r="A1053" s="67"/>
      <c r="B1053" s="59"/>
      <c r="C1053" s="79" t="str">
        <f>IFERROR(VLOOKUP(B1053,Tiempos!$T$6:$U$16,2,FALSE),"")</f>
        <v/>
      </c>
      <c r="D1053" s="59"/>
      <c r="E1053" s="141" t="str">
        <f>IFERROR(+VLOOKUP(A1053,Tabla!$A$5:B10050,2,0),"")</f>
        <v/>
      </c>
      <c r="F1053" s="69"/>
      <c r="G1053" s="68"/>
      <c r="H1053" s="70"/>
      <c r="I1053" s="68"/>
      <c r="J1053" s="61"/>
      <c r="K1053" s="72" t="str">
        <f t="shared" si="118"/>
        <v/>
      </c>
      <c r="L1053" s="73" t="str">
        <f t="shared" si="119"/>
        <v/>
      </c>
      <c r="M1053" s="74" t="str">
        <f t="shared" si="120"/>
        <v/>
      </c>
      <c r="N1053" s="78" t="str">
        <f t="shared" si="121"/>
        <v/>
      </c>
      <c r="O1053" s="75" t="str">
        <f>IFERROR(IF(OR(M1053="",B1053=""),"",VLOOKUP($A1053,Tabla!$A$2:$M$112,$C1053,FALSE)),"")</f>
        <v/>
      </c>
      <c r="P1053" s="76" t="str">
        <f t="shared" si="122"/>
        <v/>
      </c>
      <c r="Q1053" s="77" t="str">
        <f>IFERROR(IF(OR(O1053=0,O1053=""),VLOOKUP(B1053,$T$6:$W$16,4,0)/60*N1053,Tiempos!O1053*VLOOKUP(Tiempos!B1053,Tiempos!$T$6:$W$16,4,0)/60),"")</f>
        <v/>
      </c>
      <c r="R1053" s="115"/>
      <c r="S1053" s="112">
        <f t="shared" si="123"/>
        <v>0</v>
      </c>
    </row>
    <row r="1054" spans="1:19" hidden="1">
      <c r="A1054" s="67"/>
      <c r="B1054" s="59"/>
      <c r="C1054" s="79" t="str">
        <f>IFERROR(VLOOKUP(B1054,Tiempos!$T$6:$U$16,2,FALSE),"")</f>
        <v/>
      </c>
      <c r="D1054" s="59"/>
      <c r="E1054" s="141" t="str">
        <f>IFERROR(+VLOOKUP(A1054,Tabla!$A$5:B10051,2,0),"")</f>
        <v/>
      </c>
      <c r="F1054" s="69"/>
      <c r="G1054" s="68"/>
      <c r="H1054" s="70"/>
      <c r="I1054" s="68"/>
      <c r="J1054" s="61"/>
      <c r="K1054" s="72" t="str">
        <f t="shared" si="118"/>
        <v/>
      </c>
      <c r="L1054" s="73" t="str">
        <f t="shared" si="119"/>
        <v/>
      </c>
      <c r="M1054" s="74" t="str">
        <f t="shared" si="120"/>
        <v/>
      </c>
      <c r="N1054" s="78" t="str">
        <f t="shared" si="121"/>
        <v/>
      </c>
      <c r="O1054" s="75" t="str">
        <f>IFERROR(IF(OR(M1054="",B1054=""),"",VLOOKUP($A1054,Tabla!$A$2:$M$112,$C1054,FALSE)),"")</f>
        <v/>
      </c>
      <c r="P1054" s="76" t="str">
        <f t="shared" si="122"/>
        <v/>
      </c>
      <c r="Q1054" s="77" t="str">
        <f>IFERROR(IF(OR(O1054=0,O1054=""),VLOOKUP(B1054,$T$6:$W$16,4,0)/60*N1054,Tiempos!O1054*VLOOKUP(Tiempos!B1054,Tiempos!$T$6:$W$16,4,0)/60),"")</f>
        <v/>
      </c>
      <c r="R1054" s="115"/>
      <c r="S1054" s="112">
        <f t="shared" si="123"/>
        <v>0</v>
      </c>
    </row>
    <row r="1055" spans="1:19" hidden="1">
      <c r="A1055" s="67"/>
      <c r="B1055" s="59"/>
      <c r="C1055" s="79" t="str">
        <f>IFERROR(VLOOKUP(B1055,Tiempos!$T$6:$U$16,2,FALSE),"")</f>
        <v/>
      </c>
      <c r="D1055" s="59"/>
      <c r="E1055" s="141" t="str">
        <f>IFERROR(+VLOOKUP(A1055,Tabla!$A$5:B10052,2,0),"")</f>
        <v/>
      </c>
      <c r="F1055" s="69"/>
      <c r="G1055" s="68"/>
      <c r="H1055" s="70"/>
      <c r="I1055" s="68"/>
      <c r="J1055" s="61"/>
      <c r="K1055" s="72" t="str">
        <f t="shared" si="118"/>
        <v/>
      </c>
      <c r="L1055" s="73" t="str">
        <f t="shared" si="119"/>
        <v/>
      </c>
      <c r="M1055" s="74" t="str">
        <f t="shared" si="120"/>
        <v/>
      </c>
      <c r="N1055" s="78" t="str">
        <f t="shared" si="121"/>
        <v/>
      </c>
      <c r="O1055" s="75" t="str">
        <f>IFERROR(IF(OR(M1055="",B1055=""),"",VLOOKUP($A1055,Tabla!$A$2:$M$112,$C1055,FALSE)),"")</f>
        <v/>
      </c>
      <c r="P1055" s="76" t="str">
        <f t="shared" si="122"/>
        <v/>
      </c>
      <c r="Q1055" s="77" t="str">
        <f>IFERROR(IF(OR(O1055=0,O1055=""),VLOOKUP(B1055,$T$6:$W$16,4,0)/60*N1055,Tiempos!O1055*VLOOKUP(Tiempos!B1055,Tiempos!$T$6:$W$16,4,0)/60),"")</f>
        <v/>
      </c>
      <c r="R1055" s="115"/>
      <c r="S1055" s="112">
        <f t="shared" si="123"/>
        <v>0</v>
      </c>
    </row>
    <row r="1056" spans="1:19" hidden="1">
      <c r="A1056" s="67"/>
      <c r="B1056" s="59"/>
      <c r="C1056" s="79" t="str">
        <f>IFERROR(VLOOKUP(B1056,Tiempos!$T$6:$U$16,2,FALSE),"")</f>
        <v/>
      </c>
      <c r="D1056" s="59"/>
      <c r="E1056" s="141" t="str">
        <f>IFERROR(+VLOOKUP(A1056,Tabla!$A$5:B10053,2,0),"")</f>
        <v/>
      </c>
      <c r="F1056" s="69"/>
      <c r="G1056" s="68"/>
      <c r="H1056" s="70"/>
      <c r="I1056" s="68"/>
      <c r="J1056" s="61"/>
      <c r="K1056" s="72" t="str">
        <f t="shared" si="118"/>
        <v/>
      </c>
      <c r="L1056" s="73" t="str">
        <f t="shared" si="119"/>
        <v/>
      </c>
      <c r="M1056" s="74" t="str">
        <f t="shared" si="120"/>
        <v/>
      </c>
      <c r="N1056" s="78" t="str">
        <f t="shared" si="121"/>
        <v/>
      </c>
      <c r="O1056" s="75" t="str">
        <f>IFERROR(IF(OR(M1056="",B1056=""),"",VLOOKUP($A1056,Tabla!$A$2:$M$112,$C1056,FALSE)),"")</f>
        <v/>
      </c>
      <c r="P1056" s="76" t="str">
        <f t="shared" si="122"/>
        <v/>
      </c>
      <c r="Q1056" s="77" t="str">
        <f>IFERROR(IF(OR(O1056=0,O1056=""),VLOOKUP(B1056,$T$6:$W$16,4,0)/60*N1056,Tiempos!O1056*VLOOKUP(Tiempos!B1056,Tiempos!$T$6:$W$16,4,0)/60),"")</f>
        <v/>
      </c>
      <c r="R1056" s="115"/>
      <c r="S1056" s="112">
        <f t="shared" si="123"/>
        <v>0</v>
      </c>
    </row>
    <row r="1057" spans="1:19" hidden="1">
      <c r="A1057" s="67"/>
      <c r="B1057" s="59"/>
      <c r="C1057" s="79" t="str">
        <f>IFERROR(VLOOKUP(B1057,Tiempos!$T$6:$U$16,2,FALSE),"")</f>
        <v/>
      </c>
      <c r="D1057" s="59"/>
      <c r="E1057" s="141" t="str">
        <f>IFERROR(+VLOOKUP(A1057,Tabla!$A$5:B10054,2,0),"")</f>
        <v/>
      </c>
      <c r="F1057" s="69"/>
      <c r="G1057" s="68"/>
      <c r="H1057" s="70"/>
      <c r="I1057" s="68"/>
      <c r="J1057" s="61"/>
      <c r="K1057" s="72" t="str">
        <f t="shared" si="118"/>
        <v/>
      </c>
      <c r="L1057" s="73" t="str">
        <f t="shared" si="119"/>
        <v/>
      </c>
      <c r="M1057" s="74" t="str">
        <f t="shared" si="120"/>
        <v/>
      </c>
      <c r="N1057" s="78" t="str">
        <f t="shared" si="121"/>
        <v/>
      </c>
      <c r="O1057" s="75" t="str">
        <f>IFERROR(IF(OR(M1057="",B1057=""),"",VLOOKUP($A1057,Tabla!$A$2:$M$112,$C1057,FALSE)),"")</f>
        <v/>
      </c>
      <c r="P1057" s="76" t="str">
        <f t="shared" si="122"/>
        <v/>
      </c>
      <c r="Q1057" s="77" t="str">
        <f>IFERROR(IF(OR(O1057=0,O1057=""),VLOOKUP(B1057,$T$6:$W$16,4,0)/60*N1057,Tiempos!O1057*VLOOKUP(Tiempos!B1057,Tiempos!$T$6:$W$16,4,0)/60),"")</f>
        <v/>
      </c>
      <c r="R1057" s="115"/>
      <c r="S1057" s="112">
        <f t="shared" si="123"/>
        <v>0</v>
      </c>
    </row>
    <row r="1058" spans="1:19" hidden="1">
      <c r="A1058" s="67"/>
      <c r="B1058" s="59"/>
      <c r="C1058" s="79" t="str">
        <f>IFERROR(VLOOKUP(B1058,Tiempos!$T$6:$U$16,2,FALSE),"")</f>
        <v/>
      </c>
      <c r="D1058" s="59"/>
      <c r="E1058" s="141" t="str">
        <f>IFERROR(+VLOOKUP(A1058,Tabla!$A$5:B10055,2,0),"")</f>
        <v/>
      </c>
      <c r="F1058" s="69"/>
      <c r="G1058" s="68"/>
      <c r="H1058" s="70"/>
      <c r="I1058" s="68"/>
      <c r="J1058" s="61"/>
      <c r="K1058" s="72" t="str">
        <f t="shared" si="118"/>
        <v/>
      </c>
      <c r="L1058" s="73" t="str">
        <f t="shared" si="119"/>
        <v/>
      </c>
      <c r="M1058" s="74" t="str">
        <f t="shared" si="120"/>
        <v/>
      </c>
      <c r="N1058" s="78" t="str">
        <f t="shared" si="121"/>
        <v/>
      </c>
      <c r="O1058" s="75" t="str">
        <f>IFERROR(IF(OR(M1058="",B1058=""),"",VLOOKUP($A1058,Tabla!$A$2:$M$112,$C1058,FALSE)),"")</f>
        <v/>
      </c>
      <c r="P1058" s="76" t="str">
        <f t="shared" si="122"/>
        <v/>
      </c>
      <c r="Q1058" s="77" t="str">
        <f>IFERROR(IF(OR(O1058=0,O1058=""),VLOOKUP(B1058,$T$6:$W$16,4,0)/60*N1058,Tiempos!O1058*VLOOKUP(Tiempos!B1058,Tiempos!$T$6:$W$16,4,0)/60),"")</f>
        <v/>
      </c>
      <c r="R1058" s="115"/>
      <c r="S1058" s="112">
        <f t="shared" si="123"/>
        <v>0</v>
      </c>
    </row>
    <row r="1059" spans="1:19" hidden="1">
      <c r="A1059" s="67"/>
      <c r="B1059" s="59"/>
      <c r="C1059" s="79" t="str">
        <f>IFERROR(VLOOKUP(B1059,Tiempos!$T$6:$U$16,2,FALSE),"")</f>
        <v/>
      </c>
      <c r="D1059" s="59"/>
      <c r="E1059" s="141" t="str">
        <f>IFERROR(+VLOOKUP(A1059,Tabla!$A$5:B10056,2,0),"")</f>
        <v/>
      </c>
      <c r="F1059" s="69"/>
      <c r="G1059" s="68"/>
      <c r="H1059" s="70"/>
      <c r="I1059" s="68"/>
      <c r="J1059" s="61"/>
      <c r="K1059" s="72" t="str">
        <f t="shared" si="118"/>
        <v/>
      </c>
      <c r="L1059" s="73" t="str">
        <f t="shared" si="119"/>
        <v/>
      </c>
      <c r="M1059" s="74" t="str">
        <f t="shared" si="120"/>
        <v/>
      </c>
      <c r="N1059" s="78" t="str">
        <f t="shared" si="121"/>
        <v/>
      </c>
      <c r="O1059" s="75" t="str">
        <f>IFERROR(IF(OR(M1059="",B1059=""),"",VLOOKUP($A1059,Tabla!$A$2:$M$112,$C1059,FALSE)),"")</f>
        <v/>
      </c>
      <c r="P1059" s="76" t="str">
        <f t="shared" si="122"/>
        <v/>
      </c>
      <c r="Q1059" s="77" t="str">
        <f>IFERROR(IF(OR(O1059=0,O1059=""),VLOOKUP(B1059,$T$6:$W$16,4,0)/60*N1059,Tiempos!O1059*VLOOKUP(Tiempos!B1059,Tiempos!$T$6:$W$16,4,0)/60),"")</f>
        <v/>
      </c>
      <c r="R1059" s="115"/>
      <c r="S1059" s="112">
        <f t="shared" si="123"/>
        <v>0</v>
      </c>
    </row>
    <row r="1060" spans="1:19" hidden="1">
      <c r="A1060" s="67"/>
      <c r="B1060" s="59"/>
      <c r="C1060" s="79" t="str">
        <f>IFERROR(VLOOKUP(B1060,Tiempos!$T$6:$U$16,2,FALSE),"")</f>
        <v/>
      </c>
      <c r="D1060" s="59"/>
      <c r="E1060" s="141" t="str">
        <f>IFERROR(+VLOOKUP(A1060,Tabla!$A$5:B10057,2,0),"")</f>
        <v/>
      </c>
      <c r="F1060" s="69"/>
      <c r="G1060" s="68"/>
      <c r="H1060" s="70"/>
      <c r="I1060" s="68"/>
      <c r="J1060" s="61"/>
      <c r="K1060" s="72" t="str">
        <f t="shared" si="118"/>
        <v/>
      </c>
      <c r="L1060" s="73" t="str">
        <f t="shared" si="119"/>
        <v/>
      </c>
      <c r="M1060" s="74" t="str">
        <f t="shared" si="120"/>
        <v/>
      </c>
      <c r="N1060" s="78" t="str">
        <f t="shared" si="121"/>
        <v/>
      </c>
      <c r="O1060" s="75" t="str">
        <f>IFERROR(IF(OR(M1060="",B1060=""),"",VLOOKUP($A1060,Tabla!$A$2:$M$112,$C1060,FALSE)),"")</f>
        <v/>
      </c>
      <c r="P1060" s="76" t="str">
        <f t="shared" si="122"/>
        <v/>
      </c>
      <c r="Q1060" s="77" t="str">
        <f>IFERROR(IF(OR(O1060=0,O1060=""),VLOOKUP(B1060,$T$6:$W$16,4,0)/60*N1060,Tiempos!O1060*VLOOKUP(Tiempos!B1060,Tiempos!$T$6:$W$16,4,0)/60),"")</f>
        <v/>
      </c>
      <c r="R1060" s="115"/>
      <c r="S1060" s="112">
        <f t="shared" si="123"/>
        <v>0</v>
      </c>
    </row>
    <row r="1061" spans="1:19" hidden="1">
      <c r="A1061" s="67"/>
      <c r="B1061" s="59"/>
      <c r="C1061" s="79" t="str">
        <f>IFERROR(VLOOKUP(B1061,Tiempos!$T$6:$U$16,2,FALSE),"")</f>
        <v/>
      </c>
      <c r="D1061" s="59"/>
      <c r="E1061" s="141" t="str">
        <f>IFERROR(+VLOOKUP(A1061,Tabla!$A$5:B10058,2,0),"")</f>
        <v/>
      </c>
      <c r="F1061" s="69"/>
      <c r="G1061" s="68"/>
      <c r="H1061" s="70"/>
      <c r="I1061" s="68"/>
      <c r="J1061" s="61"/>
      <c r="K1061" s="72" t="str">
        <f t="shared" si="118"/>
        <v/>
      </c>
      <c r="L1061" s="73" t="str">
        <f t="shared" si="119"/>
        <v/>
      </c>
      <c r="M1061" s="74" t="str">
        <f t="shared" si="120"/>
        <v/>
      </c>
      <c r="N1061" s="78" t="str">
        <f t="shared" si="121"/>
        <v/>
      </c>
      <c r="O1061" s="75" t="str">
        <f>IFERROR(IF(OR(M1061="",B1061=""),"",VLOOKUP($A1061,Tabla!$A$2:$M$112,$C1061,FALSE)),"")</f>
        <v/>
      </c>
      <c r="P1061" s="76" t="str">
        <f t="shared" si="122"/>
        <v/>
      </c>
      <c r="Q1061" s="77" t="str">
        <f>IFERROR(IF(OR(O1061=0,O1061=""),VLOOKUP(B1061,$T$6:$W$16,4,0)/60*N1061,Tiempos!O1061*VLOOKUP(Tiempos!B1061,Tiempos!$T$6:$W$16,4,0)/60),"")</f>
        <v/>
      </c>
      <c r="R1061" s="115"/>
      <c r="S1061" s="112">
        <f t="shared" si="123"/>
        <v>0</v>
      </c>
    </row>
    <row r="1062" spans="1:19" hidden="1">
      <c r="A1062" s="67"/>
      <c r="B1062" s="59"/>
      <c r="C1062" s="79" t="str">
        <f>IFERROR(VLOOKUP(B1062,Tiempos!$T$6:$U$16,2,FALSE),"")</f>
        <v/>
      </c>
      <c r="D1062" s="59"/>
      <c r="E1062" s="141" t="str">
        <f>IFERROR(+VLOOKUP(A1062,Tabla!$A$5:B10059,2,0),"")</f>
        <v/>
      </c>
      <c r="F1062" s="69"/>
      <c r="G1062" s="68"/>
      <c r="H1062" s="70"/>
      <c r="I1062" s="68"/>
      <c r="J1062" s="61"/>
      <c r="K1062" s="72" t="str">
        <f t="shared" si="118"/>
        <v/>
      </c>
      <c r="L1062" s="73" t="str">
        <f t="shared" si="119"/>
        <v/>
      </c>
      <c r="M1062" s="74" t="str">
        <f t="shared" si="120"/>
        <v/>
      </c>
      <c r="N1062" s="78" t="str">
        <f t="shared" si="121"/>
        <v/>
      </c>
      <c r="O1062" s="75" t="str">
        <f>IFERROR(IF(OR(M1062="",B1062=""),"",VLOOKUP($A1062,Tabla!$A$2:$M$112,$C1062,FALSE)),"")</f>
        <v/>
      </c>
      <c r="P1062" s="76" t="str">
        <f t="shared" si="122"/>
        <v/>
      </c>
      <c r="Q1062" s="77" t="str">
        <f>IFERROR(IF(OR(O1062=0,O1062=""),VLOOKUP(B1062,$T$6:$W$16,4,0)/60*N1062,Tiempos!O1062*VLOOKUP(Tiempos!B1062,Tiempos!$T$6:$W$16,4,0)/60),"")</f>
        <v/>
      </c>
      <c r="R1062" s="115"/>
      <c r="S1062" s="112">
        <f t="shared" si="123"/>
        <v>0</v>
      </c>
    </row>
    <row r="1063" spans="1:19" hidden="1">
      <c r="A1063" s="67"/>
      <c r="B1063" s="59"/>
      <c r="C1063" s="79" t="str">
        <f>IFERROR(VLOOKUP(B1063,Tiempos!$T$6:$U$16,2,FALSE),"")</f>
        <v/>
      </c>
      <c r="D1063" s="59"/>
      <c r="E1063" s="141" t="str">
        <f>IFERROR(+VLOOKUP(A1063,Tabla!$A$5:B10060,2,0),"")</f>
        <v/>
      </c>
      <c r="F1063" s="69"/>
      <c r="G1063" s="68"/>
      <c r="H1063" s="70"/>
      <c r="I1063" s="68"/>
      <c r="J1063" s="61"/>
      <c r="K1063" s="72" t="str">
        <f t="shared" si="118"/>
        <v/>
      </c>
      <c r="L1063" s="73" t="str">
        <f t="shared" si="119"/>
        <v/>
      </c>
      <c r="M1063" s="74" t="str">
        <f t="shared" si="120"/>
        <v/>
      </c>
      <c r="N1063" s="78" t="str">
        <f t="shared" si="121"/>
        <v/>
      </c>
      <c r="O1063" s="75" t="str">
        <f>IFERROR(IF(OR(M1063="",B1063=""),"",VLOOKUP($A1063,Tabla!$A$2:$M$112,$C1063,FALSE)),"")</f>
        <v/>
      </c>
      <c r="P1063" s="76" t="str">
        <f t="shared" si="122"/>
        <v/>
      </c>
      <c r="Q1063" s="77" t="str">
        <f>IFERROR(IF(OR(O1063=0,O1063=""),VLOOKUP(B1063,$T$6:$W$16,4,0)/60*N1063,Tiempos!O1063*VLOOKUP(Tiempos!B1063,Tiempos!$T$6:$W$16,4,0)/60),"")</f>
        <v/>
      </c>
      <c r="R1063" s="115"/>
      <c r="S1063" s="112">
        <f t="shared" si="123"/>
        <v>0</v>
      </c>
    </row>
    <row r="1064" spans="1:19" ht="13.5" hidden="1" customHeight="1">
      <c r="A1064" s="67"/>
      <c r="B1064" s="59"/>
      <c r="C1064" s="79" t="str">
        <f>IFERROR(VLOOKUP(B1064,Tiempos!$T$6:$U$16,2,FALSE),"")</f>
        <v/>
      </c>
      <c r="D1064" s="59"/>
      <c r="E1064" s="141" t="str">
        <f>IFERROR(+VLOOKUP(A1064,Tabla!$A$5:B10061,2,0),"")</f>
        <v/>
      </c>
      <c r="F1064" s="69"/>
      <c r="G1064" s="68"/>
      <c r="H1064" s="70"/>
      <c r="I1064" s="68"/>
      <c r="J1064" s="61"/>
      <c r="K1064" s="72" t="str">
        <f t="shared" si="118"/>
        <v/>
      </c>
      <c r="L1064" s="73" t="str">
        <f t="shared" si="119"/>
        <v/>
      </c>
      <c r="M1064" s="74" t="str">
        <f t="shared" si="120"/>
        <v/>
      </c>
      <c r="N1064" s="78" t="str">
        <f t="shared" si="121"/>
        <v/>
      </c>
      <c r="O1064" s="75" t="str">
        <f>IFERROR(IF(OR(M1064="",B1064=""),"",VLOOKUP($A1064,Tabla!$A$2:$M$112,$C1064,FALSE)),"")</f>
        <v/>
      </c>
      <c r="P1064" s="76" t="str">
        <f t="shared" si="122"/>
        <v/>
      </c>
      <c r="Q1064" s="77" t="str">
        <f>IFERROR(IF(OR(O1064=0,O1064=""),VLOOKUP(B1064,$T$6:$W$16,4,0)/60*N1064,Tiempos!O1064*VLOOKUP(Tiempos!B1064,Tiempos!$T$6:$W$16,4,0)/60),"")</f>
        <v/>
      </c>
      <c r="R1064" s="115"/>
      <c r="S1064" s="112">
        <f t="shared" si="123"/>
        <v>0</v>
      </c>
    </row>
    <row r="1065" spans="1:19" hidden="1">
      <c r="A1065" s="67"/>
      <c r="B1065" s="59"/>
      <c r="C1065" s="79" t="str">
        <f>IFERROR(VLOOKUP(B1065,Tiempos!$T$6:$U$16,2,FALSE),"")</f>
        <v/>
      </c>
      <c r="D1065" s="59"/>
      <c r="E1065" s="141" t="str">
        <f>IFERROR(+VLOOKUP(A1065,Tabla!$A$5:B10062,2,0),"")</f>
        <v/>
      </c>
      <c r="F1065" s="69"/>
      <c r="G1065" s="68"/>
      <c r="H1065" s="70"/>
      <c r="I1065" s="68"/>
      <c r="J1065" s="61"/>
      <c r="K1065" s="72" t="str">
        <f t="shared" si="118"/>
        <v/>
      </c>
      <c r="L1065" s="73" t="str">
        <f t="shared" si="119"/>
        <v/>
      </c>
      <c r="M1065" s="74" t="str">
        <f t="shared" si="120"/>
        <v/>
      </c>
      <c r="N1065" s="78" t="str">
        <f t="shared" si="121"/>
        <v/>
      </c>
      <c r="O1065" s="75" t="str">
        <f>IFERROR(IF(OR(M1065="",B1065=""),"",VLOOKUP($A1065,Tabla!$A$2:$M$112,$C1065,FALSE)),"")</f>
        <v/>
      </c>
      <c r="P1065" s="76" t="str">
        <f t="shared" si="122"/>
        <v/>
      </c>
      <c r="Q1065" s="77" t="str">
        <f>IFERROR(IF(OR(O1065=0,O1065=""),VLOOKUP(B1065,$T$6:$W$16,4,0)/60*N1065,Tiempos!O1065*VLOOKUP(Tiempos!B1065,Tiempos!$T$6:$W$16,4,0)/60),"")</f>
        <v/>
      </c>
      <c r="R1065" s="115"/>
      <c r="S1065" s="112">
        <f t="shared" si="123"/>
        <v>0</v>
      </c>
    </row>
    <row r="1066" spans="1:19" hidden="1">
      <c r="A1066" s="67"/>
      <c r="B1066" s="59"/>
      <c r="C1066" s="79" t="str">
        <f>IFERROR(VLOOKUP(B1066,Tiempos!$T$6:$U$16,2,FALSE),"")</f>
        <v/>
      </c>
      <c r="D1066" s="59"/>
      <c r="E1066" s="141" t="str">
        <f>IFERROR(+VLOOKUP(A1066,Tabla!$A$5:B10063,2,0),"")</f>
        <v/>
      </c>
      <c r="F1066" s="69"/>
      <c r="G1066" s="68"/>
      <c r="H1066" s="70"/>
      <c r="I1066" s="68"/>
      <c r="J1066" s="61"/>
      <c r="K1066" s="72" t="str">
        <f t="shared" si="118"/>
        <v/>
      </c>
      <c r="L1066" s="73" t="str">
        <f t="shared" si="119"/>
        <v/>
      </c>
      <c r="M1066" s="74" t="str">
        <f t="shared" si="120"/>
        <v/>
      </c>
      <c r="N1066" s="78" t="str">
        <f t="shared" si="121"/>
        <v/>
      </c>
      <c r="O1066" s="75" t="str">
        <f>IFERROR(IF(OR(M1066="",B1066=""),"",VLOOKUP($A1066,Tabla!$A$2:$M$112,$C1066,FALSE)),"")</f>
        <v/>
      </c>
      <c r="P1066" s="76" t="str">
        <f t="shared" si="122"/>
        <v/>
      </c>
      <c r="Q1066" s="77" t="str">
        <f>IFERROR(IF(OR(O1066=0,O1066=""),VLOOKUP(B1066,$T$6:$W$16,4,0)/60*N1066,Tiempos!O1066*VLOOKUP(Tiempos!B1066,Tiempos!$T$6:$W$16,4,0)/60),"")</f>
        <v/>
      </c>
      <c r="R1066" s="115"/>
      <c r="S1066" s="112">
        <f t="shared" si="123"/>
        <v>0</v>
      </c>
    </row>
    <row r="1067" spans="1:19" hidden="1">
      <c r="A1067" s="67"/>
      <c r="B1067" s="59"/>
      <c r="C1067" s="79" t="str">
        <f>IFERROR(VLOOKUP(B1067,Tiempos!$T$6:$U$16,2,FALSE),"")</f>
        <v/>
      </c>
      <c r="D1067" s="59"/>
      <c r="E1067" s="141" t="str">
        <f>IFERROR(+VLOOKUP(A1067,Tabla!$A$5:B10064,2,0),"")</f>
        <v/>
      </c>
      <c r="F1067" s="69"/>
      <c r="G1067" s="68"/>
      <c r="H1067" s="70"/>
      <c r="I1067" s="68"/>
      <c r="J1067" s="61"/>
      <c r="K1067" s="72" t="str">
        <f t="shared" si="118"/>
        <v/>
      </c>
      <c r="L1067" s="73" t="str">
        <f t="shared" si="119"/>
        <v/>
      </c>
      <c r="M1067" s="74" t="str">
        <f t="shared" si="120"/>
        <v/>
      </c>
      <c r="N1067" s="78" t="str">
        <f t="shared" si="121"/>
        <v/>
      </c>
      <c r="O1067" s="75" t="str">
        <f>IFERROR(IF(OR(M1067="",B1067=""),"",VLOOKUP($A1067,Tabla!$A$2:$M$112,$C1067,FALSE)),"")</f>
        <v/>
      </c>
      <c r="P1067" s="76" t="str">
        <f t="shared" si="122"/>
        <v/>
      </c>
      <c r="Q1067" s="77" t="str">
        <f>IFERROR(IF(OR(O1067=0,O1067=""),VLOOKUP(B1067,$T$6:$W$16,4,0)/60*N1067,Tiempos!O1067*VLOOKUP(Tiempos!B1067,Tiempos!$T$6:$W$16,4,0)/60),"")</f>
        <v/>
      </c>
      <c r="R1067" s="115"/>
      <c r="S1067" s="112">
        <f t="shared" si="123"/>
        <v>0</v>
      </c>
    </row>
    <row r="1068" spans="1:19" hidden="1">
      <c r="A1068" s="67"/>
      <c r="B1068" s="59"/>
      <c r="C1068" s="79" t="str">
        <f>IFERROR(VLOOKUP(B1068,Tiempos!$T$6:$U$16,2,FALSE),"")</f>
        <v/>
      </c>
      <c r="D1068" s="59"/>
      <c r="E1068" s="141" t="str">
        <f>IFERROR(+VLOOKUP(A1068,Tabla!$A$5:B10065,2,0),"")</f>
        <v/>
      </c>
      <c r="F1068" s="69"/>
      <c r="G1068" s="68"/>
      <c r="H1068" s="70"/>
      <c r="I1068" s="68"/>
      <c r="J1068" s="61"/>
      <c r="K1068" s="72" t="str">
        <f t="shared" si="118"/>
        <v/>
      </c>
      <c r="L1068" s="73" t="str">
        <f t="shared" si="119"/>
        <v/>
      </c>
      <c r="M1068" s="74" t="str">
        <f t="shared" si="120"/>
        <v/>
      </c>
      <c r="N1068" s="78" t="str">
        <f t="shared" si="121"/>
        <v/>
      </c>
      <c r="O1068" s="75" t="str">
        <f>IFERROR(IF(OR(M1068="",B1068=""),"",VLOOKUP($A1068,Tabla!$A$2:$M$112,$C1068,FALSE)),"")</f>
        <v/>
      </c>
      <c r="P1068" s="76" t="str">
        <f t="shared" si="122"/>
        <v/>
      </c>
      <c r="Q1068" s="77" t="str">
        <f>IFERROR(IF(OR(O1068=0,O1068=""),VLOOKUP(B1068,$T$6:$W$16,4,0)/60*N1068,Tiempos!O1068*VLOOKUP(Tiempos!B1068,Tiempos!$T$6:$W$16,4,0)/60),"")</f>
        <v/>
      </c>
      <c r="R1068" s="115"/>
      <c r="S1068" s="112">
        <f t="shared" si="123"/>
        <v>0</v>
      </c>
    </row>
    <row r="1069" spans="1:19" hidden="1">
      <c r="A1069" s="67"/>
      <c r="B1069" s="59"/>
      <c r="C1069" s="79" t="str">
        <f>IFERROR(VLOOKUP(B1069,Tiempos!$T$6:$U$16,2,FALSE),"")</f>
        <v/>
      </c>
      <c r="D1069" s="59"/>
      <c r="E1069" s="141" t="str">
        <f>IFERROR(+VLOOKUP(A1069,Tabla!$A$5:B10066,2,0),"")</f>
        <v/>
      </c>
      <c r="F1069" s="69"/>
      <c r="G1069" s="68"/>
      <c r="H1069" s="70"/>
      <c r="I1069" s="68"/>
      <c r="J1069" s="61"/>
      <c r="K1069" s="72" t="str">
        <f t="shared" si="118"/>
        <v/>
      </c>
      <c r="L1069" s="73" t="str">
        <f t="shared" si="119"/>
        <v/>
      </c>
      <c r="M1069" s="74" t="str">
        <f t="shared" si="120"/>
        <v/>
      </c>
      <c r="N1069" s="78" t="str">
        <f t="shared" si="121"/>
        <v/>
      </c>
      <c r="O1069" s="75" t="str">
        <f>IFERROR(IF(OR(M1069="",B1069=""),"",VLOOKUP($A1069,Tabla!$A$2:$M$112,$C1069,FALSE)),"")</f>
        <v/>
      </c>
      <c r="P1069" s="76" t="str">
        <f t="shared" si="122"/>
        <v/>
      </c>
      <c r="Q1069" s="77" t="str">
        <f>IFERROR(IF(OR(O1069=0,O1069=""),VLOOKUP(B1069,$T$6:$W$16,4,0)/60*N1069,Tiempos!O1069*VLOOKUP(Tiempos!B1069,Tiempos!$T$6:$W$16,4,0)/60),"")</f>
        <v/>
      </c>
      <c r="R1069" s="115"/>
      <c r="S1069" s="112">
        <f t="shared" si="123"/>
        <v>0</v>
      </c>
    </row>
    <row r="1070" spans="1:19" hidden="1">
      <c r="A1070" s="67"/>
      <c r="B1070" s="59"/>
      <c r="C1070" s="79" t="str">
        <f>IFERROR(VLOOKUP(B1070,Tiempos!$T$6:$U$16,2,FALSE),"")</f>
        <v/>
      </c>
      <c r="D1070" s="59"/>
      <c r="E1070" s="141" t="str">
        <f>IFERROR(+VLOOKUP(A1070,Tabla!$A$5:B10067,2,0),"")</f>
        <v/>
      </c>
      <c r="F1070" s="69"/>
      <c r="G1070" s="68"/>
      <c r="H1070" s="70"/>
      <c r="I1070" s="68"/>
      <c r="J1070" s="61"/>
      <c r="K1070" s="72" t="str">
        <f t="shared" si="118"/>
        <v/>
      </c>
      <c r="L1070" s="73" t="str">
        <f t="shared" si="119"/>
        <v/>
      </c>
      <c r="M1070" s="74" t="str">
        <f t="shared" si="120"/>
        <v/>
      </c>
      <c r="N1070" s="78" t="str">
        <f t="shared" si="121"/>
        <v/>
      </c>
      <c r="O1070" s="75" t="str">
        <f>IFERROR(IF(OR(M1070="",B1070=""),"",VLOOKUP($A1070,Tabla!$A$2:$M$112,$C1070,FALSE)),"")</f>
        <v/>
      </c>
      <c r="P1070" s="76" t="str">
        <f t="shared" si="122"/>
        <v/>
      </c>
      <c r="Q1070" s="77" t="str">
        <f>IFERROR(IF(OR(O1070=0,O1070=""),VLOOKUP(B1070,$T$6:$W$16,4,0)/60*N1070,Tiempos!O1070*VLOOKUP(Tiempos!B1070,Tiempos!$T$6:$W$16,4,0)/60),"")</f>
        <v/>
      </c>
      <c r="R1070" s="116"/>
      <c r="S1070" s="112">
        <f t="shared" si="123"/>
        <v>0</v>
      </c>
    </row>
    <row r="1071" spans="1:19" hidden="1">
      <c r="A1071" s="67"/>
      <c r="B1071" s="59"/>
      <c r="C1071" s="79" t="str">
        <f>IFERROR(VLOOKUP(B1071,Tiempos!$T$6:$U$16,2,FALSE),"")</f>
        <v/>
      </c>
      <c r="D1071" s="59"/>
      <c r="E1071" s="141" t="str">
        <f>IFERROR(+VLOOKUP(A1071,Tabla!$A$5:B10068,2,0),"")</f>
        <v/>
      </c>
      <c r="F1071" s="69"/>
      <c r="G1071" s="68"/>
      <c r="H1071" s="70"/>
      <c r="I1071" s="68"/>
      <c r="J1071" s="61"/>
      <c r="K1071" s="72" t="str">
        <f t="shared" si="118"/>
        <v/>
      </c>
      <c r="L1071" s="73" t="str">
        <f t="shared" si="119"/>
        <v/>
      </c>
      <c r="M1071" s="74" t="str">
        <f t="shared" si="120"/>
        <v/>
      </c>
      <c r="N1071" s="78" t="str">
        <f t="shared" si="121"/>
        <v/>
      </c>
      <c r="O1071" s="75" t="str">
        <f>IFERROR(IF(OR(M1071="",B1071=""),"",VLOOKUP($A1071,Tabla!$A$2:$M$112,$C1071,FALSE)),"")</f>
        <v/>
      </c>
      <c r="P1071" s="76" t="str">
        <f t="shared" si="122"/>
        <v/>
      </c>
      <c r="Q1071" s="77" t="str">
        <f>IFERROR(IF(OR(O1071=0,O1071=""),VLOOKUP(B1071,$T$6:$W$16,4,0)/60*N1071,Tiempos!O1071*VLOOKUP(Tiempos!B1071,Tiempos!$T$6:$W$16,4,0)/60),"")</f>
        <v/>
      </c>
      <c r="R1071" s="116"/>
      <c r="S1071" s="112">
        <f t="shared" si="123"/>
        <v>0</v>
      </c>
    </row>
    <row r="1072" spans="1:19" hidden="1">
      <c r="A1072" s="67"/>
      <c r="B1072" s="59"/>
      <c r="C1072" s="79" t="str">
        <f>IFERROR(VLOOKUP(B1072,Tiempos!$T$6:$U$16,2,FALSE),"")</f>
        <v/>
      </c>
      <c r="D1072" s="59"/>
      <c r="E1072" s="141" t="str">
        <f>IFERROR(+VLOOKUP(A1072,Tabla!$A$5:B10069,2,0),"")</f>
        <v/>
      </c>
      <c r="F1072" s="69"/>
      <c r="G1072" s="68"/>
      <c r="H1072" s="70"/>
      <c r="I1072" s="68"/>
      <c r="J1072" s="61"/>
      <c r="K1072" s="72" t="str">
        <f t="shared" si="118"/>
        <v/>
      </c>
      <c r="L1072" s="73" t="str">
        <f t="shared" si="119"/>
        <v/>
      </c>
      <c r="M1072" s="74" t="str">
        <f t="shared" si="120"/>
        <v/>
      </c>
      <c r="N1072" s="78" t="str">
        <f t="shared" si="121"/>
        <v/>
      </c>
      <c r="O1072" s="75" t="str">
        <f>IFERROR(IF(OR(M1072="",B1072=""),"",VLOOKUP($A1072,Tabla!$A$2:$M$112,$C1072,FALSE)),"")</f>
        <v/>
      </c>
      <c r="P1072" s="76" t="str">
        <f t="shared" si="122"/>
        <v/>
      </c>
      <c r="Q1072" s="77" t="str">
        <f>IFERROR(IF(OR(O1072=0,O1072=""),VLOOKUP(B1072,$T$6:$W$16,4,0)/60*N1072,Tiempos!O1072*VLOOKUP(Tiempos!B1072,Tiempos!$T$6:$W$16,4,0)/60),"")</f>
        <v/>
      </c>
      <c r="R1072" s="116"/>
      <c r="S1072" s="112">
        <f t="shared" si="123"/>
        <v>0</v>
      </c>
    </row>
    <row r="1073" spans="1:19" hidden="1">
      <c r="A1073" s="67"/>
      <c r="B1073" s="59"/>
      <c r="C1073" s="79" t="str">
        <f>IFERROR(VLOOKUP(B1073,Tiempos!$T$6:$U$16,2,FALSE),"")</f>
        <v/>
      </c>
      <c r="D1073" s="59"/>
      <c r="E1073" s="141" t="str">
        <f>IFERROR(+VLOOKUP(A1073,Tabla!$A$5:B10070,2,0),"")</f>
        <v/>
      </c>
      <c r="F1073" s="69"/>
      <c r="G1073" s="68"/>
      <c r="H1073" s="70"/>
      <c r="I1073" s="68"/>
      <c r="J1073" s="61"/>
      <c r="K1073" s="72" t="str">
        <f t="shared" si="118"/>
        <v/>
      </c>
      <c r="L1073" s="73" t="str">
        <f t="shared" si="119"/>
        <v/>
      </c>
      <c r="M1073" s="74" t="str">
        <f t="shared" si="120"/>
        <v/>
      </c>
      <c r="N1073" s="78" t="str">
        <f t="shared" si="121"/>
        <v/>
      </c>
      <c r="O1073" s="75" t="str">
        <f>IFERROR(IF(OR(M1073="",B1073=""),"",VLOOKUP($A1073,Tabla!$A$2:$M$112,$C1073,FALSE)),"")</f>
        <v/>
      </c>
      <c r="P1073" s="76" t="str">
        <f t="shared" si="122"/>
        <v/>
      </c>
      <c r="Q1073" s="77" t="str">
        <f>IFERROR(IF(OR(O1073=0,O1073=""),VLOOKUP(B1073,$T$6:$W$16,4,0)/60*N1073,Tiempos!O1073*VLOOKUP(Tiempos!B1073,Tiempos!$T$6:$W$16,4,0)/60),"")</f>
        <v/>
      </c>
      <c r="R1073" s="117"/>
      <c r="S1073" s="112">
        <f t="shared" si="123"/>
        <v>0</v>
      </c>
    </row>
    <row r="1074" spans="1:19" hidden="1">
      <c r="A1074" s="67"/>
      <c r="B1074" s="59"/>
      <c r="C1074" s="79" t="str">
        <f>IFERROR(VLOOKUP(B1074,Tiempos!$T$6:$U$16,2,FALSE),"")</f>
        <v/>
      </c>
      <c r="D1074" s="59"/>
      <c r="E1074" s="141" t="str">
        <f>IFERROR(+VLOOKUP(A1074,Tabla!$A$5:B10071,2,0),"")</f>
        <v/>
      </c>
      <c r="F1074" s="69"/>
      <c r="G1074" s="68"/>
      <c r="H1074" s="70"/>
      <c r="I1074" s="68"/>
      <c r="J1074" s="61"/>
      <c r="K1074" s="72" t="str">
        <f t="shared" ref="K1074:K1137" si="124">IFERROR(IF(J1074="","",IF(G1074=I1074,(J1074-H1074-S1074),IF(I1074-G1074=1,((VLOOKUP(G1074,CALENDARIO,6,FALSE)-H1074)+(J1074-VLOOKUP(I1074,CALENDARIO,5,FALSE)))-S1074,IF(I1074-G1074=2,((VLOOKUP(G1074,CALENDARIO,6,FALSE)-H1074)+(J1074-VLOOKUP(I1074,CALENDARIO,5,FALSE)))-S1074+VLOOKUP(G1074+1,CALENDARIO,7,FALSE)/24,IF(I1074-G1074=3,((VLOOKUP(G1074,CALENDARIO,6,FALSE)-H1074)+(J1074-VLOOKUP(I1074,CALENDARIO,5,FALSE)))-S1074+VLOOKUP(G1074+1,CALENDARIO,7,FALSE)/24+VLOOKUP(G1074+2,CALENDARIO,7,FALSE)/24,((VLOOKUP(G1074,CALENDARIO,6,FALSE)-H1074)+(J1074-VLOOKUP(I1074,CALENDARIO,5,FALSE)))-S1074+VLOOKUP(G1074+1,CALENDARIO,7,FALSE)/24+VLOOKUP(G1074+2,CALENDARIO,7,FALSE)/24+VLOOKUP(G1074+3,CALENDARIO,7,FALSE)/24))))),"")</f>
        <v/>
      </c>
      <c r="L1074" s="73" t="str">
        <f t="shared" ref="L1074:L1137" si="125">IFERROR((+HOUR(K1074)*60+MINUTE(K1074)),"")</f>
        <v/>
      </c>
      <c r="M1074" s="74" t="str">
        <f t="shared" ref="M1074:M1137" si="126">IFERROR(IF(K1074="","",K1074/F1074),"")</f>
        <v/>
      </c>
      <c r="N1074" s="78" t="str">
        <f t="shared" ref="N1074:N1137" si="127">IFERROR(+HOUR(M1074)*60+MINUTE(M1074),"")</f>
        <v/>
      </c>
      <c r="O1074" s="75" t="str">
        <f>IFERROR(IF(OR(M1074="",B1074=""),"",VLOOKUP($A1074,Tabla!$A$2:$M$112,$C1074,FALSE)),"")</f>
        <v/>
      </c>
      <c r="P1074" s="76" t="str">
        <f t="shared" si="122"/>
        <v/>
      </c>
      <c r="Q1074" s="77" t="str">
        <f>IFERROR(IF(OR(O1074=0,O1074=""),VLOOKUP(B1074,$T$6:$W$16,4,0)/60*N1074,Tiempos!O1074*VLOOKUP(Tiempos!B1074,Tiempos!$T$6:$W$16,4,0)/60),"")</f>
        <v/>
      </c>
      <c r="R1074" s="117"/>
      <c r="S1074" s="112">
        <f t="shared" si="123"/>
        <v>0</v>
      </c>
    </row>
    <row r="1075" spans="1:19" hidden="1">
      <c r="A1075" s="67"/>
      <c r="B1075" s="59"/>
      <c r="C1075" s="79" t="str">
        <f>IFERROR(VLOOKUP(B1075,Tiempos!$T$6:$U$16,2,FALSE),"")</f>
        <v/>
      </c>
      <c r="D1075" s="59"/>
      <c r="E1075" s="141" t="str">
        <f>IFERROR(+VLOOKUP(A1075,Tabla!$A$5:B10072,2,0),"")</f>
        <v/>
      </c>
      <c r="F1075" s="69"/>
      <c r="G1075" s="68"/>
      <c r="H1075" s="70"/>
      <c r="I1075" s="68"/>
      <c r="J1075" s="61"/>
      <c r="K1075" s="72" t="str">
        <f t="shared" si="124"/>
        <v/>
      </c>
      <c r="L1075" s="73" t="str">
        <f t="shared" si="125"/>
        <v/>
      </c>
      <c r="M1075" s="74" t="str">
        <f t="shared" si="126"/>
        <v/>
      </c>
      <c r="N1075" s="78" t="str">
        <f t="shared" si="127"/>
        <v/>
      </c>
      <c r="O1075" s="75" t="str">
        <f>IFERROR(IF(OR(M1075="",B1075=""),"",VLOOKUP($A1075,Tabla!$A$2:$M$112,$C1075,FALSE)),"")</f>
        <v/>
      </c>
      <c r="P1075" s="76" t="str">
        <f t="shared" si="122"/>
        <v/>
      </c>
      <c r="Q1075" s="77" t="str">
        <f>IFERROR(IF(OR(O1075=0,O1075=""),VLOOKUP(B1075,$T$6:$W$16,4,0)/60*N1075,Tiempos!O1075*VLOOKUP(Tiempos!B1075,Tiempos!$T$6:$W$16,4,0)/60),"")</f>
        <v/>
      </c>
      <c r="R1075" s="117"/>
      <c r="S1075" s="112">
        <f t="shared" si="123"/>
        <v>0</v>
      </c>
    </row>
    <row r="1076" spans="1:19" hidden="1">
      <c r="A1076" s="67"/>
      <c r="B1076" s="59"/>
      <c r="C1076" s="79" t="str">
        <f>IFERROR(VLOOKUP(B1076,Tiempos!$T$6:$U$16,2,FALSE),"")</f>
        <v/>
      </c>
      <c r="D1076" s="59"/>
      <c r="E1076" s="141" t="str">
        <f>IFERROR(+VLOOKUP(A1076,Tabla!$A$5:B10073,2,0),"")</f>
        <v/>
      </c>
      <c r="F1076" s="69"/>
      <c r="G1076" s="68"/>
      <c r="H1076" s="70"/>
      <c r="I1076" s="68"/>
      <c r="J1076" s="61"/>
      <c r="K1076" s="72" t="str">
        <f t="shared" si="124"/>
        <v/>
      </c>
      <c r="L1076" s="73" t="str">
        <f t="shared" si="125"/>
        <v/>
      </c>
      <c r="M1076" s="74" t="str">
        <f t="shared" si="126"/>
        <v/>
      </c>
      <c r="N1076" s="78" t="str">
        <f t="shared" si="127"/>
        <v/>
      </c>
      <c r="O1076" s="75" t="str">
        <f>IFERROR(IF(OR(M1076="",B1076=""),"",VLOOKUP($A1076,Tabla!$A$2:$M$112,$C1076,FALSE)),"")</f>
        <v/>
      </c>
      <c r="P1076" s="76" t="str">
        <f t="shared" si="122"/>
        <v/>
      </c>
      <c r="Q1076" s="77" t="str">
        <f>IFERROR(IF(OR(O1076=0,O1076=""),VLOOKUP(B1076,$T$6:$W$16,4,0)/60*N1076,Tiempos!O1076*VLOOKUP(Tiempos!B1076,Tiempos!$T$6:$W$16,4,0)/60),"")</f>
        <v/>
      </c>
      <c r="R1076" s="117"/>
      <c r="S1076" s="112">
        <f t="shared" si="123"/>
        <v>0</v>
      </c>
    </row>
    <row r="1077" spans="1:19" hidden="1">
      <c r="A1077" s="67"/>
      <c r="B1077" s="59"/>
      <c r="C1077" s="79" t="str">
        <f>IFERROR(VLOOKUP(B1077,Tiempos!$T$6:$U$16,2,FALSE),"")</f>
        <v/>
      </c>
      <c r="D1077" s="59"/>
      <c r="E1077" s="141" t="str">
        <f>IFERROR(+VLOOKUP(A1077,Tabla!$A$5:B10074,2,0),"")</f>
        <v/>
      </c>
      <c r="F1077" s="69"/>
      <c r="G1077" s="68"/>
      <c r="H1077" s="70"/>
      <c r="I1077" s="68"/>
      <c r="J1077" s="61"/>
      <c r="K1077" s="72" t="str">
        <f t="shared" si="124"/>
        <v/>
      </c>
      <c r="L1077" s="73" t="str">
        <f t="shared" si="125"/>
        <v/>
      </c>
      <c r="M1077" s="74" t="str">
        <f t="shared" si="126"/>
        <v/>
      </c>
      <c r="N1077" s="78" t="str">
        <f t="shared" si="127"/>
        <v/>
      </c>
      <c r="O1077" s="75" t="str">
        <f>IFERROR(IF(OR(M1077="",B1077=""),"",VLOOKUP($A1077,Tabla!$A$2:$M$112,$C1077,FALSE)),"")</f>
        <v/>
      </c>
      <c r="P1077" s="76" t="str">
        <f t="shared" si="122"/>
        <v/>
      </c>
      <c r="Q1077" s="77" t="str">
        <f>IFERROR(IF(OR(O1077=0,O1077=""),VLOOKUP(B1077,$T$6:$W$16,4,0)/60*N1077,Tiempos!O1077*VLOOKUP(Tiempos!B1077,Tiempos!$T$6:$W$16,4,0)/60),"")</f>
        <v/>
      </c>
      <c r="R1077" s="117"/>
      <c r="S1077" s="112">
        <f t="shared" si="123"/>
        <v>0</v>
      </c>
    </row>
    <row r="1078" spans="1:19" hidden="1">
      <c r="A1078" s="67"/>
      <c r="B1078" s="59"/>
      <c r="C1078" s="79" t="str">
        <f>IFERROR(VLOOKUP(B1078,Tiempos!$T$6:$U$16,2,FALSE),"")</f>
        <v/>
      </c>
      <c r="D1078" s="59"/>
      <c r="E1078" s="141" t="str">
        <f>IFERROR(+VLOOKUP(A1078,Tabla!$A$5:B10075,2,0),"")</f>
        <v/>
      </c>
      <c r="F1078" s="69"/>
      <c r="G1078" s="68"/>
      <c r="H1078" s="70"/>
      <c r="I1078" s="68"/>
      <c r="J1078" s="61"/>
      <c r="K1078" s="72" t="str">
        <f t="shared" si="124"/>
        <v/>
      </c>
      <c r="L1078" s="73" t="str">
        <f t="shared" si="125"/>
        <v/>
      </c>
      <c r="M1078" s="74" t="str">
        <f t="shared" si="126"/>
        <v/>
      </c>
      <c r="N1078" s="78" t="str">
        <f t="shared" si="127"/>
        <v/>
      </c>
      <c r="O1078" s="75" t="str">
        <f>IFERROR(IF(OR(M1078="",B1078=""),"",VLOOKUP($A1078,Tabla!$A$2:$M$112,$C1078,FALSE)),"")</f>
        <v/>
      </c>
      <c r="P1078" s="76" t="str">
        <f t="shared" ref="P1078:P1141" si="128">IF(O1078="","",(O1078/N1078))</f>
        <v/>
      </c>
      <c r="Q1078" s="77" t="str">
        <f>IFERROR(IF(OR(O1078=0,O1078=""),VLOOKUP(B1078,$T$6:$W$16,4,0)/60*N1078,Tiempos!O1078*VLOOKUP(Tiempos!B1078,Tiempos!$T$6:$W$16,4,0)/60),"")</f>
        <v/>
      </c>
      <c r="R1078" s="117"/>
      <c r="S1078" s="112">
        <f t="shared" si="123"/>
        <v>0</v>
      </c>
    </row>
    <row r="1079" spans="1:19" hidden="1">
      <c r="A1079" s="67"/>
      <c r="B1079" s="59"/>
      <c r="C1079" s="79" t="str">
        <f>IFERROR(VLOOKUP(B1079,Tiempos!$T$6:$U$16,2,FALSE),"")</f>
        <v/>
      </c>
      <c r="D1079" s="59"/>
      <c r="E1079" s="141" t="str">
        <f>IFERROR(+VLOOKUP(A1079,Tabla!$A$5:B10076,2,0),"")</f>
        <v/>
      </c>
      <c r="F1079" s="69"/>
      <c r="G1079" s="68"/>
      <c r="H1079" s="70"/>
      <c r="I1079" s="68"/>
      <c r="J1079" s="61"/>
      <c r="K1079" s="72" t="str">
        <f t="shared" si="124"/>
        <v/>
      </c>
      <c r="L1079" s="73" t="str">
        <f t="shared" si="125"/>
        <v/>
      </c>
      <c r="M1079" s="74" t="str">
        <f t="shared" si="126"/>
        <v/>
      </c>
      <c r="N1079" s="78" t="str">
        <f t="shared" si="127"/>
        <v/>
      </c>
      <c r="O1079" s="75" t="str">
        <f>IFERROR(IF(OR(M1079="",B1079=""),"",VLOOKUP($A1079,Tabla!$A$2:$M$112,$C1079,FALSE)),"")</f>
        <v/>
      </c>
      <c r="P1079" s="76" t="str">
        <f t="shared" si="128"/>
        <v/>
      </c>
      <c r="Q1079" s="77" t="str">
        <f>IFERROR(IF(OR(O1079=0,O1079=""),VLOOKUP(B1079,$T$6:$W$16,4,0)/60*N1079,Tiempos!O1079*VLOOKUP(Tiempos!B1079,Tiempos!$T$6:$W$16,4,0)/60),"")</f>
        <v/>
      </c>
      <c r="R1079" s="117"/>
      <c r="S1079" s="112">
        <f t="shared" si="123"/>
        <v>0</v>
      </c>
    </row>
    <row r="1080" spans="1:19" hidden="1">
      <c r="A1080" s="67"/>
      <c r="B1080" s="59"/>
      <c r="C1080" s="79" t="str">
        <f>IFERROR(VLOOKUP(B1080,Tiempos!$T$6:$U$16,2,FALSE),"")</f>
        <v/>
      </c>
      <c r="D1080" s="59"/>
      <c r="E1080" s="141" t="str">
        <f>IFERROR(+VLOOKUP(A1080,Tabla!$A$5:B10077,2,0),"")</f>
        <v/>
      </c>
      <c r="F1080" s="69"/>
      <c r="G1080" s="68"/>
      <c r="H1080" s="70"/>
      <c r="I1080" s="68"/>
      <c r="J1080" s="61"/>
      <c r="K1080" s="72" t="str">
        <f t="shared" si="124"/>
        <v/>
      </c>
      <c r="L1080" s="73" t="str">
        <f t="shared" si="125"/>
        <v/>
      </c>
      <c r="M1080" s="74" t="str">
        <f t="shared" si="126"/>
        <v/>
      </c>
      <c r="N1080" s="78" t="str">
        <f t="shared" si="127"/>
        <v/>
      </c>
      <c r="O1080" s="75" t="str">
        <f>IFERROR(IF(OR(M1080="",B1080=""),"",VLOOKUP($A1080,Tabla!$A$2:$M$112,$C1080,FALSE)),"")</f>
        <v/>
      </c>
      <c r="P1080" s="76" t="str">
        <f t="shared" si="128"/>
        <v/>
      </c>
      <c r="Q1080" s="77" t="str">
        <f>IFERROR(IF(OR(O1080=0,O1080=""),VLOOKUP(B1080,$T$6:$W$16,4,0)/60*N1080,Tiempos!O1080*VLOOKUP(Tiempos!B1080,Tiempos!$T$6:$W$16,4,0)/60),"")</f>
        <v/>
      </c>
      <c r="R1080" s="118"/>
      <c r="S1080" s="112">
        <f t="shared" si="123"/>
        <v>0</v>
      </c>
    </row>
    <row r="1081" spans="1:19" hidden="1">
      <c r="A1081" s="67"/>
      <c r="B1081" s="59"/>
      <c r="C1081" s="79" t="str">
        <f>IFERROR(VLOOKUP(B1081,Tiempos!$T$6:$U$16,2,FALSE),"")</f>
        <v/>
      </c>
      <c r="D1081" s="59"/>
      <c r="E1081" s="141" t="str">
        <f>IFERROR(+VLOOKUP(A1081,Tabla!$A$5:B10078,2,0),"")</f>
        <v/>
      </c>
      <c r="F1081" s="69"/>
      <c r="G1081" s="68"/>
      <c r="H1081" s="70"/>
      <c r="I1081" s="68"/>
      <c r="J1081" s="61"/>
      <c r="K1081" s="72" t="str">
        <f t="shared" si="124"/>
        <v/>
      </c>
      <c r="L1081" s="73" t="str">
        <f t="shared" si="125"/>
        <v/>
      </c>
      <c r="M1081" s="74" t="str">
        <f t="shared" si="126"/>
        <v/>
      </c>
      <c r="N1081" s="78" t="str">
        <f t="shared" si="127"/>
        <v/>
      </c>
      <c r="O1081" s="75" t="str">
        <f>IFERROR(IF(OR(M1081="",B1081=""),"",VLOOKUP($A1081,Tabla!$A$2:$M$112,$C1081,FALSE)),"")</f>
        <v/>
      </c>
      <c r="P1081" s="76" t="str">
        <f t="shared" si="128"/>
        <v/>
      </c>
      <c r="Q1081" s="77" t="str">
        <f>IFERROR(IF(OR(O1081=0,O1081=""),VLOOKUP(B1081,$T$6:$W$16,4,0)/60*N1081,Tiempos!O1081*VLOOKUP(Tiempos!B1081,Tiempos!$T$6:$W$16,4,0)/60),"")</f>
        <v/>
      </c>
      <c r="R1081" s="116"/>
      <c r="S1081" s="112">
        <f t="shared" si="123"/>
        <v>0</v>
      </c>
    </row>
    <row r="1082" spans="1:19" hidden="1">
      <c r="A1082" s="67"/>
      <c r="B1082" s="59"/>
      <c r="C1082" s="79" t="str">
        <f>IFERROR(VLOOKUP(B1082,Tiempos!$T$6:$U$16,2,FALSE),"")</f>
        <v/>
      </c>
      <c r="D1082" s="59"/>
      <c r="E1082" s="141" t="str">
        <f>IFERROR(+VLOOKUP(A1082,Tabla!$A$5:B10079,2,0),"")</f>
        <v/>
      </c>
      <c r="F1082" s="69"/>
      <c r="G1082" s="68"/>
      <c r="H1082" s="70"/>
      <c r="I1082" s="68"/>
      <c r="J1082" s="61"/>
      <c r="K1082" s="72" t="str">
        <f t="shared" si="124"/>
        <v/>
      </c>
      <c r="L1082" s="73" t="str">
        <f t="shared" si="125"/>
        <v/>
      </c>
      <c r="M1082" s="74" t="str">
        <f t="shared" si="126"/>
        <v/>
      </c>
      <c r="N1082" s="78" t="str">
        <f t="shared" si="127"/>
        <v/>
      </c>
      <c r="O1082" s="75" t="str">
        <f>IFERROR(IF(OR(M1082="",B1082=""),"",VLOOKUP($A1082,Tabla!$A$2:$M$112,$C1082,FALSE)),"")</f>
        <v/>
      </c>
      <c r="P1082" s="76" t="str">
        <f t="shared" si="128"/>
        <v/>
      </c>
      <c r="Q1082" s="77" t="str">
        <f>IFERROR(IF(OR(O1082=0,O1082=""),VLOOKUP(B1082,$T$6:$W$16,4,0)/60*N1082,Tiempos!O1082*VLOOKUP(Tiempos!B1082,Tiempos!$T$6:$W$16,4,0)/60),"")</f>
        <v/>
      </c>
      <c r="R1082" s="115"/>
      <c r="S1082" s="112">
        <f t="shared" si="123"/>
        <v>0</v>
      </c>
    </row>
    <row r="1083" spans="1:19" hidden="1">
      <c r="A1083" s="67"/>
      <c r="B1083" s="59"/>
      <c r="C1083" s="79" t="str">
        <f>IFERROR(VLOOKUP(B1083,Tiempos!$T$6:$U$16,2,FALSE),"")</f>
        <v/>
      </c>
      <c r="D1083" s="59"/>
      <c r="E1083" s="141" t="str">
        <f>IFERROR(+VLOOKUP(A1083,Tabla!$A$5:B10080,2,0),"")</f>
        <v/>
      </c>
      <c r="F1083" s="69"/>
      <c r="G1083" s="68"/>
      <c r="H1083" s="70"/>
      <c r="I1083" s="68"/>
      <c r="J1083" s="61"/>
      <c r="K1083" s="72" t="str">
        <f t="shared" si="124"/>
        <v/>
      </c>
      <c r="L1083" s="73" t="str">
        <f t="shared" si="125"/>
        <v/>
      </c>
      <c r="M1083" s="74" t="str">
        <f t="shared" si="126"/>
        <v/>
      </c>
      <c r="N1083" s="78" t="str">
        <f t="shared" si="127"/>
        <v/>
      </c>
      <c r="O1083" s="75" t="str">
        <f>IFERROR(IF(OR(M1083="",B1083=""),"",VLOOKUP($A1083,Tabla!$A$2:$M$112,$C1083,FALSE)),"")</f>
        <v/>
      </c>
      <c r="P1083" s="76" t="str">
        <f t="shared" si="128"/>
        <v/>
      </c>
      <c r="Q1083" s="77" t="str">
        <f>IFERROR(IF(OR(O1083=0,O1083=""),VLOOKUP(B1083,$T$6:$W$16,4,0)/60*N1083,Tiempos!O1083*VLOOKUP(Tiempos!B1083,Tiempos!$T$6:$W$16,4,0)/60),"")</f>
        <v/>
      </c>
      <c r="R1083" s="115"/>
      <c r="S1083" s="112">
        <f t="shared" si="123"/>
        <v>0</v>
      </c>
    </row>
    <row r="1084" spans="1:19" hidden="1">
      <c r="A1084" s="67"/>
      <c r="B1084" s="59"/>
      <c r="C1084" s="79" t="str">
        <f>IFERROR(VLOOKUP(B1084,Tiempos!$T$6:$U$16,2,FALSE),"")</f>
        <v/>
      </c>
      <c r="D1084" s="59"/>
      <c r="E1084" s="141" t="str">
        <f>IFERROR(+VLOOKUP(A1084,Tabla!$A$5:B10081,2,0),"")</f>
        <v/>
      </c>
      <c r="F1084" s="69"/>
      <c r="G1084" s="68"/>
      <c r="H1084" s="70"/>
      <c r="I1084" s="68"/>
      <c r="J1084" s="61"/>
      <c r="K1084" s="72" t="str">
        <f t="shared" si="124"/>
        <v/>
      </c>
      <c r="L1084" s="73" t="str">
        <f t="shared" si="125"/>
        <v/>
      </c>
      <c r="M1084" s="74" t="str">
        <f t="shared" si="126"/>
        <v/>
      </c>
      <c r="N1084" s="78" t="str">
        <f t="shared" si="127"/>
        <v/>
      </c>
      <c r="O1084" s="75" t="str">
        <f>IFERROR(IF(OR(M1084="",B1084=""),"",VLOOKUP($A1084,Tabla!$A$2:$M$112,$C1084,FALSE)),"")</f>
        <v/>
      </c>
      <c r="P1084" s="76" t="str">
        <f t="shared" si="128"/>
        <v/>
      </c>
      <c r="Q1084" s="77" t="str">
        <f>IFERROR(IF(OR(O1084=0,O1084=""),VLOOKUP(B1084,$T$6:$W$16,4,0)/60*N1084,Tiempos!O1084*VLOOKUP(Tiempos!B1084,Tiempos!$T$6:$W$16,4,0)/60),"")</f>
        <v/>
      </c>
      <c r="R1084" s="115"/>
      <c r="S1084" s="112">
        <f t="shared" si="123"/>
        <v>0</v>
      </c>
    </row>
    <row r="1085" spans="1:19" hidden="1">
      <c r="A1085" s="67"/>
      <c r="B1085" s="59"/>
      <c r="C1085" s="79" t="str">
        <f>IFERROR(VLOOKUP(B1085,Tiempos!$T$6:$U$16,2,FALSE),"")</f>
        <v/>
      </c>
      <c r="D1085" s="59"/>
      <c r="E1085" s="141" t="str">
        <f>IFERROR(+VLOOKUP(A1085,Tabla!$A$5:B10082,2,0),"")</f>
        <v/>
      </c>
      <c r="F1085" s="69"/>
      <c r="G1085" s="68"/>
      <c r="H1085" s="70"/>
      <c r="I1085" s="68"/>
      <c r="J1085" s="61"/>
      <c r="K1085" s="72" t="str">
        <f t="shared" si="124"/>
        <v/>
      </c>
      <c r="L1085" s="73" t="str">
        <f t="shared" si="125"/>
        <v/>
      </c>
      <c r="M1085" s="74" t="str">
        <f t="shared" si="126"/>
        <v/>
      </c>
      <c r="N1085" s="78" t="str">
        <f t="shared" si="127"/>
        <v/>
      </c>
      <c r="O1085" s="75" t="str">
        <f>IFERROR(IF(OR(M1085="",B1085=""),"",VLOOKUP($A1085,Tabla!$A$2:$M$112,$C1085,FALSE)),"")</f>
        <v/>
      </c>
      <c r="P1085" s="76" t="str">
        <f t="shared" si="128"/>
        <v/>
      </c>
      <c r="Q1085" s="77" t="str">
        <f>IFERROR(IF(OR(O1085=0,O1085=""),VLOOKUP(B1085,$T$6:$W$16,4,0)/60*N1085,Tiempos!O1085*VLOOKUP(Tiempos!B1085,Tiempos!$T$6:$W$16,4,0)/60),"")</f>
        <v/>
      </c>
      <c r="R1085" s="115"/>
      <c r="S1085" s="112">
        <f t="shared" si="123"/>
        <v>0</v>
      </c>
    </row>
    <row r="1086" spans="1:19" hidden="1">
      <c r="A1086" s="67"/>
      <c r="B1086" s="59"/>
      <c r="C1086" s="79" t="str">
        <f>IFERROR(VLOOKUP(B1086,Tiempos!$T$6:$U$16,2,FALSE),"")</f>
        <v/>
      </c>
      <c r="D1086" s="59"/>
      <c r="E1086" s="141" t="str">
        <f>IFERROR(+VLOOKUP(A1086,Tabla!$A$5:B10083,2,0),"")</f>
        <v/>
      </c>
      <c r="F1086" s="69"/>
      <c r="G1086" s="68"/>
      <c r="H1086" s="70"/>
      <c r="I1086" s="68"/>
      <c r="J1086" s="61"/>
      <c r="K1086" s="72" t="str">
        <f t="shared" si="124"/>
        <v/>
      </c>
      <c r="L1086" s="73" t="str">
        <f t="shared" si="125"/>
        <v/>
      </c>
      <c r="M1086" s="74" t="str">
        <f t="shared" si="126"/>
        <v/>
      </c>
      <c r="N1086" s="78" t="str">
        <f t="shared" si="127"/>
        <v/>
      </c>
      <c r="O1086" s="75" t="str">
        <f>IFERROR(IF(OR(M1086="",B1086=""),"",VLOOKUP($A1086,Tabla!$A$2:$M$112,$C1086,FALSE)),"")</f>
        <v/>
      </c>
      <c r="P1086" s="76" t="str">
        <f t="shared" si="128"/>
        <v/>
      </c>
      <c r="Q1086" s="77" t="str">
        <f>IFERROR(IF(OR(O1086=0,O1086=""),VLOOKUP(B1086,$T$6:$W$16,4,0)/60*N1086,Tiempos!O1086*VLOOKUP(Tiempos!B1086,Tiempos!$T$6:$W$16,4,0)/60),"")</f>
        <v/>
      </c>
      <c r="R1086" s="115"/>
      <c r="S1086" s="112">
        <f t="shared" si="123"/>
        <v>0</v>
      </c>
    </row>
    <row r="1087" spans="1:19" hidden="1">
      <c r="A1087" s="67"/>
      <c r="B1087" s="59"/>
      <c r="C1087" s="79" t="str">
        <f>IFERROR(VLOOKUP(B1087,Tiempos!$T$6:$U$16,2,FALSE),"")</f>
        <v/>
      </c>
      <c r="D1087" s="59"/>
      <c r="E1087" s="141" t="str">
        <f>IFERROR(+VLOOKUP(A1087,Tabla!$A$5:B10084,2,0),"")</f>
        <v/>
      </c>
      <c r="F1087" s="69"/>
      <c r="G1087" s="68"/>
      <c r="H1087" s="70"/>
      <c r="I1087" s="68"/>
      <c r="J1087" s="61"/>
      <c r="K1087" s="72" t="str">
        <f t="shared" si="124"/>
        <v/>
      </c>
      <c r="L1087" s="73" t="str">
        <f t="shared" si="125"/>
        <v/>
      </c>
      <c r="M1087" s="74" t="str">
        <f t="shared" si="126"/>
        <v/>
      </c>
      <c r="N1087" s="78" t="str">
        <f t="shared" si="127"/>
        <v/>
      </c>
      <c r="O1087" s="75" t="str">
        <f>IFERROR(IF(OR(M1087="",B1087=""),"",VLOOKUP($A1087,Tabla!$A$2:$M$112,$C1087,FALSE)),"")</f>
        <v/>
      </c>
      <c r="P1087" s="76" t="str">
        <f t="shared" si="128"/>
        <v/>
      </c>
      <c r="Q1087" s="77" t="str">
        <f>IFERROR(IF(OR(O1087=0,O1087=""),VLOOKUP(B1087,$T$6:$W$16,4,0)/60*N1087,Tiempos!O1087*VLOOKUP(Tiempos!B1087,Tiempos!$T$6:$W$16,4,0)/60),"")</f>
        <v/>
      </c>
      <c r="R1087" s="115"/>
      <c r="S1087" s="112">
        <f t="shared" si="123"/>
        <v>0</v>
      </c>
    </row>
    <row r="1088" spans="1:19" hidden="1">
      <c r="A1088" s="67"/>
      <c r="B1088" s="59"/>
      <c r="C1088" s="79" t="str">
        <f>IFERROR(VLOOKUP(B1088,Tiempos!$T$6:$U$16,2,FALSE),"")</f>
        <v/>
      </c>
      <c r="D1088" s="59"/>
      <c r="E1088" s="141" t="str">
        <f>IFERROR(+VLOOKUP(A1088,Tabla!$A$5:B10085,2,0),"")</f>
        <v/>
      </c>
      <c r="F1088" s="69"/>
      <c r="G1088" s="68"/>
      <c r="H1088" s="70"/>
      <c r="I1088" s="68"/>
      <c r="J1088" s="61"/>
      <c r="K1088" s="72" t="str">
        <f t="shared" si="124"/>
        <v/>
      </c>
      <c r="L1088" s="73" t="str">
        <f t="shared" si="125"/>
        <v/>
      </c>
      <c r="M1088" s="74" t="str">
        <f t="shared" si="126"/>
        <v/>
      </c>
      <c r="N1088" s="78" t="str">
        <f t="shared" si="127"/>
        <v/>
      </c>
      <c r="O1088" s="75" t="str">
        <f>IFERROR(IF(OR(M1088="",B1088=""),"",VLOOKUP($A1088,Tabla!$A$2:$M$112,$C1088,FALSE)),"")</f>
        <v/>
      </c>
      <c r="P1088" s="76" t="str">
        <f t="shared" si="128"/>
        <v/>
      </c>
      <c r="Q1088" s="77" t="str">
        <f>IFERROR(IF(OR(O1088=0,O1088=""),VLOOKUP(B1088,$T$6:$W$16,4,0)/60*N1088,Tiempos!O1088*VLOOKUP(Tiempos!B1088,Tiempos!$T$6:$W$16,4,0)/60),"")</f>
        <v/>
      </c>
      <c r="R1088" s="115"/>
      <c r="S1088" s="112">
        <f t="shared" si="123"/>
        <v>0</v>
      </c>
    </row>
    <row r="1089" spans="1:19" hidden="1">
      <c r="A1089" s="67"/>
      <c r="B1089" s="59"/>
      <c r="C1089" s="79" t="str">
        <f>IFERROR(VLOOKUP(B1089,Tiempos!$T$6:$U$16,2,FALSE),"")</f>
        <v/>
      </c>
      <c r="D1089" s="59"/>
      <c r="E1089" s="141" t="str">
        <f>IFERROR(+VLOOKUP(A1089,Tabla!$A$5:B10086,2,0),"")</f>
        <v/>
      </c>
      <c r="F1089" s="69"/>
      <c r="G1089" s="68"/>
      <c r="H1089" s="70"/>
      <c r="I1089" s="68"/>
      <c r="J1089" s="61"/>
      <c r="K1089" s="72" t="str">
        <f t="shared" si="124"/>
        <v/>
      </c>
      <c r="L1089" s="73" t="str">
        <f t="shared" si="125"/>
        <v/>
      </c>
      <c r="M1089" s="74" t="str">
        <f t="shared" si="126"/>
        <v/>
      </c>
      <c r="N1089" s="78" t="str">
        <f t="shared" si="127"/>
        <v/>
      </c>
      <c r="O1089" s="75" t="str">
        <f>IFERROR(IF(OR(M1089="",B1089=""),"",VLOOKUP($A1089,Tabla!$A$2:$M$112,$C1089,FALSE)),"")</f>
        <v/>
      </c>
      <c r="P1089" s="76" t="str">
        <f t="shared" si="128"/>
        <v/>
      </c>
      <c r="Q1089" s="77" t="str">
        <f>IFERROR(IF(OR(O1089=0,O1089=""),VLOOKUP(B1089,$T$6:$W$16,4,0)/60*N1089,Tiempos!O1089*VLOOKUP(Tiempos!B1089,Tiempos!$T$6:$W$16,4,0)/60),"")</f>
        <v/>
      </c>
      <c r="R1089" s="115"/>
      <c r="S1089" s="112">
        <f t="shared" si="123"/>
        <v>0</v>
      </c>
    </row>
    <row r="1090" spans="1:19" hidden="1">
      <c r="A1090" s="67"/>
      <c r="B1090" s="59"/>
      <c r="C1090" s="79" t="str">
        <f>IFERROR(VLOOKUP(B1090,Tiempos!$T$6:$U$16,2,FALSE),"")</f>
        <v/>
      </c>
      <c r="D1090" s="59"/>
      <c r="E1090" s="141" t="str">
        <f>IFERROR(+VLOOKUP(A1090,Tabla!$A$5:B10087,2,0),"")</f>
        <v/>
      </c>
      <c r="F1090" s="69"/>
      <c r="G1090" s="68"/>
      <c r="H1090" s="70"/>
      <c r="I1090" s="68"/>
      <c r="J1090" s="61"/>
      <c r="K1090" s="72" t="str">
        <f t="shared" si="124"/>
        <v/>
      </c>
      <c r="L1090" s="73" t="str">
        <f t="shared" si="125"/>
        <v/>
      </c>
      <c r="M1090" s="74" t="str">
        <f t="shared" si="126"/>
        <v/>
      </c>
      <c r="N1090" s="78" t="str">
        <f t="shared" si="127"/>
        <v/>
      </c>
      <c r="O1090" s="75" t="str">
        <f>IFERROR(IF(OR(M1090="",B1090=""),"",VLOOKUP($A1090,Tabla!$A$2:$M$112,$C1090,FALSE)),"")</f>
        <v/>
      </c>
      <c r="P1090" s="76" t="str">
        <f t="shared" si="128"/>
        <v/>
      </c>
      <c r="Q1090" s="77" t="str">
        <f>IFERROR(IF(OR(O1090=0,O1090=""),VLOOKUP(B1090,$T$6:$W$16,4,0)/60*N1090,Tiempos!O1090*VLOOKUP(Tiempos!B1090,Tiempos!$T$6:$W$16,4,0)/60),"")</f>
        <v/>
      </c>
      <c r="R1090" s="115"/>
      <c r="S1090" s="112">
        <f t="shared" si="123"/>
        <v>0</v>
      </c>
    </row>
    <row r="1091" spans="1:19" ht="13.5" hidden="1" customHeight="1">
      <c r="A1091" s="67"/>
      <c r="B1091" s="59"/>
      <c r="C1091" s="79" t="str">
        <f>IFERROR(VLOOKUP(B1091,Tiempos!$T$6:$U$16,2,FALSE),"")</f>
        <v/>
      </c>
      <c r="D1091" s="59"/>
      <c r="E1091" s="141" t="str">
        <f>IFERROR(+VLOOKUP(A1091,Tabla!$A$5:B10088,2,0),"")</f>
        <v/>
      </c>
      <c r="F1091" s="69"/>
      <c r="G1091" s="68"/>
      <c r="H1091" s="70"/>
      <c r="I1091" s="68"/>
      <c r="J1091" s="61"/>
      <c r="K1091" s="72" t="str">
        <f t="shared" si="124"/>
        <v/>
      </c>
      <c r="L1091" s="73" t="str">
        <f t="shared" si="125"/>
        <v/>
      </c>
      <c r="M1091" s="74" t="str">
        <f t="shared" si="126"/>
        <v/>
      </c>
      <c r="N1091" s="78" t="str">
        <f t="shared" si="127"/>
        <v/>
      </c>
      <c r="O1091" s="75" t="str">
        <f>IFERROR(IF(OR(M1091="",B1091=""),"",VLOOKUP($A1091,Tabla!$A$2:$M$112,$C1091,FALSE)),"")</f>
        <v/>
      </c>
      <c r="P1091" s="76" t="str">
        <f t="shared" si="128"/>
        <v/>
      </c>
      <c r="Q1091" s="77" t="str">
        <f>IFERROR(IF(OR(O1091=0,O1091=""),VLOOKUP(B1091,$T$6:$W$16,4,0)/60*N1091,Tiempos!O1091*VLOOKUP(Tiempos!B1091,Tiempos!$T$6:$W$16,4,0)/60),"")</f>
        <v/>
      </c>
      <c r="R1091" s="115"/>
      <c r="S1091" s="112">
        <f t="shared" si="123"/>
        <v>0</v>
      </c>
    </row>
    <row r="1092" spans="1:19" ht="13.5" hidden="1" customHeight="1">
      <c r="A1092" s="67"/>
      <c r="B1092" s="59"/>
      <c r="C1092" s="79" t="str">
        <f>IFERROR(VLOOKUP(B1092,Tiempos!$T$6:$U$16,2,FALSE),"")</f>
        <v/>
      </c>
      <c r="D1092" s="59"/>
      <c r="E1092" s="141" t="str">
        <f>IFERROR(+VLOOKUP(A1092,Tabla!$A$5:B10089,2,0),"")</f>
        <v/>
      </c>
      <c r="F1092" s="69"/>
      <c r="G1092" s="68"/>
      <c r="H1092" s="70"/>
      <c r="I1092" s="68"/>
      <c r="J1092" s="61"/>
      <c r="K1092" s="72" t="str">
        <f t="shared" si="124"/>
        <v/>
      </c>
      <c r="L1092" s="73" t="str">
        <f t="shared" si="125"/>
        <v/>
      </c>
      <c r="M1092" s="74" t="str">
        <f t="shared" si="126"/>
        <v/>
      </c>
      <c r="N1092" s="78" t="str">
        <f t="shared" si="127"/>
        <v/>
      </c>
      <c r="O1092" s="75" t="str">
        <f>IFERROR(IF(OR(M1092="",B1092=""),"",VLOOKUP($A1092,Tabla!$A$2:$M$112,$C1092,FALSE)),"")</f>
        <v/>
      </c>
      <c r="P1092" s="76" t="str">
        <f t="shared" si="128"/>
        <v/>
      </c>
      <c r="Q1092" s="77" t="str">
        <f>IFERROR(IF(OR(O1092=0,O1092=""),VLOOKUP(B1092,$T$6:$W$16,4,0)/60*N1092,Tiempos!O1092*VLOOKUP(Tiempos!B1092,Tiempos!$T$6:$W$16,4,0)/60),"")</f>
        <v/>
      </c>
      <c r="R1092" s="115"/>
      <c r="S1092" s="112">
        <f t="shared" ref="S1092:S1155" si="129">IF(I1092=G1092,IF(H1092&lt;$S$1,IF(J1092&gt;$S$2,$S$3,0),0),IF(WEEKDAY(G1092)=7,IF(J1092&gt;$S$2,$S$3,0),IF(H1092&lt;$S$1,$S$3,0)+IF(J1092&gt;$S$2,$S$3,0)))</f>
        <v>0</v>
      </c>
    </row>
    <row r="1093" spans="1:19" hidden="1">
      <c r="A1093" s="67"/>
      <c r="B1093" s="59"/>
      <c r="C1093" s="79" t="str">
        <f>IFERROR(VLOOKUP(B1093,Tiempos!$T$6:$U$16,2,FALSE),"")</f>
        <v/>
      </c>
      <c r="D1093" s="59"/>
      <c r="E1093" s="141" t="str">
        <f>IFERROR(+VLOOKUP(A1093,Tabla!$A$5:B10090,2,0),"")</f>
        <v/>
      </c>
      <c r="F1093" s="69"/>
      <c r="G1093" s="68"/>
      <c r="H1093" s="70"/>
      <c r="I1093" s="68"/>
      <c r="J1093" s="61"/>
      <c r="K1093" s="72" t="str">
        <f t="shared" si="124"/>
        <v/>
      </c>
      <c r="L1093" s="73" t="str">
        <f t="shared" si="125"/>
        <v/>
      </c>
      <c r="M1093" s="74" t="str">
        <f t="shared" si="126"/>
        <v/>
      </c>
      <c r="N1093" s="78" t="str">
        <f t="shared" si="127"/>
        <v/>
      </c>
      <c r="O1093" s="75" t="str">
        <f>IFERROR(IF(OR(M1093="",B1093=""),"",VLOOKUP($A1093,Tabla!$A$2:$M$112,$C1093,FALSE)),"")</f>
        <v/>
      </c>
      <c r="P1093" s="76" t="str">
        <f t="shared" si="128"/>
        <v/>
      </c>
      <c r="Q1093" s="77" t="str">
        <f>IFERROR(IF(OR(O1093=0,O1093=""),VLOOKUP(B1093,$T$6:$W$16,4,0)/60*N1093,Tiempos!O1093*VLOOKUP(Tiempos!B1093,Tiempos!$T$6:$W$16,4,0)/60),"")</f>
        <v/>
      </c>
      <c r="R1093" s="115"/>
      <c r="S1093" s="112">
        <f t="shared" si="129"/>
        <v>0</v>
      </c>
    </row>
    <row r="1094" spans="1:19" hidden="1">
      <c r="A1094" s="67"/>
      <c r="B1094" s="59"/>
      <c r="C1094" s="79" t="str">
        <f>IFERROR(VLOOKUP(B1094,Tiempos!$T$6:$U$16,2,FALSE),"")</f>
        <v/>
      </c>
      <c r="D1094" s="59"/>
      <c r="E1094" s="141" t="str">
        <f>IFERROR(+VLOOKUP(A1094,Tabla!$A$5:B10091,2,0),"")</f>
        <v/>
      </c>
      <c r="F1094" s="69"/>
      <c r="G1094" s="68"/>
      <c r="H1094" s="70"/>
      <c r="I1094" s="68"/>
      <c r="J1094" s="61"/>
      <c r="K1094" s="72" t="str">
        <f t="shared" si="124"/>
        <v/>
      </c>
      <c r="L1094" s="73" t="str">
        <f t="shared" si="125"/>
        <v/>
      </c>
      <c r="M1094" s="74" t="str">
        <f t="shared" si="126"/>
        <v/>
      </c>
      <c r="N1094" s="78" t="str">
        <f t="shared" si="127"/>
        <v/>
      </c>
      <c r="O1094" s="75" t="str">
        <f>IFERROR(IF(OR(M1094="",B1094=""),"",VLOOKUP($A1094,Tabla!$A$2:$M$112,$C1094,FALSE)),"")</f>
        <v/>
      </c>
      <c r="P1094" s="76" t="str">
        <f t="shared" si="128"/>
        <v/>
      </c>
      <c r="Q1094" s="77" t="str">
        <f>IFERROR(IF(OR(O1094=0,O1094=""),VLOOKUP(B1094,$T$6:$W$16,4,0)/60*N1094,Tiempos!O1094*VLOOKUP(Tiempos!B1094,Tiempos!$T$6:$W$16,4,0)/60),"")</f>
        <v/>
      </c>
      <c r="R1094" s="115"/>
      <c r="S1094" s="112">
        <f t="shared" si="129"/>
        <v>0</v>
      </c>
    </row>
    <row r="1095" spans="1:19" hidden="1">
      <c r="A1095" s="67"/>
      <c r="B1095" s="59"/>
      <c r="C1095" s="79" t="str">
        <f>IFERROR(VLOOKUP(B1095,Tiempos!$T$6:$U$16,2,FALSE),"")</f>
        <v/>
      </c>
      <c r="D1095" s="59"/>
      <c r="E1095" s="141" t="str">
        <f>IFERROR(+VLOOKUP(A1095,Tabla!$A$5:B10092,2,0),"")</f>
        <v/>
      </c>
      <c r="F1095" s="69"/>
      <c r="G1095" s="68"/>
      <c r="H1095" s="70"/>
      <c r="I1095" s="68"/>
      <c r="J1095" s="61"/>
      <c r="K1095" s="72" t="str">
        <f t="shared" si="124"/>
        <v/>
      </c>
      <c r="L1095" s="73" t="str">
        <f t="shared" si="125"/>
        <v/>
      </c>
      <c r="M1095" s="74" t="str">
        <f t="shared" si="126"/>
        <v/>
      </c>
      <c r="N1095" s="78" t="str">
        <f t="shared" si="127"/>
        <v/>
      </c>
      <c r="O1095" s="75" t="str">
        <f>IFERROR(IF(OR(M1095="",B1095=""),"",VLOOKUP($A1095,Tabla!$A$2:$M$112,$C1095,FALSE)),"")</f>
        <v/>
      </c>
      <c r="P1095" s="76" t="str">
        <f t="shared" si="128"/>
        <v/>
      </c>
      <c r="Q1095" s="77" t="str">
        <f>IFERROR(IF(OR(O1095=0,O1095=""),VLOOKUP(B1095,$T$6:$W$16,4,0)/60*N1095,Tiempos!O1095*VLOOKUP(Tiempos!B1095,Tiempos!$T$6:$W$16,4,0)/60),"")</f>
        <v/>
      </c>
      <c r="R1095" s="115"/>
      <c r="S1095" s="112">
        <f t="shared" si="129"/>
        <v>0</v>
      </c>
    </row>
    <row r="1096" spans="1:19" hidden="1">
      <c r="A1096" s="67"/>
      <c r="B1096" s="59"/>
      <c r="C1096" s="79" t="str">
        <f>IFERROR(VLOOKUP(B1096,Tiempos!$T$6:$U$16,2,FALSE),"")</f>
        <v/>
      </c>
      <c r="D1096" s="59"/>
      <c r="E1096" s="141" t="str">
        <f>IFERROR(+VLOOKUP(A1096,Tabla!$A$5:B10093,2,0),"")</f>
        <v/>
      </c>
      <c r="F1096" s="69"/>
      <c r="G1096" s="68"/>
      <c r="H1096" s="70"/>
      <c r="I1096" s="68"/>
      <c r="J1096" s="61"/>
      <c r="K1096" s="72" t="str">
        <f t="shared" si="124"/>
        <v/>
      </c>
      <c r="L1096" s="73" t="str">
        <f t="shared" si="125"/>
        <v/>
      </c>
      <c r="M1096" s="74" t="str">
        <f t="shared" si="126"/>
        <v/>
      </c>
      <c r="N1096" s="78" t="str">
        <f t="shared" si="127"/>
        <v/>
      </c>
      <c r="O1096" s="75" t="str">
        <f>IFERROR(IF(OR(M1096="",B1096=""),"",VLOOKUP($A1096,Tabla!$A$2:$M$112,$C1096,FALSE)),"")</f>
        <v/>
      </c>
      <c r="P1096" s="76" t="str">
        <f t="shared" si="128"/>
        <v/>
      </c>
      <c r="Q1096" s="77" t="str">
        <f>IFERROR(IF(OR(O1096=0,O1096=""),VLOOKUP(B1096,$T$6:$W$16,4,0)/60*N1096,Tiempos!O1096*VLOOKUP(Tiempos!B1096,Tiempos!$T$6:$W$16,4,0)/60),"")</f>
        <v/>
      </c>
      <c r="R1096" s="115"/>
      <c r="S1096" s="112">
        <f t="shared" si="129"/>
        <v>0</v>
      </c>
    </row>
    <row r="1097" spans="1:19" hidden="1">
      <c r="A1097" s="67"/>
      <c r="B1097" s="59"/>
      <c r="C1097" s="79" t="str">
        <f>IFERROR(VLOOKUP(B1097,Tiempos!$T$6:$U$16,2,FALSE),"")</f>
        <v/>
      </c>
      <c r="D1097" s="59"/>
      <c r="E1097" s="141" t="str">
        <f>IFERROR(+VLOOKUP(A1097,Tabla!$A$5:B10094,2,0),"")</f>
        <v/>
      </c>
      <c r="F1097" s="69"/>
      <c r="G1097" s="68"/>
      <c r="H1097" s="70"/>
      <c r="I1097" s="68"/>
      <c r="J1097" s="61"/>
      <c r="K1097" s="72" t="str">
        <f t="shared" si="124"/>
        <v/>
      </c>
      <c r="L1097" s="73" t="str">
        <f t="shared" si="125"/>
        <v/>
      </c>
      <c r="M1097" s="74" t="str">
        <f t="shared" si="126"/>
        <v/>
      </c>
      <c r="N1097" s="78" t="str">
        <f t="shared" si="127"/>
        <v/>
      </c>
      <c r="O1097" s="75" t="str">
        <f>IFERROR(IF(OR(M1097="",B1097=""),"",VLOOKUP($A1097,Tabla!$A$2:$M$112,$C1097,FALSE)),"")</f>
        <v/>
      </c>
      <c r="P1097" s="76" t="str">
        <f t="shared" si="128"/>
        <v/>
      </c>
      <c r="Q1097" s="77" t="str">
        <f>IFERROR(IF(OR(O1097=0,O1097=""),VLOOKUP(B1097,$T$6:$W$16,4,0)/60*N1097,Tiempos!O1097*VLOOKUP(Tiempos!B1097,Tiempos!$T$6:$W$16,4,0)/60),"")</f>
        <v/>
      </c>
      <c r="R1097" s="115"/>
      <c r="S1097" s="112">
        <f t="shared" si="129"/>
        <v>0</v>
      </c>
    </row>
    <row r="1098" spans="1:19" hidden="1">
      <c r="A1098" s="67"/>
      <c r="B1098" s="59"/>
      <c r="C1098" s="79" t="str">
        <f>IFERROR(VLOOKUP(B1098,Tiempos!$T$6:$U$16,2,FALSE),"")</f>
        <v/>
      </c>
      <c r="D1098" s="59"/>
      <c r="E1098" s="141" t="str">
        <f>IFERROR(+VLOOKUP(A1098,Tabla!$A$5:B10095,2,0),"")</f>
        <v/>
      </c>
      <c r="F1098" s="69"/>
      <c r="G1098" s="68"/>
      <c r="H1098" s="70"/>
      <c r="I1098" s="68"/>
      <c r="J1098" s="61"/>
      <c r="K1098" s="72" t="str">
        <f t="shared" si="124"/>
        <v/>
      </c>
      <c r="L1098" s="73" t="str">
        <f t="shared" si="125"/>
        <v/>
      </c>
      <c r="M1098" s="74" t="str">
        <f t="shared" si="126"/>
        <v/>
      </c>
      <c r="N1098" s="78" t="str">
        <f t="shared" si="127"/>
        <v/>
      </c>
      <c r="O1098" s="75" t="str">
        <f>IFERROR(IF(OR(M1098="",B1098=""),"",VLOOKUP($A1098,Tabla!$A$2:$M$112,$C1098,FALSE)),"")</f>
        <v/>
      </c>
      <c r="P1098" s="76" t="str">
        <f t="shared" si="128"/>
        <v/>
      </c>
      <c r="Q1098" s="77" t="str">
        <f>IFERROR(IF(OR(O1098=0,O1098=""),VLOOKUP(B1098,$T$6:$W$16,4,0)/60*N1098,Tiempos!O1098*VLOOKUP(Tiempos!B1098,Tiempos!$T$6:$W$16,4,0)/60),"")</f>
        <v/>
      </c>
      <c r="R1098" s="115"/>
      <c r="S1098" s="112">
        <f t="shared" si="129"/>
        <v>0</v>
      </c>
    </row>
    <row r="1099" spans="1:19" hidden="1">
      <c r="A1099" s="67"/>
      <c r="B1099" s="59"/>
      <c r="C1099" s="79" t="str">
        <f>IFERROR(VLOOKUP(B1099,Tiempos!$T$6:$U$16,2,FALSE),"")</f>
        <v/>
      </c>
      <c r="D1099" s="59"/>
      <c r="E1099" s="141" t="str">
        <f>IFERROR(+VLOOKUP(A1099,Tabla!$A$5:B10096,2,0),"")</f>
        <v/>
      </c>
      <c r="F1099" s="69"/>
      <c r="G1099" s="68"/>
      <c r="H1099" s="70"/>
      <c r="I1099" s="68"/>
      <c r="J1099" s="61"/>
      <c r="K1099" s="72" t="str">
        <f t="shared" si="124"/>
        <v/>
      </c>
      <c r="L1099" s="73" t="str">
        <f t="shared" si="125"/>
        <v/>
      </c>
      <c r="M1099" s="74" t="str">
        <f t="shared" si="126"/>
        <v/>
      </c>
      <c r="N1099" s="78" t="str">
        <f t="shared" si="127"/>
        <v/>
      </c>
      <c r="O1099" s="75" t="str">
        <f>IFERROR(IF(OR(M1099="",B1099=""),"",VLOOKUP($A1099,Tabla!$A$2:$M$112,$C1099,FALSE)),"")</f>
        <v/>
      </c>
      <c r="P1099" s="76" t="str">
        <f t="shared" si="128"/>
        <v/>
      </c>
      <c r="Q1099" s="77" t="str">
        <f>IFERROR(IF(OR(O1099=0,O1099=""),VLOOKUP(B1099,$T$6:$W$16,4,0)/60*N1099,Tiempos!O1099*VLOOKUP(Tiempos!B1099,Tiempos!$T$6:$W$16,4,0)/60),"")</f>
        <v/>
      </c>
      <c r="R1099" s="115"/>
      <c r="S1099" s="112">
        <f t="shared" si="129"/>
        <v>0</v>
      </c>
    </row>
    <row r="1100" spans="1:19" hidden="1">
      <c r="A1100" s="67"/>
      <c r="B1100" s="59"/>
      <c r="C1100" s="79" t="str">
        <f>IFERROR(VLOOKUP(B1100,Tiempos!$T$6:$U$16,2,FALSE),"")</f>
        <v/>
      </c>
      <c r="D1100" s="59"/>
      <c r="E1100" s="141" t="str">
        <f>IFERROR(+VLOOKUP(A1100,Tabla!$A$5:B10097,2,0),"")</f>
        <v/>
      </c>
      <c r="F1100" s="69"/>
      <c r="G1100" s="68"/>
      <c r="H1100" s="70"/>
      <c r="I1100" s="68"/>
      <c r="J1100" s="61"/>
      <c r="K1100" s="72" t="str">
        <f t="shared" si="124"/>
        <v/>
      </c>
      <c r="L1100" s="73" t="str">
        <f t="shared" si="125"/>
        <v/>
      </c>
      <c r="M1100" s="74" t="str">
        <f t="shared" si="126"/>
        <v/>
      </c>
      <c r="N1100" s="78" t="str">
        <f t="shared" si="127"/>
        <v/>
      </c>
      <c r="O1100" s="75" t="str">
        <f>IFERROR(IF(OR(M1100="",B1100=""),"",VLOOKUP($A1100,Tabla!$A$2:$M$112,$C1100,FALSE)),"")</f>
        <v/>
      </c>
      <c r="P1100" s="76" t="str">
        <f t="shared" si="128"/>
        <v/>
      </c>
      <c r="Q1100" s="77" t="str">
        <f>IFERROR(IF(OR(O1100=0,O1100=""),VLOOKUP(B1100,$T$6:$W$16,4,0)/60*N1100,Tiempos!O1100*VLOOKUP(Tiempos!B1100,Tiempos!$T$6:$W$16,4,0)/60),"")</f>
        <v/>
      </c>
      <c r="R1100" s="115"/>
      <c r="S1100" s="112">
        <f t="shared" si="129"/>
        <v>0</v>
      </c>
    </row>
    <row r="1101" spans="1:19" hidden="1">
      <c r="A1101" s="67"/>
      <c r="B1101" s="59"/>
      <c r="C1101" s="79" t="str">
        <f>IFERROR(VLOOKUP(B1101,Tiempos!$T$6:$U$16,2,FALSE),"")</f>
        <v/>
      </c>
      <c r="D1101" s="59"/>
      <c r="E1101" s="141" t="str">
        <f>IFERROR(+VLOOKUP(A1101,Tabla!$A$5:B10098,2,0),"")</f>
        <v/>
      </c>
      <c r="F1101" s="69"/>
      <c r="G1101" s="68"/>
      <c r="H1101" s="70"/>
      <c r="I1101" s="68"/>
      <c r="J1101" s="61"/>
      <c r="K1101" s="72" t="str">
        <f t="shared" si="124"/>
        <v/>
      </c>
      <c r="L1101" s="73" t="str">
        <f t="shared" si="125"/>
        <v/>
      </c>
      <c r="M1101" s="74" t="str">
        <f t="shared" si="126"/>
        <v/>
      </c>
      <c r="N1101" s="78" t="str">
        <f t="shared" si="127"/>
        <v/>
      </c>
      <c r="O1101" s="75" t="str">
        <f>IFERROR(IF(OR(M1101="",B1101=""),"",VLOOKUP($A1101,Tabla!$A$2:$M$112,$C1101,FALSE)),"")</f>
        <v/>
      </c>
      <c r="P1101" s="76" t="str">
        <f t="shared" si="128"/>
        <v/>
      </c>
      <c r="Q1101" s="77" t="str">
        <f>IFERROR(IF(OR(O1101=0,O1101=""),VLOOKUP(B1101,$T$6:$W$16,4,0)/60*N1101,Tiempos!O1101*VLOOKUP(Tiempos!B1101,Tiempos!$T$6:$W$16,4,0)/60),"")</f>
        <v/>
      </c>
      <c r="R1101" s="115"/>
      <c r="S1101" s="112">
        <f t="shared" si="129"/>
        <v>0</v>
      </c>
    </row>
    <row r="1102" spans="1:19" hidden="1">
      <c r="A1102" s="67"/>
      <c r="B1102" s="59"/>
      <c r="C1102" s="79" t="str">
        <f>IFERROR(VLOOKUP(B1102,Tiempos!$T$6:$U$16,2,FALSE),"")</f>
        <v/>
      </c>
      <c r="D1102" s="59"/>
      <c r="E1102" s="141" t="str">
        <f>IFERROR(+VLOOKUP(A1102,Tabla!$A$5:B10099,2,0),"")</f>
        <v/>
      </c>
      <c r="F1102" s="69"/>
      <c r="G1102" s="68"/>
      <c r="H1102" s="70"/>
      <c r="I1102" s="68"/>
      <c r="J1102" s="61"/>
      <c r="K1102" s="72" t="str">
        <f t="shared" si="124"/>
        <v/>
      </c>
      <c r="L1102" s="73" t="str">
        <f t="shared" si="125"/>
        <v/>
      </c>
      <c r="M1102" s="74" t="str">
        <f t="shared" si="126"/>
        <v/>
      </c>
      <c r="N1102" s="78" t="str">
        <f t="shared" si="127"/>
        <v/>
      </c>
      <c r="O1102" s="75" t="str">
        <f>IFERROR(IF(OR(M1102="",B1102=""),"",VLOOKUP($A1102,Tabla!$A$2:$M$112,$C1102,FALSE)),"")</f>
        <v/>
      </c>
      <c r="P1102" s="76" t="str">
        <f t="shared" si="128"/>
        <v/>
      </c>
      <c r="Q1102" s="77" t="str">
        <f>IFERROR(IF(OR(O1102=0,O1102=""),VLOOKUP(B1102,$T$6:$W$16,4,0)/60*N1102,Tiempos!O1102*VLOOKUP(Tiempos!B1102,Tiempos!$T$6:$W$16,4,0)/60),"")</f>
        <v/>
      </c>
      <c r="R1102" s="115"/>
      <c r="S1102" s="112">
        <f t="shared" si="129"/>
        <v>0</v>
      </c>
    </row>
    <row r="1103" spans="1:19" hidden="1">
      <c r="A1103" s="67"/>
      <c r="B1103" s="59"/>
      <c r="C1103" s="79" t="str">
        <f>IFERROR(VLOOKUP(B1103,Tiempos!$T$6:$U$16,2,FALSE),"")</f>
        <v/>
      </c>
      <c r="D1103" s="59"/>
      <c r="E1103" s="141" t="str">
        <f>IFERROR(+VLOOKUP(A1103,Tabla!$A$5:B10100,2,0),"")</f>
        <v/>
      </c>
      <c r="F1103" s="69"/>
      <c r="G1103" s="68"/>
      <c r="H1103" s="70"/>
      <c r="I1103" s="68"/>
      <c r="J1103" s="61"/>
      <c r="K1103" s="72" t="str">
        <f t="shared" si="124"/>
        <v/>
      </c>
      <c r="L1103" s="73" t="str">
        <f t="shared" si="125"/>
        <v/>
      </c>
      <c r="M1103" s="74" t="str">
        <f t="shared" si="126"/>
        <v/>
      </c>
      <c r="N1103" s="78" t="str">
        <f t="shared" si="127"/>
        <v/>
      </c>
      <c r="O1103" s="75" t="str">
        <f>IFERROR(IF(OR(M1103="",B1103=""),"",VLOOKUP($A1103,Tabla!$A$2:$M$112,$C1103,FALSE)),"")</f>
        <v/>
      </c>
      <c r="P1103" s="76" t="str">
        <f t="shared" si="128"/>
        <v/>
      </c>
      <c r="Q1103" s="77" t="str">
        <f>IFERROR(IF(OR(O1103=0,O1103=""),VLOOKUP(B1103,$T$6:$W$16,4,0)/60*N1103,Tiempos!O1103*VLOOKUP(Tiempos!B1103,Tiempos!$T$6:$W$16,4,0)/60),"")</f>
        <v/>
      </c>
      <c r="R1103" s="115"/>
      <c r="S1103" s="112">
        <f t="shared" si="129"/>
        <v>0</v>
      </c>
    </row>
    <row r="1104" spans="1:19" hidden="1">
      <c r="A1104" s="67"/>
      <c r="B1104" s="59"/>
      <c r="C1104" s="79" t="str">
        <f>IFERROR(VLOOKUP(B1104,Tiempos!$T$6:$U$16,2,FALSE),"")</f>
        <v/>
      </c>
      <c r="D1104" s="59"/>
      <c r="E1104" s="141" t="str">
        <f>IFERROR(+VLOOKUP(A1104,Tabla!$A$5:B10101,2,0),"")</f>
        <v/>
      </c>
      <c r="F1104" s="69"/>
      <c r="G1104" s="68"/>
      <c r="H1104" s="70"/>
      <c r="I1104" s="68"/>
      <c r="J1104" s="61"/>
      <c r="K1104" s="72" t="str">
        <f t="shared" si="124"/>
        <v/>
      </c>
      <c r="L1104" s="73" t="str">
        <f t="shared" si="125"/>
        <v/>
      </c>
      <c r="M1104" s="74" t="str">
        <f t="shared" si="126"/>
        <v/>
      </c>
      <c r="N1104" s="78" t="str">
        <f t="shared" si="127"/>
        <v/>
      </c>
      <c r="O1104" s="75" t="str">
        <f>IFERROR(IF(OR(M1104="",B1104=""),"",VLOOKUP($A1104,Tabla!$A$2:$M$112,$C1104,FALSE)),"")</f>
        <v/>
      </c>
      <c r="P1104" s="76" t="str">
        <f t="shared" si="128"/>
        <v/>
      </c>
      <c r="Q1104" s="77" t="str">
        <f>IFERROR(IF(OR(O1104=0,O1104=""),VLOOKUP(B1104,$T$6:$W$16,4,0)/60*N1104,Tiempos!O1104*VLOOKUP(Tiempos!B1104,Tiempos!$T$6:$W$16,4,0)/60),"")</f>
        <v/>
      </c>
      <c r="R1104" s="115"/>
      <c r="S1104" s="112">
        <f t="shared" si="129"/>
        <v>0</v>
      </c>
    </row>
    <row r="1105" spans="1:19" hidden="1">
      <c r="A1105" s="67"/>
      <c r="B1105" s="59"/>
      <c r="C1105" s="79" t="str">
        <f>IFERROR(VLOOKUP(B1105,Tiempos!$T$6:$U$16,2,FALSE),"")</f>
        <v/>
      </c>
      <c r="D1105" s="59"/>
      <c r="E1105" s="141" t="str">
        <f>IFERROR(+VLOOKUP(A1105,Tabla!$A$5:B10102,2,0),"")</f>
        <v/>
      </c>
      <c r="F1105" s="69"/>
      <c r="G1105" s="68"/>
      <c r="H1105" s="70"/>
      <c r="I1105" s="68"/>
      <c r="J1105" s="61"/>
      <c r="K1105" s="72" t="str">
        <f t="shared" si="124"/>
        <v/>
      </c>
      <c r="L1105" s="73" t="str">
        <f t="shared" si="125"/>
        <v/>
      </c>
      <c r="M1105" s="74" t="str">
        <f t="shared" si="126"/>
        <v/>
      </c>
      <c r="N1105" s="78" t="str">
        <f t="shared" si="127"/>
        <v/>
      </c>
      <c r="O1105" s="75" t="str">
        <f>IFERROR(IF(OR(M1105="",B1105=""),"",VLOOKUP($A1105,Tabla!$A$2:$M$112,$C1105,FALSE)),"")</f>
        <v/>
      </c>
      <c r="P1105" s="76" t="str">
        <f t="shared" si="128"/>
        <v/>
      </c>
      <c r="Q1105" s="77" t="str">
        <f>IFERROR(IF(OR(O1105=0,O1105=""),VLOOKUP(B1105,$T$6:$W$16,4,0)/60*N1105,Tiempos!O1105*VLOOKUP(Tiempos!B1105,Tiempos!$T$6:$W$16,4,0)/60),"")</f>
        <v/>
      </c>
      <c r="R1105" s="115"/>
      <c r="S1105" s="112">
        <f t="shared" si="129"/>
        <v>0</v>
      </c>
    </row>
    <row r="1106" spans="1:19" hidden="1">
      <c r="A1106" s="67"/>
      <c r="B1106" s="59"/>
      <c r="C1106" s="79" t="str">
        <f>IFERROR(VLOOKUP(B1106,Tiempos!$T$6:$U$16,2,FALSE),"")</f>
        <v/>
      </c>
      <c r="D1106" s="59"/>
      <c r="E1106" s="141" t="str">
        <f>IFERROR(+VLOOKUP(A1106,Tabla!$A$5:B10103,2,0),"")</f>
        <v/>
      </c>
      <c r="F1106" s="69"/>
      <c r="G1106" s="68"/>
      <c r="H1106" s="70"/>
      <c r="I1106" s="68"/>
      <c r="J1106" s="61"/>
      <c r="K1106" s="72" t="str">
        <f t="shared" si="124"/>
        <v/>
      </c>
      <c r="L1106" s="73" t="str">
        <f t="shared" si="125"/>
        <v/>
      </c>
      <c r="M1106" s="74" t="str">
        <f t="shared" si="126"/>
        <v/>
      </c>
      <c r="N1106" s="78" t="str">
        <f t="shared" si="127"/>
        <v/>
      </c>
      <c r="O1106" s="75" t="str">
        <f>IFERROR(IF(OR(M1106="",B1106=""),"",VLOOKUP($A1106,Tabla!$A$2:$M$112,$C1106,FALSE)),"")</f>
        <v/>
      </c>
      <c r="P1106" s="76" t="str">
        <f t="shared" si="128"/>
        <v/>
      </c>
      <c r="Q1106" s="77" t="str">
        <f>IFERROR(IF(OR(O1106=0,O1106=""),VLOOKUP(B1106,$T$6:$W$16,4,0)/60*N1106,Tiempos!O1106*VLOOKUP(Tiempos!B1106,Tiempos!$T$6:$W$16,4,0)/60),"")</f>
        <v/>
      </c>
      <c r="R1106" s="115"/>
      <c r="S1106" s="112">
        <f t="shared" si="129"/>
        <v>0</v>
      </c>
    </row>
    <row r="1107" spans="1:19" hidden="1">
      <c r="A1107" s="67"/>
      <c r="B1107" s="59"/>
      <c r="C1107" s="79" t="str">
        <f>IFERROR(VLOOKUP(B1107,Tiempos!$T$6:$U$16,2,FALSE),"")</f>
        <v/>
      </c>
      <c r="D1107" s="59"/>
      <c r="E1107" s="141" t="str">
        <f>IFERROR(+VLOOKUP(A1107,Tabla!$A$5:B10104,2,0),"")</f>
        <v/>
      </c>
      <c r="F1107" s="69"/>
      <c r="G1107" s="68"/>
      <c r="H1107" s="70"/>
      <c r="I1107" s="68"/>
      <c r="J1107" s="61"/>
      <c r="K1107" s="72" t="str">
        <f t="shared" si="124"/>
        <v/>
      </c>
      <c r="L1107" s="73" t="str">
        <f t="shared" si="125"/>
        <v/>
      </c>
      <c r="M1107" s="74" t="str">
        <f t="shared" si="126"/>
        <v/>
      </c>
      <c r="N1107" s="78" t="str">
        <f t="shared" si="127"/>
        <v/>
      </c>
      <c r="O1107" s="75" t="str">
        <f>IFERROR(IF(OR(M1107="",B1107=""),"",VLOOKUP($A1107,Tabla!$A$2:$M$112,$C1107,FALSE)),"")</f>
        <v/>
      </c>
      <c r="P1107" s="76" t="str">
        <f t="shared" si="128"/>
        <v/>
      </c>
      <c r="Q1107" s="77" t="str">
        <f>IFERROR(IF(OR(O1107=0,O1107=""),VLOOKUP(B1107,$T$6:$W$16,4,0)/60*N1107,Tiempos!O1107*VLOOKUP(Tiempos!B1107,Tiempos!$T$6:$W$16,4,0)/60),"")</f>
        <v/>
      </c>
      <c r="R1107" s="115"/>
      <c r="S1107" s="112">
        <f t="shared" si="129"/>
        <v>0</v>
      </c>
    </row>
    <row r="1108" spans="1:19" hidden="1">
      <c r="A1108" s="67"/>
      <c r="B1108" s="59"/>
      <c r="C1108" s="79" t="str">
        <f>IFERROR(VLOOKUP(B1108,Tiempos!$T$6:$U$16,2,FALSE),"")</f>
        <v/>
      </c>
      <c r="D1108" s="59"/>
      <c r="E1108" s="141" t="str">
        <f>IFERROR(+VLOOKUP(A1108,Tabla!$A$5:B10105,2,0),"")</f>
        <v/>
      </c>
      <c r="F1108" s="69"/>
      <c r="G1108" s="68"/>
      <c r="H1108" s="70"/>
      <c r="I1108" s="68"/>
      <c r="J1108" s="61"/>
      <c r="K1108" s="72" t="str">
        <f t="shared" si="124"/>
        <v/>
      </c>
      <c r="L1108" s="73" t="str">
        <f t="shared" si="125"/>
        <v/>
      </c>
      <c r="M1108" s="74" t="str">
        <f t="shared" si="126"/>
        <v/>
      </c>
      <c r="N1108" s="78" t="str">
        <f t="shared" si="127"/>
        <v/>
      </c>
      <c r="O1108" s="75" t="str">
        <f>IFERROR(IF(OR(M1108="",B1108=""),"",VLOOKUP($A1108,Tabla!$A$2:$M$112,$C1108,FALSE)),"")</f>
        <v/>
      </c>
      <c r="P1108" s="76" t="str">
        <f t="shared" si="128"/>
        <v/>
      </c>
      <c r="Q1108" s="77" t="str">
        <f>IFERROR(IF(OR(O1108=0,O1108=""),VLOOKUP(B1108,$T$6:$W$16,4,0)/60*N1108,Tiempos!O1108*VLOOKUP(Tiempos!B1108,Tiempos!$T$6:$W$16,4,0)/60),"")</f>
        <v/>
      </c>
      <c r="R1108" s="115"/>
      <c r="S1108" s="112">
        <f t="shared" si="129"/>
        <v>0</v>
      </c>
    </row>
    <row r="1109" spans="1:19" hidden="1">
      <c r="A1109" s="67"/>
      <c r="B1109" s="59"/>
      <c r="C1109" s="79" t="str">
        <f>IFERROR(VLOOKUP(B1109,Tiempos!$T$6:$U$16,2,FALSE),"")</f>
        <v/>
      </c>
      <c r="D1109" s="59"/>
      <c r="E1109" s="141" t="str">
        <f>IFERROR(+VLOOKUP(A1109,Tabla!$A$5:B10106,2,0),"")</f>
        <v/>
      </c>
      <c r="F1109" s="69"/>
      <c r="G1109" s="68"/>
      <c r="H1109" s="70"/>
      <c r="I1109" s="68"/>
      <c r="J1109" s="61"/>
      <c r="K1109" s="72" t="str">
        <f t="shared" si="124"/>
        <v/>
      </c>
      <c r="L1109" s="73" t="str">
        <f t="shared" si="125"/>
        <v/>
      </c>
      <c r="M1109" s="74" t="str">
        <f t="shared" si="126"/>
        <v/>
      </c>
      <c r="N1109" s="78" t="str">
        <f t="shared" si="127"/>
        <v/>
      </c>
      <c r="O1109" s="75" t="str">
        <f>IFERROR(IF(OR(M1109="",B1109=""),"",VLOOKUP($A1109,Tabla!$A$2:$M$112,$C1109,FALSE)),"")</f>
        <v/>
      </c>
      <c r="P1109" s="76" t="str">
        <f t="shared" si="128"/>
        <v/>
      </c>
      <c r="Q1109" s="77" t="str">
        <f>IFERROR(IF(OR(O1109=0,O1109=""),VLOOKUP(B1109,$T$6:$W$16,4,0)/60*N1109,Tiempos!O1109*VLOOKUP(Tiempos!B1109,Tiempos!$T$6:$W$16,4,0)/60),"")</f>
        <v/>
      </c>
      <c r="R1109" s="115"/>
      <c r="S1109" s="112">
        <f t="shared" si="129"/>
        <v>0</v>
      </c>
    </row>
    <row r="1110" spans="1:19" hidden="1">
      <c r="A1110" s="67"/>
      <c r="B1110" s="59"/>
      <c r="C1110" s="79" t="str">
        <f>IFERROR(VLOOKUP(B1110,Tiempos!$T$6:$U$16,2,FALSE),"")</f>
        <v/>
      </c>
      <c r="D1110" s="59"/>
      <c r="E1110" s="141" t="str">
        <f>IFERROR(+VLOOKUP(A1110,Tabla!$A$5:B10107,2,0),"")</f>
        <v/>
      </c>
      <c r="F1110" s="69"/>
      <c r="G1110" s="68"/>
      <c r="H1110" s="70"/>
      <c r="I1110" s="68"/>
      <c r="J1110" s="61"/>
      <c r="K1110" s="72" t="str">
        <f t="shared" si="124"/>
        <v/>
      </c>
      <c r="L1110" s="73" t="str">
        <f t="shared" si="125"/>
        <v/>
      </c>
      <c r="M1110" s="74" t="str">
        <f t="shared" si="126"/>
        <v/>
      </c>
      <c r="N1110" s="78" t="str">
        <f t="shared" si="127"/>
        <v/>
      </c>
      <c r="O1110" s="75" t="str">
        <f>IFERROR(IF(OR(M1110="",B1110=""),"",VLOOKUP($A1110,Tabla!$A$2:$M$112,$C1110,FALSE)),"")</f>
        <v/>
      </c>
      <c r="P1110" s="76" t="str">
        <f t="shared" si="128"/>
        <v/>
      </c>
      <c r="Q1110" s="77" t="str">
        <f>IFERROR(IF(OR(O1110=0,O1110=""),VLOOKUP(B1110,$T$6:$W$16,4,0)/60*N1110,Tiempos!O1110*VLOOKUP(Tiempos!B1110,Tiempos!$T$6:$W$16,4,0)/60),"")</f>
        <v/>
      </c>
      <c r="R1110" s="115"/>
      <c r="S1110" s="112">
        <f t="shared" si="129"/>
        <v>0</v>
      </c>
    </row>
    <row r="1111" spans="1:19" hidden="1">
      <c r="A1111" s="67"/>
      <c r="B1111" s="59"/>
      <c r="C1111" s="79" t="str">
        <f>IFERROR(VLOOKUP(B1111,Tiempos!$T$6:$U$16,2,FALSE),"")</f>
        <v/>
      </c>
      <c r="D1111" s="59"/>
      <c r="E1111" s="141" t="str">
        <f>IFERROR(+VLOOKUP(A1111,Tabla!$A$5:B10108,2,0),"")</f>
        <v/>
      </c>
      <c r="F1111" s="69"/>
      <c r="G1111" s="68"/>
      <c r="H1111" s="70"/>
      <c r="I1111" s="68"/>
      <c r="J1111" s="61"/>
      <c r="K1111" s="72" t="str">
        <f t="shared" si="124"/>
        <v/>
      </c>
      <c r="L1111" s="73" t="str">
        <f t="shared" si="125"/>
        <v/>
      </c>
      <c r="M1111" s="74" t="str">
        <f t="shared" si="126"/>
        <v/>
      </c>
      <c r="N1111" s="78" t="str">
        <f t="shared" si="127"/>
        <v/>
      </c>
      <c r="O1111" s="75" t="str">
        <f>IFERROR(IF(OR(M1111="",B1111=""),"",VLOOKUP($A1111,Tabla!$A$2:$M$112,$C1111,FALSE)),"")</f>
        <v/>
      </c>
      <c r="P1111" s="76" t="str">
        <f t="shared" si="128"/>
        <v/>
      </c>
      <c r="Q1111" s="77" t="str">
        <f>IFERROR(IF(OR(O1111=0,O1111=""),VLOOKUP(B1111,$T$6:$W$16,4,0)/60*N1111,Tiempos!O1111*VLOOKUP(Tiempos!B1111,Tiempos!$T$6:$W$16,4,0)/60),"")</f>
        <v/>
      </c>
      <c r="R1111" s="115"/>
      <c r="S1111" s="112">
        <f t="shared" si="129"/>
        <v>0</v>
      </c>
    </row>
    <row r="1112" spans="1:19" hidden="1">
      <c r="A1112" s="67"/>
      <c r="B1112" s="59"/>
      <c r="C1112" s="79" t="str">
        <f>IFERROR(VLOOKUP(B1112,Tiempos!$T$6:$U$16,2,FALSE),"")</f>
        <v/>
      </c>
      <c r="D1112" s="59"/>
      <c r="E1112" s="141" t="str">
        <f>IFERROR(+VLOOKUP(A1112,Tabla!$A$5:B10109,2,0),"")</f>
        <v/>
      </c>
      <c r="F1112" s="69"/>
      <c r="G1112" s="68"/>
      <c r="H1112" s="70"/>
      <c r="I1112" s="68"/>
      <c r="J1112" s="61"/>
      <c r="K1112" s="72" t="str">
        <f t="shared" si="124"/>
        <v/>
      </c>
      <c r="L1112" s="73" t="str">
        <f t="shared" si="125"/>
        <v/>
      </c>
      <c r="M1112" s="74" t="str">
        <f t="shared" si="126"/>
        <v/>
      </c>
      <c r="N1112" s="78" t="str">
        <f t="shared" si="127"/>
        <v/>
      </c>
      <c r="O1112" s="75" t="str">
        <f>IFERROR(IF(OR(M1112="",B1112=""),"",VLOOKUP($A1112,Tabla!$A$2:$M$112,$C1112,FALSE)),"")</f>
        <v/>
      </c>
      <c r="P1112" s="76" t="str">
        <f t="shared" si="128"/>
        <v/>
      </c>
      <c r="Q1112" s="77" t="str">
        <f>IFERROR(IF(OR(O1112=0,O1112=""),VLOOKUP(B1112,$T$6:$W$16,4,0)/60*N1112,Tiempos!O1112*VLOOKUP(Tiempos!B1112,Tiempos!$T$6:$W$16,4,0)/60),"")</f>
        <v/>
      </c>
      <c r="R1112" s="115"/>
      <c r="S1112" s="112">
        <f t="shared" si="129"/>
        <v>0</v>
      </c>
    </row>
    <row r="1113" spans="1:19" hidden="1">
      <c r="A1113" s="67"/>
      <c r="B1113" s="59"/>
      <c r="C1113" s="79" t="str">
        <f>IFERROR(VLOOKUP(B1113,Tiempos!$T$6:$U$16,2,FALSE),"")</f>
        <v/>
      </c>
      <c r="D1113" s="59"/>
      <c r="E1113" s="141" t="str">
        <f>IFERROR(+VLOOKUP(A1113,Tabla!$A$5:B10110,2,0),"")</f>
        <v/>
      </c>
      <c r="F1113" s="69"/>
      <c r="G1113" s="68"/>
      <c r="H1113" s="70"/>
      <c r="I1113" s="68"/>
      <c r="J1113" s="61"/>
      <c r="K1113" s="72" t="str">
        <f t="shared" si="124"/>
        <v/>
      </c>
      <c r="L1113" s="73" t="str">
        <f t="shared" si="125"/>
        <v/>
      </c>
      <c r="M1113" s="74" t="str">
        <f t="shared" si="126"/>
        <v/>
      </c>
      <c r="N1113" s="78" t="str">
        <f t="shared" si="127"/>
        <v/>
      </c>
      <c r="O1113" s="75" t="str">
        <f>IFERROR(IF(OR(M1113="",B1113=""),"",VLOOKUP($A1113,Tabla!$A$2:$M$112,$C1113,FALSE)),"")</f>
        <v/>
      </c>
      <c r="P1113" s="76" t="str">
        <f t="shared" si="128"/>
        <v/>
      </c>
      <c r="Q1113" s="77" t="str">
        <f>IFERROR(IF(OR(O1113=0,O1113=""),VLOOKUP(B1113,$T$6:$W$16,4,0)/60*N1113,Tiempos!O1113*VLOOKUP(Tiempos!B1113,Tiempos!$T$6:$W$16,4,0)/60),"")</f>
        <v/>
      </c>
      <c r="R1113" s="115"/>
      <c r="S1113" s="112">
        <f t="shared" si="129"/>
        <v>0</v>
      </c>
    </row>
    <row r="1114" spans="1:19" ht="13.5" hidden="1" customHeight="1">
      <c r="A1114" s="67"/>
      <c r="B1114" s="59"/>
      <c r="C1114" s="79" t="str">
        <f>IFERROR(VLOOKUP(B1114,Tiempos!$T$6:$U$16,2,FALSE),"")</f>
        <v/>
      </c>
      <c r="D1114" s="59"/>
      <c r="E1114" s="141" t="str">
        <f>IFERROR(+VLOOKUP(A1114,Tabla!$A$5:B10111,2,0),"")</f>
        <v/>
      </c>
      <c r="F1114" s="69"/>
      <c r="G1114" s="68"/>
      <c r="H1114" s="70"/>
      <c r="I1114" s="68"/>
      <c r="J1114" s="61"/>
      <c r="K1114" s="72" t="str">
        <f t="shared" si="124"/>
        <v/>
      </c>
      <c r="L1114" s="73" t="str">
        <f t="shared" si="125"/>
        <v/>
      </c>
      <c r="M1114" s="74" t="str">
        <f t="shared" si="126"/>
        <v/>
      </c>
      <c r="N1114" s="78" t="str">
        <f t="shared" si="127"/>
        <v/>
      </c>
      <c r="O1114" s="75" t="str">
        <f>IFERROR(IF(OR(M1114="",B1114=""),"",VLOOKUP($A1114,Tabla!$A$2:$M$112,$C1114,FALSE)),"")</f>
        <v/>
      </c>
      <c r="P1114" s="76" t="str">
        <f t="shared" si="128"/>
        <v/>
      </c>
      <c r="Q1114" s="77" t="str">
        <f>IFERROR(IF(OR(O1114=0,O1114=""),VLOOKUP(B1114,$T$6:$W$16,4,0)/60*N1114,Tiempos!O1114*VLOOKUP(Tiempos!B1114,Tiempos!$T$6:$W$16,4,0)/60),"")</f>
        <v/>
      </c>
      <c r="R1114" s="115"/>
      <c r="S1114" s="112">
        <f t="shared" si="129"/>
        <v>0</v>
      </c>
    </row>
    <row r="1115" spans="1:19" hidden="1">
      <c r="A1115" s="67"/>
      <c r="B1115" s="59"/>
      <c r="C1115" s="79" t="str">
        <f>IFERROR(VLOOKUP(B1115,Tiempos!$T$6:$U$16,2,FALSE),"")</f>
        <v/>
      </c>
      <c r="D1115" s="59"/>
      <c r="E1115" s="141" t="str">
        <f>IFERROR(+VLOOKUP(A1115,Tabla!$A$5:B10112,2,0),"")</f>
        <v/>
      </c>
      <c r="F1115" s="69"/>
      <c r="G1115" s="68"/>
      <c r="H1115" s="70"/>
      <c r="I1115" s="68"/>
      <c r="J1115" s="61"/>
      <c r="K1115" s="72" t="str">
        <f t="shared" si="124"/>
        <v/>
      </c>
      <c r="L1115" s="73" t="str">
        <f t="shared" si="125"/>
        <v/>
      </c>
      <c r="M1115" s="74" t="str">
        <f t="shared" si="126"/>
        <v/>
      </c>
      <c r="N1115" s="78" t="str">
        <f t="shared" si="127"/>
        <v/>
      </c>
      <c r="O1115" s="75" t="str">
        <f>IFERROR(IF(OR(M1115="",B1115=""),"",VLOOKUP($A1115,Tabla!$A$2:$M$112,$C1115,FALSE)),"")</f>
        <v/>
      </c>
      <c r="P1115" s="76" t="str">
        <f t="shared" si="128"/>
        <v/>
      </c>
      <c r="Q1115" s="77" t="str">
        <f>IFERROR(IF(OR(O1115=0,O1115=""),VLOOKUP(B1115,$T$6:$W$16,4,0)/60*N1115,Tiempos!O1115*VLOOKUP(Tiempos!B1115,Tiempos!$T$6:$W$16,4,0)/60),"")</f>
        <v/>
      </c>
      <c r="R1115" s="115"/>
      <c r="S1115" s="112">
        <f t="shared" si="129"/>
        <v>0</v>
      </c>
    </row>
    <row r="1116" spans="1:19" hidden="1">
      <c r="A1116" s="67"/>
      <c r="B1116" s="59"/>
      <c r="C1116" s="79" t="str">
        <f>IFERROR(VLOOKUP(B1116,Tiempos!$T$6:$U$16,2,FALSE),"")</f>
        <v/>
      </c>
      <c r="D1116" s="59"/>
      <c r="E1116" s="141" t="str">
        <f>IFERROR(+VLOOKUP(A1116,Tabla!$A$5:B10113,2,0),"")</f>
        <v/>
      </c>
      <c r="F1116" s="69"/>
      <c r="G1116" s="68"/>
      <c r="H1116" s="70"/>
      <c r="I1116" s="68"/>
      <c r="J1116" s="61"/>
      <c r="K1116" s="72" t="str">
        <f t="shared" si="124"/>
        <v/>
      </c>
      <c r="L1116" s="73" t="str">
        <f t="shared" si="125"/>
        <v/>
      </c>
      <c r="M1116" s="74" t="str">
        <f t="shared" si="126"/>
        <v/>
      </c>
      <c r="N1116" s="78" t="str">
        <f t="shared" si="127"/>
        <v/>
      </c>
      <c r="O1116" s="75" t="str">
        <f>IFERROR(IF(OR(M1116="",B1116=""),"",VLOOKUP($A1116,Tabla!$A$2:$M$112,$C1116,FALSE)),"")</f>
        <v/>
      </c>
      <c r="P1116" s="76" t="str">
        <f t="shared" si="128"/>
        <v/>
      </c>
      <c r="Q1116" s="77" t="str">
        <f>IFERROR(IF(OR(O1116=0,O1116=""),VLOOKUP(B1116,$T$6:$W$16,4,0)/60*N1116,Tiempos!O1116*VLOOKUP(Tiempos!B1116,Tiempos!$T$6:$W$16,4,0)/60),"")</f>
        <v/>
      </c>
      <c r="R1116" s="115"/>
      <c r="S1116" s="112">
        <f t="shared" si="129"/>
        <v>0</v>
      </c>
    </row>
    <row r="1117" spans="1:19" hidden="1">
      <c r="A1117" s="67"/>
      <c r="B1117" s="59"/>
      <c r="C1117" s="79" t="str">
        <f>IFERROR(VLOOKUP(B1117,Tiempos!$T$6:$U$16,2,FALSE),"")</f>
        <v/>
      </c>
      <c r="D1117" s="59"/>
      <c r="E1117" s="141" t="str">
        <f>IFERROR(+VLOOKUP(A1117,Tabla!$A$5:B10114,2,0),"")</f>
        <v/>
      </c>
      <c r="F1117" s="69"/>
      <c r="G1117" s="68"/>
      <c r="H1117" s="70"/>
      <c r="I1117" s="68"/>
      <c r="J1117" s="61"/>
      <c r="K1117" s="72" t="str">
        <f t="shared" si="124"/>
        <v/>
      </c>
      <c r="L1117" s="73" t="str">
        <f t="shared" si="125"/>
        <v/>
      </c>
      <c r="M1117" s="74" t="str">
        <f t="shared" si="126"/>
        <v/>
      </c>
      <c r="N1117" s="78" t="str">
        <f t="shared" si="127"/>
        <v/>
      </c>
      <c r="O1117" s="75" t="str">
        <f>IFERROR(IF(OR(M1117="",B1117=""),"",VLOOKUP($A1117,Tabla!$A$2:$M$112,$C1117,FALSE)),"")</f>
        <v/>
      </c>
      <c r="P1117" s="76" t="str">
        <f t="shared" si="128"/>
        <v/>
      </c>
      <c r="Q1117" s="77" t="str">
        <f>IFERROR(IF(OR(O1117=0,O1117=""),VLOOKUP(B1117,$T$6:$W$16,4,0)/60*N1117,Tiempos!O1117*VLOOKUP(Tiempos!B1117,Tiempos!$T$6:$W$16,4,0)/60),"")</f>
        <v/>
      </c>
      <c r="R1117" s="115"/>
      <c r="S1117" s="112">
        <f t="shared" si="129"/>
        <v>0</v>
      </c>
    </row>
    <row r="1118" spans="1:19" hidden="1">
      <c r="A1118" s="67"/>
      <c r="B1118" s="59"/>
      <c r="C1118" s="79" t="str">
        <f>IFERROR(VLOOKUP(B1118,Tiempos!$T$6:$U$16,2,FALSE),"")</f>
        <v/>
      </c>
      <c r="D1118" s="59"/>
      <c r="E1118" s="141" t="str">
        <f>IFERROR(+VLOOKUP(A1118,Tabla!$A$5:B10115,2,0),"")</f>
        <v/>
      </c>
      <c r="F1118" s="69"/>
      <c r="G1118" s="68"/>
      <c r="H1118" s="70"/>
      <c r="I1118" s="68"/>
      <c r="J1118" s="61"/>
      <c r="K1118" s="72" t="str">
        <f t="shared" si="124"/>
        <v/>
      </c>
      <c r="L1118" s="73" t="str">
        <f t="shared" si="125"/>
        <v/>
      </c>
      <c r="M1118" s="74" t="str">
        <f t="shared" si="126"/>
        <v/>
      </c>
      <c r="N1118" s="78" t="str">
        <f t="shared" si="127"/>
        <v/>
      </c>
      <c r="O1118" s="75" t="str">
        <f>IFERROR(IF(OR(M1118="",B1118=""),"",VLOOKUP($A1118,Tabla!$A$2:$M$112,$C1118,FALSE)),"")</f>
        <v/>
      </c>
      <c r="P1118" s="76" t="str">
        <f t="shared" si="128"/>
        <v/>
      </c>
      <c r="Q1118" s="77" t="str">
        <f>IFERROR(IF(OR(O1118=0,O1118=""),VLOOKUP(B1118,$T$6:$W$16,4,0)/60*N1118,Tiempos!O1118*VLOOKUP(Tiempos!B1118,Tiempos!$T$6:$W$16,4,0)/60),"")</f>
        <v/>
      </c>
      <c r="R1118" s="115"/>
      <c r="S1118" s="112">
        <f t="shared" si="129"/>
        <v>0</v>
      </c>
    </row>
    <row r="1119" spans="1:19" hidden="1">
      <c r="A1119" s="67"/>
      <c r="B1119" s="59"/>
      <c r="C1119" s="79" t="str">
        <f>IFERROR(VLOOKUP(B1119,Tiempos!$T$6:$U$16,2,FALSE),"")</f>
        <v/>
      </c>
      <c r="D1119" s="59"/>
      <c r="E1119" s="141" t="str">
        <f>IFERROR(+VLOOKUP(A1119,Tabla!$A$5:B10116,2,0),"")</f>
        <v/>
      </c>
      <c r="F1119" s="69"/>
      <c r="G1119" s="68"/>
      <c r="H1119" s="70"/>
      <c r="I1119" s="68"/>
      <c r="J1119" s="61"/>
      <c r="K1119" s="72" t="str">
        <f t="shared" si="124"/>
        <v/>
      </c>
      <c r="L1119" s="73" t="str">
        <f t="shared" si="125"/>
        <v/>
      </c>
      <c r="M1119" s="74" t="str">
        <f t="shared" si="126"/>
        <v/>
      </c>
      <c r="N1119" s="78" t="str">
        <f t="shared" si="127"/>
        <v/>
      </c>
      <c r="O1119" s="75" t="str">
        <f>IFERROR(IF(OR(M1119="",B1119=""),"",VLOOKUP($A1119,Tabla!$A$2:$M$112,$C1119,FALSE)),"")</f>
        <v/>
      </c>
      <c r="P1119" s="76" t="str">
        <f t="shared" si="128"/>
        <v/>
      </c>
      <c r="Q1119" s="77" t="str">
        <f>IFERROR(IF(OR(O1119=0,O1119=""),VLOOKUP(B1119,$T$6:$W$16,4,0)/60*N1119,Tiempos!O1119*VLOOKUP(Tiempos!B1119,Tiempos!$T$6:$W$16,4,0)/60),"")</f>
        <v/>
      </c>
      <c r="R1119" s="115"/>
      <c r="S1119" s="112">
        <f t="shared" si="129"/>
        <v>0</v>
      </c>
    </row>
    <row r="1120" spans="1:19" hidden="1">
      <c r="A1120" s="67"/>
      <c r="B1120" s="59"/>
      <c r="C1120" s="79" t="str">
        <f>IFERROR(VLOOKUP(B1120,Tiempos!$T$6:$U$16,2,FALSE),"")</f>
        <v/>
      </c>
      <c r="D1120" s="59"/>
      <c r="E1120" s="141" t="str">
        <f>IFERROR(+VLOOKUP(A1120,Tabla!$A$5:B10117,2,0),"")</f>
        <v/>
      </c>
      <c r="F1120" s="69"/>
      <c r="G1120" s="68"/>
      <c r="H1120" s="70"/>
      <c r="I1120" s="68"/>
      <c r="J1120" s="61"/>
      <c r="K1120" s="72" t="str">
        <f t="shared" si="124"/>
        <v/>
      </c>
      <c r="L1120" s="73" t="str">
        <f t="shared" si="125"/>
        <v/>
      </c>
      <c r="M1120" s="74" t="str">
        <f t="shared" si="126"/>
        <v/>
      </c>
      <c r="N1120" s="78" t="str">
        <f t="shared" si="127"/>
        <v/>
      </c>
      <c r="O1120" s="75" t="str">
        <f>IFERROR(IF(OR(M1120="",B1120=""),"",VLOOKUP($A1120,Tabla!$A$2:$M$112,$C1120,FALSE)),"")</f>
        <v/>
      </c>
      <c r="P1120" s="76" t="str">
        <f t="shared" si="128"/>
        <v/>
      </c>
      <c r="Q1120" s="77" t="str">
        <f>IFERROR(IF(OR(O1120=0,O1120=""),VLOOKUP(B1120,$T$6:$W$16,4,0)/60*N1120,Tiempos!O1120*VLOOKUP(Tiempos!B1120,Tiempos!$T$6:$W$16,4,0)/60),"")</f>
        <v/>
      </c>
      <c r="R1120" s="116"/>
      <c r="S1120" s="112">
        <f t="shared" si="129"/>
        <v>0</v>
      </c>
    </row>
    <row r="1121" spans="1:19" hidden="1">
      <c r="A1121" s="67"/>
      <c r="B1121" s="59"/>
      <c r="C1121" s="79" t="str">
        <f>IFERROR(VLOOKUP(B1121,Tiempos!$T$6:$U$16,2,FALSE),"")</f>
        <v/>
      </c>
      <c r="D1121" s="59"/>
      <c r="E1121" s="141" t="str">
        <f>IFERROR(+VLOOKUP(A1121,Tabla!$A$5:B10118,2,0),"")</f>
        <v/>
      </c>
      <c r="F1121" s="69"/>
      <c r="G1121" s="68"/>
      <c r="H1121" s="70"/>
      <c r="I1121" s="68"/>
      <c r="J1121" s="61"/>
      <c r="K1121" s="72" t="str">
        <f t="shared" si="124"/>
        <v/>
      </c>
      <c r="L1121" s="73" t="str">
        <f t="shared" si="125"/>
        <v/>
      </c>
      <c r="M1121" s="74" t="str">
        <f t="shared" si="126"/>
        <v/>
      </c>
      <c r="N1121" s="78" t="str">
        <f t="shared" si="127"/>
        <v/>
      </c>
      <c r="O1121" s="75" t="str">
        <f>IFERROR(IF(OR(M1121="",B1121=""),"",VLOOKUP($A1121,Tabla!$A$2:$M$112,$C1121,FALSE)),"")</f>
        <v/>
      </c>
      <c r="P1121" s="76" t="str">
        <f t="shared" si="128"/>
        <v/>
      </c>
      <c r="Q1121" s="77" t="str">
        <f>IFERROR(IF(OR(O1121=0,O1121=""),VLOOKUP(B1121,$T$6:$W$16,4,0)/60*N1121,Tiempos!O1121*VLOOKUP(Tiempos!B1121,Tiempos!$T$6:$W$16,4,0)/60),"")</f>
        <v/>
      </c>
      <c r="R1121" s="116"/>
      <c r="S1121" s="112">
        <f t="shared" si="129"/>
        <v>0</v>
      </c>
    </row>
    <row r="1122" spans="1:19" hidden="1">
      <c r="A1122" s="67"/>
      <c r="B1122" s="59"/>
      <c r="C1122" s="79" t="str">
        <f>IFERROR(VLOOKUP(B1122,Tiempos!$T$6:$U$16,2,FALSE),"")</f>
        <v/>
      </c>
      <c r="D1122" s="59"/>
      <c r="E1122" s="141" t="str">
        <f>IFERROR(+VLOOKUP(A1122,Tabla!$A$5:B10119,2,0),"")</f>
        <v/>
      </c>
      <c r="F1122" s="69"/>
      <c r="G1122" s="68"/>
      <c r="H1122" s="70"/>
      <c r="I1122" s="68"/>
      <c r="J1122" s="61"/>
      <c r="K1122" s="72" t="str">
        <f t="shared" si="124"/>
        <v/>
      </c>
      <c r="L1122" s="73" t="str">
        <f t="shared" si="125"/>
        <v/>
      </c>
      <c r="M1122" s="74" t="str">
        <f t="shared" si="126"/>
        <v/>
      </c>
      <c r="N1122" s="78" t="str">
        <f t="shared" si="127"/>
        <v/>
      </c>
      <c r="O1122" s="75" t="str">
        <f>IFERROR(IF(OR(M1122="",B1122=""),"",VLOOKUP($A1122,Tabla!$A$2:$M$112,$C1122,FALSE)),"")</f>
        <v/>
      </c>
      <c r="P1122" s="76" t="str">
        <f t="shared" si="128"/>
        <v/>
      </c>
      <c r="Q1122" s="77" t="str">
        <f>IFERROR(IF(OR(O1122=0,O1122=""),VLOOKUP(B1122,$T$6:$W$16,4,0)/60*N1122,Tiempos!O1122*VLOOKUP(Tiempos!B1122,Tiempos!$T$6:$W$16,4,0)/60),"")</f>
        <v/>
      </c>
      <c r="R1122" s="116"/>
      <c r="S1122" s="112">
        <f t="shared" si="129"/>
        <v>0</v>
      </c>
    </row>
    <row r="1123" spans="1:19" hidden="1">
      <c r="A1123" s="67"/>
      <c r="B1123" s="59"/>
      <c r="C1123" s="79" t="str">
        <f>IFERROR(VLOOKUP(B1123,Tiempos!$T$6:$U$16,2,FALSE),"")</f>
        <v/>
      </c>
      <c r="D1123" s="59"/>
      <c r="E1123" s="141" t="str">
        <f>IFERROR(+VLOOKUP(A1123,Tabla!$A$5:B10120,2,0),"")</f>
        <v/>
      </c>
      <c r="F1123" s="69"/>
      <c r="G1123" s="68"/>
      <c r="H1123" s="70"/>
      <c r="I1123" s="68"/>
      <c r="J1123" s="61"/>
      <c r="K1123" s="72" t="str">
        <f t="shared" si="124"/>
        <v/>
      </c>
      <c r="L1123" s="73" t="str">
        <f t="shared" si="125"/>
        <v/>
      </c>
      <c r="M1123" s="74" t="str">
        <f t="shared" si="126"/>
        <v/>
      </c>
      <c r="N1123" s="78" t="str">
        <f t="shared" si="127"/>
        <v/>
      </c>
      <c r="O1123" s="75" t="str">
        <f>IFERROR(IF(OR(M1123="",B1123=""),"",VLOOKUP($A1123,Tabla!$A$2:$M$112,$C1123,FALSE)),"")</f>
        <v/>
      </c>
      <c r="P1123" s="76" t="str">
        <f t="shared" si="128"/>
        <v/>
      </c>
      <c r="Q1123" s="77" t="str">
        <f>IFERROR(IF(OR(O1123=0,O1123=""),VLOOKUP(B1123,$T$6:$W$16,4,0)/60*N1123,Tiempos!O1123*VLOOKUP(Tiempos!B1123,Tiempos!$T$6:$W$16,4,0)/60),"")</f>
        <v/>
      </c>
      <c r="R1123" s="117"/>
      <c r="S1123" s="112">
        <f t="shared" si="129"/>
        <v>0</v>
      </c>
    </row>
    <row r="1124" spans="1:19" hidden="1">
      <c r="A1124" s="67"/>
      <c r="B1124" s="59"/>
      <c r="C1124" s="79" t="str">
        <f>IFERROR(VLOOKUP(B1124,Tiempos!$T$6:$U$16,2,FALSE),"")</f>
        <v/>
      </c>
      <c r="D1124" s="59"/>
      <c r="E1124" s="141" t="str">
        <f>IFERROR(+VLOOKUP(A1124,Tabla!$A$5:B10121,2,0),"")</f>
        <v/>
      </c>
      <c r="F1124" s="69"/>
      <c r="G1124" s="68"/>
      <c r="H1124" s="70"/>
      <c r="I1124" s="68"/>
      <c r="J1124" s="61"/>
      <c r="K1124" s="72" t="str">
        <f t="shared" si="124"/>
        <v/>
      </c>
      <c r="L1124" s="73" t="str">
        <f t="shared" si="125"/>
        <v/>
      </c>
      <c r="M1124" s="74" t="str">
        <f t="shared" si="126"/>
        <v/>
      </c>
      <c r="N1124" s="78" t="str">
        <f t="shared" si="127"/>
        <v/>
      </c>
      <c r="O1124" s="75" t="str">
        <f>IFERROR(IF(OR(M1124="",B1124=""),"",VLOOKUP($A1124,Tabla!$A$2:$M$112,$C1124,FALSE)),"")</f>
        <v/>
      </c>
      <c r="P1124" s="76" t="str">
        <f t="shared" si="128"/>
        <v/>
      </c>
      <c r="Q1124" s="77" t="str">
        <f>IFERROR(IF(OR(O1124=0,O1124=""),VLOOKUP(B1124,$T$6:$W$16,4,0)/60*N1124,Tiempos!O1124*VLOOKUP(Tiempos!B1124,Tiempos!$T$6:$W$16,4,0)/60),"")</f>
        <v/>
      </c>
      <c r="R1124" s="117"/>
      <c r="S1124" s="112">
        <f t="shared" si="129"/>
        <v>0</v>
      </c>
    </row>
    <row r="1125" spans="1:19" hidden="1">
      <c r="A1125" s="67"/>
      <c r="B1125" s="59"/>
      <c r="C1125" s="79" t="str">
        <f>IFERROR(VLOOKUP(B1125,Tiempos!$T$6:$U$16,2,FALSE),"")</f>
        <v/>
      </c>
      <c r="D1125" s="59"/>
      <c r="E1125" s="141" t="str">
        <f>IFERROR(+VLOOKUP(A1125,Tabla!$A$5:B10122,2,0),"")</f>
        <v/>
      </c>
      <c r="F1125" s="69"/>
      <c r="G1125" s="68"/>
      <c r="H1125" s="70"/>
      <c r="I1125" s="68"/>
      <c r="J1125" s="61"/>
      <c r="K1125" s="72" t="str">
        <f t="shared" si="124"/>
        <v/>
      </c>
      <c r="L1125" s="73" t="str">
        <f t="shared" si="125"/>
        <v/>
      </c>
      <c r="M1125" s="74" t="str">
        <f t="shared" si="126"/>
        <v/>
      </c>
      <c r="N1125" s="78" t="str">
        <f t="shared" si="127"/>
        <v/>
      </c>
      <c r="O1125" s="75" t="str">
        <f>IFERROR(IF(OR(M1125="",B1125=""),"",VLOOKUP($A1125,Tabla!$A$2:$M$112,$C1125,FALSE)),"")</f>
        <v/>
      </c>
      <c r="P1125" s="76" t="str">
        <f t="shared" si="128"/>
        <v/>
      </c>
      <c r="Q1125" s="77" t="str">
        <f>IFERROR(IF(OR(O1125=0,O1125=""),VLOOKUP(B1125,$T$6:$W$16,4,0)/60*N1125,Tiempos!O1125*VLOOKUP(Tiempos!B1125,Tiempos!$T$6:$W$16,4,0)/60),"")</f>
        <v/>
      </c>
      <c r="R1125" s="117"/>
      <c r="S1125" s="112">
        <f t="shared" si="129"/>
        <v>0</v>
      </c>
    </row>
    <row r="1126" spans="1:19" hidden="1">
      <c r="A1126" s="67"/>
      <c r="B1126" s="59"/>
      <c r="C1126" s="79" t="str">
        <f>IFERROR(VLOOKUP(B1126,Tiempos!$T$6:$U$16,2,FALSE),"")</f>
        <v/>
      </c>
      <c r="D1126" s="59"/>
      <c r="E1126" s="141" t="str">
        <f>IFERROR(+VLOOKUP(A1126,Tabla!$A$5:B10123,2,0),"")</f>
        <v/>
      </c>
      <c r="F1126" s="69"/>
      <c r="G1126" s="68"/>
      <c r="H1126" s="70"/>
      <c r="I1126" s="68"/>
      <c r="J1126" s="61"/>
      <c r="K1126" s="72" t="str">
        <f t="shared" si="124"/>
        <v/>
      </c>
      <c r="L1126" s="73" t="str">
        <f t="shared" si="125"/>
        <v/>
      </c>
      <c r="M1126" s="74" t="str">
        <f t="shared" si="126"/>
        <v/>
      </c>
      <c r="N1126" s="78" t="str">
        <f t="shared" si="127"/>
        <v/>
      </c>
      <c r="O1126" s="75" t="str">
        <f>IFERROR(IF(OR(M1126="",B1126=""),"",VLOOKUP($A1126,Tabla!$A$2:$M$112,$C1126,FALSE)),"")</f>
        <v/>
      </c>
      <c r="P1126" s="76" t="str">
        <f t="shared" si="128"/>
        <v/>
      </c>
      <c r="Q1126" s="77" t="str">
        <f>IFERROR(IF(OR(O1126=0,O1126=""),VLOOKUP(B1126,$T$6:$W$16,4,0)/60*N1126,Tiempos!O1126*VLOOKUP(Tiempos!B1126,Tiempos!$T$6:$W$16,4,0)/60),"")</f>
        <v/>
      </c>
      <c r="R1126" s="117"/>
      <c r="S1126" s="112">
        <f t="shared" si="129"/>
        <v>0</v>
      </c>
    </row>
    <row r="1127" spans="1:19" hidden="1">
      <c r="A1127" s="67"/>
      <c r="B1127" s="59"/>
      <c r="C1127" s="79" t="str">
        <f>IFERROR(VLOOKUP(B1127,Tiempos!$T$6:$U$16,2,FALSE),"")</f>
        <v/>
      </c>
      <c r="D1127" s="59"/>
      <c r="E1127" s="141" t="str">
        <f>IFERROR(+VLOOKUP(A1127,Tabla!$A$5:B10124,2,0),"")</f>
        <v/>
      </c>
      <c r="F1127" s="69"/>
      <c r="G1127" s="68"/>
      <c r="H1127" s="70"/>
      <c r="I1127" s="68"/>
      <c r="J1127" s="61"/>
      <c r="K1127" s="72" t="str">
        <f t="shared" si="124"/>
        <v/>
      </c>
      <c r="L1127" s="73" t="str">
        <f t="shared" si="125"/>
        <v/>
      </c>
      <c r="M1127" s="74" t="str">
        <f t="shared" si="126"/>
        <v/>
      </c>
      <c r="N1127" s="78" t="str">
        <f t="shared" si="127"/>
        <v/>
      </c>
      <c r="O1127" s="75" t="str">
        <f>IFERROR(IF(OR(M1127="",B1127=""),"",VLOOKUP($A1127,Tabla!$A$2:$M$112,$C1127,FALSE)),"")</f>
        <v/>
      </c>
      <c r="P1127" s="76" t="str">
        <f t="shared" si="128"/>
        <v/>
      </c>
      <c r="Q1127" s="77" t="str">
        <f>IFERROR(IF(OR(O1127=0,O1127=""),VLOOKUP(B1127,$T$6:$W$16,4,0)/60*N1127,Tiempos!O1127*VLOOKUP(Tiempos!B1127,Tiempos!$T$6:$W$16,4,0)/60),"")</f>
        <v/>
      </c>
      <c r="R1127" s="117"/>
      <c r="S1127" s="112">
        <f t="shared" si="129"/>
        <v>0</v>
      </c>
    </row>
    <row r="1128" spans="1:19" hidden="1">
      <c r="A1128" s="67"/>
      <c r="B1128" s="59"/>
      <c r="C1128" s="79" t="str">
        <f>IFERROR(VLOOKUP(B1128,Tiempos!$T$6:$U$16,2,FALSE),"")</f>
        <v/>
      </c>
      <c r="D1128" s="59"/>
      <c r="E1128" s="141" t="str">
        <f>IFERROR(+VLOOKUP(A1128,Tabla!$A$5:B10125,2,0),"")</f>
        <v/>
      </c>
      <c r="F1128" s="69"/>
      <c r="G1128" s="68"/>
      <c r="H1128" s="70"/>
      <c r="I1128" s="68"/>
      <c r="J1128" s="61"/>
      <c r="K1128" s="72" t="str">
        <f t="shared" si="124"/>
        <v/>
      </c>
      <c r="L1128" s="73" t="str">
        <f t="shared" si="125"/>
        <v/>
      </c>
      <c r="M1128" s="74" t="str">
        <f t="shared" si="126"/>
        <v/>
      </c>
      <c r="N1128" s="78" t="str">
        <f t="shared" si="127"/>
        <v/>
      </c>
      <c r="O1128" s="75" t="str">
        <f>IFERROR(IF(OR(M1128="",B1128=""),"",VLOOKUP($A1128,Tabla!$A$2:$M$112,$C1128,FALSE)),"")</f>
        <v/>
      </c>
      <c r="P1128" s="76" t="str">
        <f t="shared" si="128"/>
        <v/>
      </c>
      <c r="Q1128" s="77" t="str">
        <f>IFERROR(IF(OR(O1128=0,O1128=""),VLOOKUP(B1128,$T$6:$W$16,4,0)/60*N1128,Tiempos!O1128*VLOOKUP(Tiempos!B1128,Tiempos!$T$6:$W$16,4,0)/60),"")</f>
        <v/>
      </c>
      <c r="R1128" s="117"/>
      <c r="S1128" s="112">
        <f t="shared" si="129"/>
        <v>0</v>
      </c>
    </row>
    <row r="1129" spans="1:19" hidden="1">
      <c r="A1129" s="67"/>
      <c r="B1129" s="59"/>
      <c r="C1129" s="79" t="str">
        <f>IFERROR(VLOOKUP(B1129,Tiempos!$T$6:$U$16,2,FALSE),"")</f>
        <v/>
      </c>
      <c r="D1129" s="59"/>
      <c r="E1129" s="141" t="str">
        <f>IFERROR(+VLOOKUP(A1129,Tabla!$A$5:B10126,2,0),"")</f>
        <v/>
      </c>
      <c r="F1129" s="69"/>
      <c r="G1129" s="68"/>
      <c r="H1129" s="70"/>
      <c r="I1129" s="68"/>
      <c r="J1129" s="61"/>
      <c r="K1129" s="72" t="str">
        <f t="shared" si="124"/>
        <v/>
      </c>
      <c r="L1129" s="73" t="str">
        <f t="shared" si="125"/>
        <v/>
      </c>
      <c r="M1129" s="74" t="str">
        <f t="shared" si="126"/>
        <v/>
      </c>
      <c r="N1129" s="78" t="str">
        <f t="shared" si="127"/>
        <v/>
      </c>
      <c r="O1129" s="75" t="str">
        <f>IFERROR(IF(OR(M1129="",B1129=""),"",VLOOKUP($A1129,Tabla!$A$2:$M$112,$C1129,FALSE)),"")</f>
        <v/>
      </c>
      <c r="P1129" s="76" t="str">
        <f t="shared" si="128"/>
        <v/>
      </c>
      <c r="Q1129" s="77" t="str">
        <f>IFERROR(IF(OR(O1129=0,O1129=""),VLOOKUP(B1129,$T$6:$W$16,4,0)/60*N1129,Tiempos!O1129*VLOOKUP(Tiempos!B1129,Tiempos!$T$6:$W$16,4,0)/60),"")</f>
        <v/>
      </c>
      <c r="R1129" s="117"/>
      <c r="S1129" s="112">
        <f t="shared" si="129"/>
        <v>0</v>
      </c>
    </row>
    <row r="1130" spans="1:19" hidden="1">
      <c r="A1130" s="67"/>
      <c r="B1130" s="59"/>
      <c r="C1130" s="79" t="str">
        <f>IFERROR(VLOOKUP(B1130,Tiempos!$T$6:$U$16,2,FALSE),"")</f>
        <v/>
      </c>
      <c r="D1130" s="59"/>
      <c r="E1130" s="141" t="str">
        <f>IFERROR(+VLOOKUP(A1130,Tabla!$A$5:B10127,2,0),"")</f>
        <v/>
      </c>
      <c r="F1130" s="69"/>
      <c r="G1130" s="68"/>
      <c r="H1130" s="70"/>
      <c r="I1130" s="68"/>
      <c r="J1130" s="61"/>
      <c r="K1130" s="72" t="str">
        <f t="shared" si="124"/>
        <v/>
      </c>
      <c r="L1130" s="73" t="str">
        <f t="shared" si="125"/>
        <v/>
      </c>
      <c r="M1130" s="74" t="str">
        <f t="shared" si="126"/>
        <v/>
      </c>
      <c r="N1130" s="78" t="str">
        <f t="shared" si="127"/>
        <v/>
      </c>
      <c r="O1130" s="75" t="str">
        <f>IFERROR(IF(OR(M1130="",B1130=""),"",VLOOKUP($A1130,Tabla!$A$2:$M$112,$C1130,FALSE)),"")</f>
        <v/>
      </c>
      <c r="P1130" s="76" t="str">
        <f t="shared" si="128"/>
        <v/>
      </c>
      <c r="Q1130" s="77" t="str">
        <f>IFERROR(IF(OR(O1130=0,O1130=""),VLOOKUP(B1130,$T$6:$W$16,4,0)/60*N1130,Tiempos!O1130*VLOOKUP(Tiempos!B1130,Tiempos!$T$6:$W$16,4,0)/60),"")</f>
        <v/>
      </c>
      <c r="R1130" s="118"/>
      <c r="S1130" s="112">
        <f t="shared" si="129"/>
        <v>0</v>
      </c>
    </row>
    <row r="1131" spans="1:19" hidden="1">
      <c r="A1131" s="67"/>
      <c r="B1131" s="59"/>
      <c r="C1131" s="79" t="str">
        <f>IFERROR(VLOOKUP(B1131,Tiempos!$T$6:$U$16,2,FALSE),"")</f>
        <v/>
      </c>
      <c r="D1131" s="59"/>
      <c r="E1131" s="141" t="str">
        <f>IFERROR(+VLOOKUP(A1131,Tabla!$A$5:B10128,2,0),"")</f>
        <v/>
      </c>
      <c r="F1131" s="69"/>
      <c r="G1131" s="68"/>
      <c r="H1131" s="70"/>
      <c r="I1131" s="68"/>
      <c r="J1131" s="61"/>
      <c r="K1131" s="72" t="str">
        <f t="shared" si="124"/>
        <v/>
      </c>
      <c r="L1131" s="73" t="str">
        <f t="shared" si="125"/>
        <v/>
      </c>
      <c r="M1131" s="74" t="str">
        <f t="shared" si="126"/>
        <v/>
      </c>
      <c r="N1131" s="78" t="str">
        <f t="shared" si="127"/>
        <v/>
      </c>
      <c r="O1131" s="75" t="str">
        <f>IFERROR(IF(OR(M1131="",B1131=""),"",VLOOKUP($A1131,Tabla!$A$2:$M$112,$C1131,FALSE)),"")</f>
        <v/>
      </c>
      <c r="P1131" s="76" t="str">
        <f t="shared" si="128"/>
        <v/>
      </c>
      <c r="Q1131" s="77" t="str">
        <f>IFERROR(IF(OR(O1131=0,O1131=""),VLOOKUP(B1131,$T$6:$W$16,4,0)/60*N1131,Tiempos!O1131*VLOOKUP(Tiempos!B1131,Tiempos!$T$6:$W$16,4,0)/60),"")</f>
        <v/>
      </c>
      <c r="R1131" s="116"/>
      <c r="S1131" s="112">
        <f t="shared" si="129"/>
        <v>0</v>
      </c>
    </row>
    <row r="1132" spans="1:19" hidden="1">
      <c r="A1132" s="67"/>
      <c r="B1132" s="59"/>
      <c r="C1132" s="79" t="str">
        <f>IFERROR(VLOOKUP(B1132,Tiempos!$T$6:$U$16,2,FALSE),"")</f>
        <v/>
      </c>
      <c r="D1132" s="59"/>
      <c r="E1132" s="141" t="str">
        <f>IFERROR(+VLOOKUP(A1132,Tabla!$A$5:B10129,2,0),"")</f>
        <v/>
      </c>
      <c r="F1132" s="69"/>
      <c r="G1132" s="68"/>
      <c r="H1132" s="70"/>
      <c r="I1132" s="68"/>
      <c r="J1132" s="61"/>
      <c r="K1132" s="72" t="str">
        <f t="shared" si="124"/>
        <v/>
      </c>
      <c r="L1132" s="73" t="str">
        <f t="shared" si="125"/>
        <v/>
      </c>
      <c r="M1132" s="74" t="str">
        <f t="shared" si="126"/>
        <v/>
      </c>
      <c r="N1132" s="78" t="str">
        <f t="shared" si="127"/>
        <v/>
      </c>
      <c r="O1132" s="75" t="str">
        <f>IFERROR(IF(OR(M1132="",B1132=""),"",VLOOKUP($A1132,Tabla!$A$2:$M$112,$C1132,FALSE)),"")</f>
        <v/>
      </c>
      <c r="P1132" s="76" t="str">
        <f t="shared" si="128"/>
        <v/>
      </c>
      <c r="Q1132" s="77" t="str">
        <f>IFERROR(IF(OR(O1132=0,O1132=""),VLOOKUP(B1132,$T$6:$W$16,4,0)/60*N1132,Tiempos!O1132*VLOOKUP(Tiempos!B1132,Tiempos!$T$6:$W$16,4,0)/60),"")</f>
        <v/>
      </c>
      <c r="R1132" s="115"/>
      <c r="S1132" s="112">
        <f t="shared" si="129"/>
        <v>0</v>
      </c>
    </row>
    <row r="1133" spans="1:19" hidden="1">
      <c r="A1133" s="67"/>
      <c r="B1133" s="59"/>
      <c r="C1133" s="79" t="str">
        <f>IFERROR(VLOOKUP(B1133,Tiempos!$T$6:$U$16,2,FALSE),"")</f>
        <v/>
      </c>
      <c r="D1133" s="59"/>
      <c r="E1133" s="141" t="str">
        <f>IFERROR(+VLOOKUP(A1133,Tabla!$A$5:B10130,2,0),"")</f>
        <v/>
      </c>
      <c r="F1133" s="69"/>
      <c r="G1133" s="68"/>
      <c r="H1133" s="70"/>
      <c r="I1133" s="68"/>
      <c r="J1133" s="61"/>
      <c r="K1133" s="72" t="str">
        <f t="shared" si="124"/>
        <v/>
      </c>
      <c r="L1133" s="73" t="str">
        <f t="shared" si="125"/>
        <v/>
      </c>
      <c r="M1133" s="74" t="str">
        <f t="shared" si="126"/>
        <v/>
      </c>
      <c r="N1133" s="78" t="str">
        <f t="shared" si="127"/>
        <v/>
      </c>
      <c r="O1133" s="75" t="str">
        <f>IFERROR(IF(OR(M1133="",B1133=""),"",VLOOKUP($A1133,Tabla!$A$2:$M$112,$C1133,FALSE)),"")</f>
        <v/>
      </c>
      <c r="P1133" s="76" t="str">
        <f t="shared" si="128"/>
        <v/>
      </c>
      <c r="Q1133" s="77" t="str">
        <f>IFERROR(IF(OR(O1133=0,O1133=""),VLOOKUP(B1133,$T$6:$W$16,4,0)/60*N1133,Tiempos!O1133*VLOOKUP(Tiempos!B1133,Tiempos!$T$6:$W$16,4,0)/60),"")</f>
        <v/>
      </c>
      <c r="R1133" s="115"/>
      <c r="S1133" s="112">
        <f t="shared" si="129"/>
        <v>0</v>
      </c>
    </row>
    <row r="1134" spans="1:19" hidden="1">
      <c r="A1134" s="67"/>
      <c r="B1134" s="59"/>
      <c r="C1134" s="79" t="str">
        <f>IFERROR(VLOOKUP(B1134,Tiempos!$T$6:$U$16,2,FALSE),"")</f>
        <v/>
      </c>
      <c r="D1134" s="59"/>
      <c r="E1134" s="141" t="str">
        <f>IFERROR(+VLOOKUP(A1134,Tabla!$A$5:B10131,2,0),"")</f>
        <v/>
      </c>
      <c r="F1134" s="69"/>
      <c r="G1134" s="68"/>
      <c r="H1134" s="70"/>
      <c r="I1134" s="68"/>
      <c r="J1134" s="61"/>
      <c r="K1134" s="72" t="str">
        <f t="shared" si="124"/>
        <v/>
      </c>
      <c r="L1134" s="73" t="str">
        <f t="shared" si="125"/>
        <v/>
      </c>
      <c r="M1134" s="74" t="str">
        <f t="shared" si="126"/>
        <v/>
      </c>
      <c r="N1134" s="78" t="str">
        <f t="shared" si="127"/>
        <v/>
      </c>
      <c r="O1134" s="75" t="str">
        <f>IFERROR(IF(OR(M1134="",B1134=""),"",VLOOKUP($A1134,Tabla!$A$2:$M$112,$C1134,FALSE)),"")</f>
        <v/>
      </c>
      <c r="P1134" s="76" t="str">
        <f t="shared" si="128"/>
        <v/>
      </c>
      <c r="Q1134" s="77" t="str">
        <f>IFERROR(IF(OR(O1134=0,O1134=""),VLOOKUP(B1134,$T$6:$W$16,4,0)/60*N1134,Tiempos!O1134*VLOOKUP(Tiempos!B1134,Tiempos!$T$6:$W$16,4,0)/60),"")</f>
        <v/>
      </c>
      <c r="R1134" s="115"/>
      <c r="S1134" s="112">
        <f t="shared" si="129"/>
        <v>0</v>
      </c>
    </row>
    <row r="1135" spans="1:19" hidden="1">
      <c r="A1135" s="67"/>
      <c r="B1135" s="59"/>
      <c r="C1135" s="79" t="str">
        <f>IFERROR(VLOOKUP(B1135,Tiempos!$T$6:$U$16,2,FALSE),"")</f>
        <v/>
      </c>
      <c r="D1135" s="59"/>
      <c r="E1135" s="141" t="str">
        <f>IFERROR(+VLOOKUP(A1135,Tabla!$A$5:B10132,2,0),"")</f>
        <v/>
      </c>
      <c r="F1135" s="69"/>
      <c r="G1135" s="68"/>
      <c r="H1135" s="70"/>
      <c r="I1135" s="68"/>
      <c r="J1135" s="61"/>
      <c r="K1135" s="72" t="str">
        <f t="shared" si="124"/>
        <v/>
      </c>
      <c r="L1135" s="73" t="str">
        <f t="shared" si="125"/>
        <v/>
      </c>
      <c r="M1135" s="74" t="str">
        <f t="shared" si="126"/>
        <v/>
      </c>
      <c r="N1135" s="78" t="str">
        <f t="shared" si="127"/>
        <v/>
      </c>
      <c r="O1135" s="75" t="str">
        <f>IFERROR(IF(OR(M1135="",B1135=""),"",VLOOKUP($A1135,Tabla!$A$2:$M$112,$C1135,FALSE)),"")</f>
        <v/>
      </c>
      <c r="P1135" s="76" t="str">
        <f t="shared" si="128"/>
        <v/>
      </c>
      <c r="Q1135" s="77" t="str">
        <f>IFERROR(IF(OR(O1135=0,O1135=""),VLOOKUP(B1135,$T$6:$W$16,4,0)/60*N1135,Tiempos!O1135*VLOOKUP(Tiempos!B1135,Tiempos!$T$6:$W$16,4,0)/60),"")</f>
        <v/>
      </c>
      <c r="R1135" s="115"/>
      <c r="S1135" s="112">
        <f t="shared" si="129"/>
        <v>0</v>
      </c>
    </row>
    <row r="1136" spans="1:19" hidden="1">
      <c r="A1136" s="67"/>
      <c r="B1136" s="59"/>
      <c r="C1136" s="79" t="str">
        <f>IFERROR(VLOOKUP(B1136,Tiempos!$T$6:$U$16,2,FALSE),"")</f>
        <v/>
      </c>
      <c r="D1136" s="59"/>
      <c r="E1136" s="141" t="str">
        <f>IFERROR(+VLOOKUP(A1136,Tabla!$A$5:B10133,2,0),"")</f>
        <v/>
      </c>
      <c r="F1136" s="69"/>
      <c r="G1136" s="68"/>
      <c r="H1136" s="70"/>
      <c r="I1136" s="68"/>
      <c r="J1136" s="61"/>
      <c r="K1136" s="72" t="str">
        <f t="shared" si="124"/>
        <v/>
      </c>
      <c r="L1136" s="73" t="str">
        <f t="shared" si="125"/>
        <v/>
      </c>
      <c r="M1136" s="74" t="str">
        <f t="shared" si="126"/>
        <v/>
      </c>
      <c r="N1136" s="78" t="str">
        <f t="shared" si="127"/>
        <v/>
      </c>
      <c r="O1136" s="75" t="str">
        <f>IFERROR(IF(OR(M1136="",B1136=""),"",VLOOKUP($A1136,Tabla!$A$2:$M$112,$C1136,FALSE)),"")</f>
        <v/>
      </c>
      <c r="P1136" s="76" t="str">
        <f t="shared" si="128"/>
        <v/>
      </c>
      <c r="Q1136" s="77" t="str">
        <f>IFERROR(IF(OR(O1136=0,O1136=""),VLOOKUP(B1136,$T$6:$W$16,4,0)/60*N1136,Tiempos!O1136*VLOOKUP(Tiempos!B1136,Tiempos!$T$6:$W$16,4,0)/60),"")</f>
        <v/>
      </c>
      <c r="R1136" s="115"/>
      <c r="S1136" s="112">
        <f t="shared" si="129"/>
        <v>0</v>
      </c>
    </row>
    <row r="1137" spans="1:19" hidden="1">
      <c r="A1137" s="67"/>
      <c r="B1137" s="59"/>
      <c r="C1137" s="79" t="str">
        <f>IFERROR(VLOOKUP(B1137,Tiempos!$T$6:$U$16,2,FALSE),"")</f>
        <v/>
      </c>
      <c r="D1137" s="59"/>
      <c r="E1137" s="141" t="str">
        <f>IFERROR(+VLOOKUP(A1137,Tabla!$A$5:B10134,2,0),"")</f>
        <v/>
      </c>
      <c r="F1137" s="69"/>
      <c r="G1137" s="68"/>
      <c r="H1137" s="70"/>
      <c r="I1137" s="68"/>
      <c r="J1137" s="61"/>
      <c r="K1137" s="72" t="str">
        <f t="shared" si="124"/>
        <v/>
      </c>
      <c r="L1137" s="73" t="str">
        <f t="shared" si="125"/>
        <v/>
      </c>
      <c r="M1137" s="74" t="str">
        <f t="shared" si="126"/>
        <v/>
      </c>
      <c r="N1137" s="78" t="str">
        <f t="shared" si="127"/>
        <v/>
      </c>
      <c r="O1137" s="75" t="str">
        <f>IFERROR(IF(OR(M1137="",B1137=""),"",VLOOKUP($A1137,Tabla!$A$2:$M$112,$C1137,FALSE)),"")</f>
        <v/>
      </c>
      <c r="P1137" s="76" t="str">
        <f t="shared" si="128"/>
        <v/>
      </c>
      <c r="Q1137" s="77" t="str">
        <f>IFERROR(IF(OR(O1137=0,O1137=""),VLOOKUP(B1137,$T$6:$W$16,4,0)/60*N1137,Tiempos!O1137*VLOOKUP(Tiempos!B1137,Tiempos!$T$6:$W$16,4,0)/60),"")</f>
        <v/>
      </c>
      <c r="R1137" s="115"/>
      <c r="S1137" s="112">
        <f t="shared" si="129"/>
        <v>0</v>
      </c>
    </row>
    <row r="1138" spans="1:19" hidden="1">
      <c r="A1138" s="67"/>
      <c r="B1138" s="59"/>
      <c r="C1138" s="79" t="str">
        <f>IFERROR(VLOOKUP(B1138,Tiempos!$T$6:$U$16,2,FALSE),"")</f>
        <v/>
      </c>
      <c r="D1138" s="59"/>
      <c r="E1138" s="141" t="str">
        <f>IFERROR(+VLOOKUP(A1138,Tabla!$A$5:B10135,2,0),"")</f>
        <v/>
      </c>
      <c r="F1138" s="69"/>
      <c r="G1138" s="68"/>
      <c r="H1138" s="70"/>
      <c r="I1138" s="68"/>
      <c r="J1138" s="61"/>
      <c r="K1138" s="72" t="str">
        <f t="shared" ref="K1138:K1193" si="130">IFERROR(IF(J1138="","",IF(G1138=I1138,(J1138-H1138-S1138),IF(I1138-G1138=1,((VLOOKUP(G1138,CALENDARIO,6,FALSE)-H1138)+(J1138-VLOOKUP(I1138,CALENDARIO,5,FALSE)))-S1138,IF(I1138-G1138=2,((VLOOKUP(G1138,CALENDARIO,6,FALSE)-H1138)+(J1138-VLOOKUP(I1138,CALENDARIO,5,FALSE)))-S1138+VLOOKUP(G1138+1,CALENDARIO,7,FALSE)/24,IF(I1138-G1138=3,((VLOOKUP(G1138,CALENDARIO,6,FALSE)-H1138)+(J1138-VLOOKUP(I1138,CALENDARIO,5,FALSE)))-S1138+VLOOKUP(G1138+1,CALENDARIO,7,FALSE)/24+VLOOKUP(G1138+2,CALENDARIO,7,FALSE)/24,((VLOOKUP(G1138,CALENDARIO,6,FALSE)-H1138)+(J1138-VLOOKUP(I1138,CALENDARIO,5,FALSE)))-S1138+VLOOKUP(G1138+1,CALENDARIO,7,FALSE)/24+VLOOKUP(G1138+2,CALENDARIO,7,FALSE)/24+VLOOKUP(G1138+3,CALENDARIO,7,FALSE)/24))))),"")</f>
        <v/>
      </c>
      <c r="L1138" s="73" t="str">
        <f t="shared" ref="L1138:L1193" si="131">IFERROR((+HOUR(K1138)*60+MINUTE(K1138)),"")</f>
        <v/>
      </c>
      <c r="M1138" s="74" t="str">
        <f t="shared" ref="M1138:M1193" si="132">IFERROR(IF(K1138="","",K1138/F1138),"")</f>
        <v/>
      </c>
      <c r="N1138" s="78" t="str">
        <f t="shared" ref="N1138:N1193" si="133">IFERROR(+HOUR(M1138)*60+MINUTE(M1138),"")</f>
        <v/>
      </c>
      <c r="O1138" s="75" t="str">
        <f>IFERROR(IF(OR(M1138="",B1138=""),"",VLOOKUP($A1138,Tabla!$A$2:$M$112,$C1138,FALSE)),"")</f>
        <v/>
      </c>
      <c r="P1138" s="76" t="str">
        <f t="shared" si="128"/>
        <v/>
      </c>
      <c r="Q1138" s="77" t="str">
        <f>IFERROR(IF(OR(O1138=0,O1138=""),VLOOKUP(B1138,$T$6:$W$16,4,0)/60*N1138,Tiempos!O1138*VLOOKUP(Tiempos!B1138,Tiempos!$T$6:$W$16,4,0)/60),"")</f>
        <v/>
      </c>
      <c r="R1138" s="115"/>
      <c r="S1138" s="112">
        <f t="shared" si="129"/>
        <v>0</v>
      </c>
    </row>
    <row r="1139" spans="1:19" hidden="1">
      <c r="A1139" s="67"/>
      <c r="B1139" s="59"/>
      <c r="C1139" s="79" t="str">
        <f>IFERROR(VLOOKUP(B1139,Tiempos!$T$6:$U$16,2,FALSE),"")</f>
        <v/>
      </c>
      <c r="D1139" s="59"/>
      <c r="E1139" s="141" t="str">
        <f>IFERROR(+VLOOKUP(A1139,Tabla!$A$5:B10136,2,0),"")</f>
        <v/>
      </c>
      <c r="F1139" s="69"/>
      <c r="G1139" s="68"/>
      <c r="H1139" s="70"/>
      <c r="I1139" s="68"/>
      <c r="J1139" s="61"/>
      <c r="K1139" s="72" t="str">
        <f t="shared" si="130"/>
        <v/>
      </c>
      <c r="L1139" s="73" t="str">
        <f t="shared" si="131"/>
        <v/>
      </c>
      <c r="M1139" s="74" t="str">
        <f t="shared" si="132"/>
        <v/>
      </c>
      <c r="N1139" s="78" t="str">
        <f t="shared" si="133"/>
        <v/>
      </c>
      <c r="O1139" s="75" t="str">
        <f>IFERROR(IF(OR(M1139="",B1139=""),"",VLOOKUP($A1139,Tabla!$A$2:$M$112,$C1139,FALSE)),"")</f>
        <v/>
      </c>
      <c r="P1139" s="76" t="str">
        <f t="shared" si="128"/>
        <v/>
      </c>
      <c r="Q1139" s="77" t="str">
        <f>IFERROR(IF(OR(O1139=0,O1139=""),VLOOKUP(B1139,$T$6:$W$16,4,0)/60*N1139,Tiempos!O1139*VLOOKUP(Tiempos!B1139,Tiempos!$T$6:$W$16,4,0)/60),"")</f>
        <v/>
      </c>
      <c r="R1139" s="115"/>
      <c r="S1139" s="112">
        <f t="shared" si="129"/>
        <v>0</v>
      </c>
    </row>
    <row r="1140" spans="1:19" hidden="1">
      <c r="A1140" s="67"/>
      <c r="B1140" s="59"/>
      <c r="C1140" s="79" t="str">
        <f>IFERROR(VLOOKUP(B1140,Tiempos!$T$6:$U$16,2,FALSE),"")</f>
        <v/>
      </c>
      <c r="D1140" s="59"/>
      <c r="E1140" s="141" t="str">
        <f>IFERROR(+VLOOKUP(A1140,Tabla!$A$5:B10137,2,0),"")</f>
        <v/>
      </c>
      <c r="F1140" s="69"/>
      <c r="G1140" s="68"/>
      <c r="H1140" s="70"/>
      <c r="I1140" s="68"/>
      <c r="J1140" s="61"/>
      <c r="K1140" s="72" t="str">
        <f t="shared" si="130"/>
        <v/>
      </c>
      <c r="L1140" s="73" t="str">
        <f t="shared" si="131"/>
        <v/>
      </c>
      <c r="M1140" s="74" t="str">
        <f t="shared" si="132"/>
        <v/>
      </c>
      <c r="N1140" s="78" t="str">
        <f t="shared" si="133"/>
        <v/>
      </c>
      <c r="O1140" s="75" t="str">
        <f>IFERROR(IF(OR(M1140="",B1140=""),"",VLOOKUP($A1140,Tabla!$A$2:$M$112,$C1140,FALSE)),"")</f>
        <v/>
      </c>
      <c r="P1140" s="76" t="str">
        <f t="shared" si="128"/>
        <v/>
      </c>
      <c r="Q1140" s="77" t="str">
        <f>IFERROR(IF(OR(O1140=0,O1140=""),VLOOKUP(B1140,$T$6:$W$16,4,0)/60*N1140,Tiempos!O1140*VLOOKUP(Tiempos!B1140,Tiempos!$T$6:$W$16,4,0)/60),"")</f>
        <v/>
      </c>
      <c r="R1140" s="115"/>
      <c r="S1140" s="112">
        <f t="shared" si="129"/>
        <v>0</v>
      </c>
    </row>
    <row r="1141" spans="1:19" ht="13.5" hidden="1" customHeight="1">
      <c r="A1141" s="67"/>
      <c r="B1141" s="59"/>
      <c r="C1141" s="79" t="str">
        <f>IFERROR(VLOOKUP(B1141,Tiempos!$T$6:$U$16,2,FALSE),"")</f>
        <v/>
      </c>
      <c r="D1141" s="59"/>
      <c r="E1141" s="141" t="str">
        <f>IFERROR(+VLOOKUP(A1141,Tabla!$A$5:B10138,2,0),"")</f>
        <v/>
      </c>
      <c r="F1141" s="69"/>
      <c r="G1141" s="68"/>
      <c r="H1141" s="70"/>
      <c r="I1141" s="68"/>
      <c r="J1141" s="61"/>
      <c r="K1141" s="72" t="str">
        <f t="shared" si="130"/>
        <v/>
      </c>
      <c r="L1141" s="73" t="str">
        <f t="shared" si="131"/>
        <v/>
      </c>
      <c r="M1141" s="74" t="str">
        <f t="shared" si="132"/>
        <v/>
      </c>
      <c r="N1141" s="78" t="str">
        <f t="shared" si="133"/>
        <v/>
      </c>
      <c r="O1141" s="75" t="str">
        <f>IFERROR(IF(OR(M1141="",B1141=""),"",VLOOKUP($A1141,Tabla!$A$2:$M$112,$C1141,FALSE)),"")</f>
        <v/>
      </c>
      <c r="P1141" s="76" t="str">
        <f t="shared" si="128"/>
        <v/>
      </c>
      <c r="Q1141" s="77" t="str">
        <f>IFERROR(IF(OR(O1141=0,O1141=""),VLOOKUP(B1141,$T$6:$W$16,4,0)/60*N1141,Tiempos!O1141*VLOOKUP(Tiempos!B1141,Tiempos!$T$6:$W$16,4,0)/60),"")</f>
        <v/>
      </c>
      <c r="R1141" s="115"/>
      <c r="S1141" s="112">
        <f t="shared" si="129"/>
        <v>0</v>
      </c>
    </row>
    <row r="1142" spans="1:19" ht="13.5" hidden="1" customHeight="1">
      <c r="A1142" s="67"/>
      <c r="B1142" s="59"/>
      <c r="C1142" s="79" t="str">
        <f>IFERROR(VLOOKUP(B1142,Tiempos!$T$6:$U$16,2,FALSE),"")</f>
        <v/>
      </c>
      <c r="D1142" s="59"/>
      <c r="E1142" s="141" t="str">
        <f>IFERROR(+VLOOKUP(A1142,Tabla!$A$5:B10139,2,0),"")</f>
        <v/>
      </c>
      <c r="F1142" s="69"/>
      <c r="G1142" s="68"/>
      <c r="H1142" s="70"/>
      <c r="I1142" s="68"/>
      <c r="J1142" s="61"/>
      <c r="K1142" s="72" t="str">
        <f t="shared" si="130"/>
        <v/>
      </c>
      <c r="L1142" s="73" t="str">
        <f t="shared" si="131"/>
        <v/>
      </c>
      <c r="M1142" s="74" t="str">
        <f t="shared" si="132"/>
        <v/>
      </c>
      <c r="N1142" s="78" t="str">
        <f t="shared" si="133"/>
        <v/>
      </c>
      <c r="O1142" s="75" t="str">
        <f>IFERROR(IF(OR(M1142="",B1142=""),"",VLOOKUP($A1142,Tabla!$A$2:$M$112,$C1142,FALSE)),"")</f>
        <v/>
      </c>
      <c r="P1142" s="76" t="str">
        <f t="shared" ref="P1142:P1193" si="134">IF(O1142="","",(O1142/N1142))</f>
        <v/>
      </c>
      <c r="Q1142" s="77" t="str">
        <f>IFERROR(IF(OR(O1142=0,O1142=""),VLOOKUP(B1142,$T$6:$W$16,4,0)/60*N1142,Tiempos!O1142*VLOOKUP(Tiempos!B1142,Tiempos!$T$6:$W$16,4,0)/60),"")</f>
        <v/>
      </c>
      <c r="R1142" s="115"/>
      <c r="S1142" s="112">
        <f t="shared" si="129"/>
        <v>0</v>
      </c>
    </row>
    <row r="1143" spans="1:19" hidden="1">
      <c r="A1143" s="67"/>
      <c r="B1143" s="59"/>
      <c r="C1143" s="79" t="str">
        <f>IFERROR(VLOOKUP(B1143,Tiempos!$T$6:$U$16,2,FALSE),"")</f>
        <v/>
      </c>
      <c r="D1143" s="59"/>
      <c r="E1143" s="141" t="str">
        <f>IFERROR(+VLOOKUP(A1143,Tabla!$A$5:B10140,2,0),"")</f>
        <v/>
      </c>
      <c r="F1143" s="69"/>
      <c r="G1143" s="68"/>
      <c r="H1143" s="70"/>
      <c r="I1143" s="68"/>
      <c r="J1143" s="61"/>
      <c r="K1143" s="72" t="str">
        <f t="shared" si="130"/>
        <v/>
      </c>
      <c r="L1143" s="73" t="str">
        <f t="shared" si="131"/>
        <v/>
      </c>
      <c r="M1143" s="74" t="str">
        <f t="shared" si="132"/>
        <v/>
      </c>
      <c r="N1143" s="78" t="str">
        <f t="shared" si="133"/>
        <v/>
      </c>
      <c r="O1143" s="75" t="str">
        <f>IFERROR(IF(OR(M1143="",B1143=""),"",VLOOKUP($A1143,Tabla!$A$2:$M$112,$C1143,FALSE)),"")</f>
        <v/>
      </c>
      <c r="P1143" s="76" t="str">
        <f t="shared" si="134"/>
        <v/>
      </c>
      <c r="Q1143" s="77" t="str">
        <f>IFERROR(IF(OR(O1143=0,O1143=""),VLOOKUP(B1143,$T$6:$W$16,4,0)/60*N1143,Tiempos!O1143*VLOOKUP(Tiempos!B1143,Tiempos!$T$6:$W$16,4,0)/60),"")</f>
        <v/>
      </c>
      <c r="R1143" s="115"/>
      <c r="S1143" s="112">
        <f t="shared" si="129"/>
        <v>0</v>
      </c>
    </row>
    <row r="1144" spans="1:19" hidden="1">
      <c r="A1144" s="67"/>
      <c r="B1144" s="59"/>
      <c r="C1144" s="79" t="str">
        <f>IFERROR(VLOOKUP(B1144,Tiempos!$T$6:$U$16,2,FALSE),"")</f>
        <v/>
      </c>
      <c r="D1144" s="59"/>
      <c r="E1144" s="141" t="str">
        <f>IFERROR(+VLOOKUP(A1144,Tabla!$A$5:B10141,2,0),"")</f>
        <v/>
      </c>
      <c r="F1144" s="69"/>
      <c r="G1144" s="68"/>
      <c r="H1144" s="70"/>
      <c r="I1144" s="68"/>
      <c r="J1144" s="61"/>
      <c r="K1144" s="72" t="str">
        <f t="shared" si="130"/>
        <v/>
      </c>
      <c r="L1144" s="73" t="str">
        <f t="shared" si="131"/>
        <v/>
      </c>
      <c r="M1144" s="74" t="str">
        <f t="shared" si="132"/>
        <v/>
      </c>
      <c r="N1144" s="78" t="str">
        <f t="shared" si="133"/>
        <v/>
      </c>
      <c r="O1144" s="75" t="str">
        <f>IFERROR(IF(OR(M1144="",B1144=""),"",VLOOKUP($A1144,Tabla!$A$2:$M$112,$C1144,FALSE)),"")</f>
        <v/>
      </c>
      <c r="P1144" s="76" t="str">
        <f t="shared" si="134"/>
        <v/>
      </c>
      <c r="Q1144" s="77" t="str">
        <f>IFERROR(IF(OR(O1144=0,O1144=""),VLOOKUP(B1144,$T$6:$W$16,4,0)/60*N1144,Tiempos!O1144*VLOOKUP(Tiempos!B1144,Tiempos!$T$6:$W$16,4,0)/60),"")</f>
        <v/>
      </c>
      <c r="R1144" s="115"/>
      <c r="S1144" s="112">
        <f t="shared" si="129"/>
        <v>0</v>
      </c>
    </row>
    <row r="1145" spans="1:19" hidden="1">
      <c r="A1145" s="67"/>
      <c r="B1145" s="59"/>
      <c r="C1145" s="79" t="str">
        <f>IFERROR(VLOOKUP(B1145,Tiempos!$T$6:$U$16,2,FALSE),"")</f>
        <v/>
      </c>
      <c r="D1145" s="59"/>
      <c r="E1145" s="141" t="str">
        <f>IFERROR(+VLOOKUP(A1145,Tabla!$A$5:B10142,2,0),"")</f>
        <v/>
      </c>
      <c r="F1145" s="69"/>
      <c r="G1145" s="68"/>
      <c r="H1145" s="70"/>
      <c r="I1145" s="68"/>
      <c r="J1145" s="61"/>
      <c r="K1145" s="72" t="str">
        <f t="shared" si="130"/>
        <v/>
      </c>
      <c r="L1145" s="73" t="str">
        <f t="shared" si="131"/>
        <v/>
      </c>
      <c r="M1145" s="74" t="str">
        <f t="shared" si="132"/>
        <v/>
      </c>
      <c r="N1145" s="78" t="str">
        <f t="shared" si="133"/>
        <v/>
      </c>
      <c r="O1145" s="75" t="str">
        <f>IFERROR(IF(OR(M1145="",B1145=""),"",VLOOKUP($A1145,Tabla!$A$2:$M$112,$C1145,FALSE)),"")</f>
        <v/>
      </c>
      <c r="P1145" s="76" t="str">
        <f t="shared" si="134"/>
        <v/>
      </c>
      <c r="Q1145" s="77" t="str">
        <f>IFERROR(IF(OR(O1145=0,O1145=""),VLOOKUP(B1145,$T$6:$W$16,4,0)/60*N1145,Tiempos!O1145*VLOOKUP(Tiempos!B1145,Tiempos!$T$6:$W$16,4,0)/60),"")</f>
        <v/>
      </c>
      <c r="R1145" s="115"/>
      <c r="S1145" s="112">
        <f t="shared" si="129"/>
        <v>0</v>
      </c>
    </row>
    <row r="1146" spans="1:19" hidden="1">
      <c r="A1146" s="67"/>
      <c r="B1146" s="59"/>
      <c r="C1146" s="79" t="str">
        <f>IFERROR(VLOOKUP(B1146,Tiempos!$T$6:$U$16,2,FALSE),"")</f>
        <v/>
      </c>
      <c r="D1146" s="59"/>
      <c r="E1146" s="141" t="str">
        <f>IFERROR(+VLOOKUP(A1146,Tabla!$A$5:B10143,2,0),"")</f>
        <v/>
      </c>
      <c r="F1146" s="69"/>
      <c r="G1146" s="68"/>
      <c r="H1146" s="70"/>
      <c r="I1146" s="68"/>
      <c r="J1146" s="61"/>
      <c r="K1146" s="72" t="str">
        <f t="shared" si="130"/>
        <v/>
      </c>
      <c r="L1146" s="73" t="str">
        <f t="shared" si="131"/>
        <v/>
      </c>
      <c r="M1146" s="74" t="str">
        <f t="shared" si="132"/>
        <v/>
      </c>
      <c r="N1146" s="78" t="str">
        <f t="shared" si="133"/>
        <v/>
      </c>
      <c r="O1146" s="75" t="str">
        <f>IFERROR(IF(OR(M1146="",B1146=""),"",VLOOKUP($A1146,Tabla!$A$2:$M$112,$C1146,FALSE)),"")</f>
        <v/>
      </c>
      <c r="P1146" s="76" t="str">
        <f t="shared" si="134"/>
        <v/>
      </c>
      <c r="Q1146" s="77" t="str">
        <f>IFERROR(IF(OR(O1146=0,O1146=""),VLOOKUP(B1146,$T$6:$W$16,4,0)/60*N1146,Tiempos!O1146*VLOOKUP(Tiempos!B1146,Tiempos!$T$6:$W$16,4,0)/60),"")</f>
        <v/>
      </c>
      <c r="R1146" s="115"/>
      <c r="S1146" s="112">
        <f t="shared" si="129"/>
        <v>0</v>
      </c>
    </row>
    <row r="1147" spans="1:19" hidden="1">
      <c r="A1147" s="67"/>
      <c r="B1147" s="59"/>
      <c r="C1147" s="79" t="str">
        <f>IFERROR(VLOOKUP(B1147,Tiempos!$T$6:$U$16,2,FALSE),"")</f>
        <v/>
      </c>
      <c r="D1147" s="59"/>
      <c r="E1147" s="141" t="str">
        <f>IFERROR(+VLOOKUP(A1147,Tabla!$A$5:B10144,2,0),"")</f>
        <v/>
      </c>
      <c r="F1147" s="69"/>
      <c r="G1147" s="68"/>
      <c r="H1147" s="70"/>
      <c r="I1147" s="68"/>
      <c r="J1147" s="61"/>
      <c r="K1147" s="72" t="str">
        <f t="shared" si="130"/>
        <v/>
      </c>
      <c r="L1147" s="73" t="str">
        <f t="shared" si="131"/>
        <v/>
      </c>
      <c r="M1147" s="74" t="str">
        <f t="shared" si="132"/>
        <v/>
      </c>
      <c r="N1147" s="78" t="str">
        <f t="shared" si="133"/>
        <v/>
      </c>
      <c r="O1147" s="75" t="str">
        <f>IFERROR(IF(OR(M1147="",B1147=""),"",VLOOKUP($A1147,Tabla!$A$2:$M$112,$C1147,FALSE)),"")</f>
        <v/>
      </c>
      <c r="P1147" s="76" t="str">
        <f t="shared" si="134"/>
        <v/>
      </c>
      <c r="Q1147" s="77" t="str">
        <f>IFERROR(IF(OR(O1147=0,O1147=""),VLOOKUP(B1147,$T$6:$W$16,4,0)/60*N1147,Tiempos!O1147*VLOOKUP(Tiempos!B1147,Tiempos!$T$6:$W$16,4,0)/60),"")</f>
        <v/>
      </c>
      <c r="R1147" s="115"/>
      <c r="S1147" s="112">
        <f t="shared" si="129"/>
        <v>0</v>
      </c>
    </row>
    <row r="1148" spans="1:19" hidden="1">
      <c r="A1148" s="67"/>
      <c r="B1148" s="59"/>
      <c r="C1148" s="79" t="str">
        <f>IFERROR(VLOOKUP(B1148,Tiempos!$T$6:$U$16,2,FALSE),"")</f>
        <v/>
      </c>
      <c r="D1148" s="59"/>
      <c r="E1148" s="141" t="str">
        <f>IFERROR(+VLOOKUP(A1148,Tabla!$A$5:B10145,2,0),"")</f>
        <v/>
      </c>
      <c r="F1148" s="69"/>
      <c r="G1148" s="68"/>
      <c r="H1148" s="70"/>
      <c r="I1148" s="68"/>
      <c r="J1148" s="61"/>
      <c r="K1148" s="72" t="str">
        <f t="shared" si="130"/>
        <v/>
      </c>
      <c r="L1148" s="73" t="str">
        <f t="shared" si="131"/>
        <v/>
      </c>
      <c r="M1148" s="74" t="str">
        <f t="shared" si="132"/>
        <v/>
      </c>
      <c r="N1148" s="78" t="str">
        <f t="shared" si="133"/>
        <v/>
      </c>
      <c r="O1148" s="75" t="str">
        <f>IFERROR(IF(OR(M1148="",B1148=""),"",VLOOKUP($A1148,Tabla!$A$2:$M$112,$C1148,FALSE)),"")</f>
        <v/>
      </c>
      <c r="P1148" s="76" t="str">
        <f t="shared" si="134"/>
        <v/>
      </c>
      <c r="Q1148" s="77" t="str">
        <f>IFERROR(IF(OR(O1148=0,O1148=""),VLOOKUP(B1148,$T$6:$W$16,4,0)/60*N1148,Tiempos!O1148*VLOOKUP(Tiempos!B1148,Tiempos!$T$6:$W$16,4,0)/60),"")</f>
        <v/>
      </c>
      <c r="R1148" s="115"/>
      <c r="S1148" s="112">
        <f t="shared" si="129"/>
        <v>0</v>
      </c>
    </row>
    <row r="1149" spans="1:19" hidden="1">
      <c r="A1149" s="67"/>
      <c r="B1149" s="59"/>
      <c r="C1149" s="79" t="str">
        <f>IFERROR(VLOOKUP(B1149,Tiempos!$T$6:$U$16,2,FALSE),"")</f>
        <v/>
      </c>
      <c r="D1149" s="59"/>
      <c r="E1149" s="141" t="str">
        <f>IFERROR(+VLOOKUP(A1149,Tabla!$A$5:B10146,2,0),"")</f>
        <v/>
      </c>
      <c r="F1149" s="69"/>
      <c r="G1149" s="68"/>
      <c r="H1149" s="70"/>
      <c r="I1149" s="68"/>
      <c r="J1149" s="61"/>
      <c r="K1149" s="72" t="str">
        <f t="shared" si="130"/>
        <v/>
      </c>
      <c r="L1149" s="73" t="str">
        <f t="shared" si="131"/>
        <v/>
      </c>
      <c r="M1149" s="74" t="str">
        <f t="shared" si="132"/>
        <v/>
      </c>
      <c r="N1149" s="78" t="str">
        <f t="shared" si="133"/>
        <v/>
      </c>
      <c r="O1149" s="75" t="str">
        <f>IFERROR(IF(OR(M1149="",B1149=""),"",VLOOKUP($A1149,Tabla!$A$2:$M$112,$C1149,FALSE)),"")</f>
        <v/>
      </c>
      <c r="P1149" s="76" t="str">
        <f t="shared" si="134"/>
        <v/>
      </c>
      <c r="Q1149" s="77" t="str">
        <f>IFERROR(IF(OR(O1149=0,O1149=""),VLOOKUP(B1149,$T$6:$W$16,4,0)/60*N1149,Tiempos!O1149*VLOOKUP(Tiempos!B1149,Tiempos!$T$6:$W$16,4,0)/60),"")</f>
        <v/>
      </c>
      <c r="R1149" s="115"/>
      <c r="S1149" s="112">
        <f t="shared" si="129"/>
        <v>0</v>
      </c>
    </row>
    <row r="1150" spans="1:19" hidden="1">
      <c r="A1150" s="67"/>
      <c r="B1150" s="59"/>
      <c r="C1150" s="79" t="str">
        <f>IFERROR(VLOOKUP(B1150,Tiempos!$T$6:$U$16,2,FALSE),"")</f>
        <v/>
      </c>
      <c r="D1150" s="59"/>
      <c r="E1150" s="141" t="str">
        <f>IFERROR(+VLOOKUP(A1150,Tabla!$A$5:B10147,2,0),"")</f>
        <v/>
      </c>
      <c r="F1150" s="69"/>
      <c r="G1150" s="68"/>
      <c r="H1150" s="70"/>
      <c r="I1150" s="68"/>
      <c r="J1150" s="61"/>
      <c r="K1150" s="72" t="str">
        <f t="shared" si="130"/>
        <v/>
      </c>
      <c r="L1150" s="73" t="str">
        <f t="shared" si="131"/>
        <v/>
      </c>
      <c r="M1150" s="74" t="str">
        <f t="shared" si="132"/>
        <v/>
      </c>
      <c r="N1150" s="78" t="str">
        <f t="shared" si="133"/>
        <v/>
      </c>
      <c r="O1150" s="75" t="str">
        <f>IFERROR(IF(OR(M1150="",B1150=""),"",VLOOKUP($A1150,Tabla!$A$2:$M$112,$C1150,FALSE)),"")</f>
        <v/>
      </c>
      <c r="P1150" s="76" t="str">
        <f t="shared" si="134"/>
        <v/>
      </c>
      <c r="Q1150" s="77" t="str">
        <f>IFERROR(IF(OR(O1150=0,O1150=""),VLOOKUP(B1150,$T$6:$W$16,4,0)/60*N1150,Tiempos!O1150*VLOOKUP(Tiempos!B1150,Tiempos!$T$6:$W$16,4,0)/60),"")</f>
        <v/>
      </c>
      <c r="R1150" s="115"/>
      <c r="S1150" s="112">
        <f t="shared" si="129"/>
        <v>0</v>
      </c>
    </row>
    <row r="1151" spans="1:19" hidden="1">
      <c r="A1151" s="67"/>
      <c r="B1151" s="59"/>
      <c r="C1151" s="79" t="str">
        <f>IFERROR(VLOOKUP(B1151,Tiempos!$T$6:$U$16,2,FALSE),"")</f>
        <v/>
      </c>
      <c r="D1151" s="59"/>
      <c r="E1151" s="141" t="str">
        <f>IFERROR(+VLOOKUP(A1151,Tabla!$A$5:B10148,2,0),"")</f>
        <v/>
      </c>
      <c r="F1151" s="69"/>
      <c r="G1151" s="68"/>
      <c r="H1151" s="70"/>
      <c r="I1151" s="68"/>
      <c r="J1151" s="61"/>
      <c r="K1151" s="72" t="str">
        <f t="shared" si="130"/>
        <v/>
      </c>
      <c r="L1151" s="73" t="str">
        <f t="shared" si="131"/>
        <v/>
      </c>
      <c r="M1151" s="74" t="str">
        <f t="shared" si="132"/>
        <v/>
      </c>
      <c r="N1151" s="78" t="str">
        <f t="shared" si="133"/>
        <v/>
      </c>
      <c r="O1151" s="75" t="str">
        <f>IFERROR(IF(OR(M1151="",B1151=""),"",VLOOKUP($A1151,Tabla!$A$2:$M$112,$C1151,FALSE)),"")</f>
        <v/>
      </c>
      <c r="P1151" s="76" t="str">
        <f t="shared" si="134"/>
        <v/>
      </c>
      <c r="Q1151" s="77" t="str">
        <f>IFERROR(IF(OR(O1151=0,O1151=""),VLOOKUP(B1151,$T$6:$W$16,4,0)/60*N1151,Tiempos!O1151*VLOOKUP(Tiempos!B1151,Tiempos!$T$6:$W$16,4,0)/60),"")</f>
        <v/>
      </c>
      <c r="R1151" s="115"/>
      <c r="S1151" s="112">
        <f t="shared" si="129"/>
        <v>0</v>
      </c>
    </row>
    <row r="1152" spans="1:19" hidden="1">
      <c r="A1152" s="67"/>
      <c r="B1152" s="59"/>
      <c r="C1152" s="79" t="str">
        <f>IFERROR(VLOOKUP(B1152,Tiempos!$T$6:$U$16,2,FALSE),"")</f>
        <v/>
      </c>
      <c r="D1152" s="59"/>
      <c r="E1152" s="141" t="str">
        <f>IFERROR(+VLOOKUP(A1152,Tabla!$A$5:B10149,2,0),"")</f>
        <v/>
      </c>
      <c r="F1152" s="69"/>
      <c r="G1152" s="68"/>
      <c r="H1152" s="70"/>
      <c r="I1152" s="68"/>
      <c r="J1152" s="61"/>
      <c r="K1152" s="72" t="str">
        <f t="shared" si="130"/>
        <v/>
      </c>
      <c r="L1152" s="73" t="str">
        <f t="shared" si="131"/>
        <v/>
      </c>
      <c r="M1152" s="74" t="str">
        <f t="shared" si="132"/>
        <v/>
      </c>
      <c r="N1152" s="78" t="str">
        <f t="shared" si="133"/>
        <v/>
      </c>
      <c r="O1152" s="75" t="str">
        <f>IFERROR(IF(OR(M1152="",B1152=""),"",VLOOKUP($A1152,Tabla!$A$2:$M$112,$C1152,FALSE)),"")</f>
        <v/>
      </c>
      <c r="P1152" s="76" t="str">
        <f t="shared" si="134"/>
        <v/>
      </c>
      <c r="Q1152" s="77" t="str">
        <f>IFERROR(IF(OR(O1152=0,O1152=""),VLOOKUP(B1152,$T$6:$W$16,4,0)/60*N1152,Tiempos!O1152*VLOOKUP(Tiempos!B1152,Tiempos!$T$6:$W$16,4,0)/60),"")</f>
        <v/>
      </c>
      <c r="R1152" s="115"/>
      <c r="S1152" s="112">
        <f t="shared" si="129"/>
        <v>0</v>
      </c>
    </row>
    <row r="1153" spans="1:19" hidden="1">
      <c r="A1153" s="67"/>
      <c r="B1153" s="59"/>
      <c r="C1153" s="79" t="str">
        <f>IFERROR(VLOOKUP(B1153,Tiempos!$T$6:$U$16,2,FALSE),"")</f>
        <v/>
      </c>
      <c r="D1153" s="59"/>
      <c r="E1153" s="141" t="str">
        <f>IFERROR(+VLOOKUP(A1153,Tabla!$A$5:B10150,2,0),"")</f>
        <v/>
      </c>
      <c r="F1153" s="69"/>
      <c r="G1153" s="68"/>
      <c r="H1153" s="70"/>
      <c r="I1153" s="68"/>
      <c r="J1153" s="61"/>
      <c r="K1153" s="72" t="str">
        <f t="shared" si="130"/>
        <v/>
      </c>
      <c r="L1153" s="73" t="str">
        <f t="shared" si="131"/>
        <v/>
      </c>
      <c r="M1153" s="74" t="str">
        <f t="shared" si="132"/>
        <v/>
      </c>
      <c r="N1153" s="78" t="str">
        <f t="shared" si="133"/>
        <v/>
      </c>
      <c r="O1153" s="75" t="str">
        <f>IFERROR(IF(OR(M1153="",B1153=""),"",VLOOKUP($A1153,Tabla!$A$2:$M$112,$C1153,FALSE)),"")</f>
        <v/>
      </c>
      <c r="P1153" s="76" t="str">
        <f t="shared" si="134"/>
        <v/>
      </c>
      <c r="Q1153" s="77" t="str">
        <f>IFERROR(IF(OR(O1153=0,O1153=""),VLOOKUP(B1153,$T$6:$W$16,4,0)/60*N1153,Tiempos!O1153*VLOOKUP(Tiempos!B1153,Tiempos!$T$6:$W$16,4,0)/60),"")</f>
        <v/>
      </c>
      <c r="R1153" s="115"/>
      <c r="S1153" s="112">
        <f t="shared" si="129"/>
        <v>0</v>
      </c>
    </row>
    <row r="1154" spans="1:19" hidden="1">
      <c r="A1154" s="67"/>
      <c r="B1154" s="59"/>
      <c r="C1154" s="79" t="str">
        <f>IFERROR(VLOOKUP(B1154,Tiempos!$T$6:$U$16,2,FALSE),"")</f>
        <v/>
      </c>
      <c r="D1154" s="59"/>
      <c r="E1154" s="141" t="str">
        <f>IFERROR(+VLOOKUP(A1154,Tabla!$A$5:B10151,2,0),"")</f>
        <v/>
      </c>
      <c r="F1154" s="69"/>
      <c r="G1154" s="68"/>
      <c r="H1154" s="70"/>
      <c r="I1154" s="68"/>
      <c r="J1154" s="61"/>
      <c r="K1154" s="72" t="str">
        <f t="shared" si="130"/>
        <v/>
      </c>
      <c r="L1154" s="73" t="str">
        <f t="shared" si="131"/>
        <v/>
      </c>
      <c r="M1154" s="74" t="str">
        <f t="shared" si="132"/>
        <v/>
      </c>
      <c r="N1154" s="78" t="str">
        <f t="shared" si="133"/>
        <v/>
      </c>
      <c r="O1154" s="75" t="str">
        <f>IFERROR(IF(OR(M1154="",B1154=""),"",VLOOKUP($A1154,Tabla!$A$2:$M$112,$C1154,FALSE)),"")</f>
        <v/>
      </c>
      <c r="P1154" s="76" t="str">
        <f t="shared" si="134"/>
        <v/>
      </c>
      <c r="Q1154" s="77" t="str">
        <f>IFERROR(IF(OR(O1154=0,O1154=""),VLOOKUP(B1154,$T$6:$W$16,4,0)/60*N1154,Tiempos!O1154*VLOOKUP(Tiempos!B1154,Tiempos!$T$6:$W$16,4,0)/60),"")</f>
        <v/>
      </c>
      <c r="R1154" s="115"/>
      <c r="S1154" s="112">
        <f t="shared" si="129"/>
        <v>0</v>
      </c>
    </row>
    <row r="1155" spans="1:19" hidden="1">
      <c r="A1155" s="67"/>
      <c r="B1155" s="59"/>
      <c r="C1155" s="79" t="str">
        <f>IFERROR(VLOOKUP(B1155,Tiempos!$T$6:$U$16,2,FALSE),"")</f>
        <v/>
      </c>
      <c r="D1155" s="59"/>
      <c r="E1155" s="141" t="str">
        <f>IFERROR(+VLOOKUP(A1155,Tabla!$A$5:B10152,2,0),"")</f>
        <v/>
      </c>
      <c r="F1155" s="69"/>
      <c r="G1155" s="68"/>
      <c r="H1155" s="70"/>
      <c r="I1155" s="68"/>
      <c r="J1155" s="61"/>
      <c r="K1155" s="72" t="str">
        <f t="shared" si="130"/>
        <v/>
      </c>
      <c r="L1155" s="73" t="str">
        <f t="shared" si="131"/>
        <v/>
      </c>
      <c r="M1155" s="74" t="str">
        <f t="shared" si="132"/>
        <v/>
      </c>
      <c r="N1155" s="78" t="str">
        <f t="shared" si="133"/>
        <v/>
      </c>
      <c r="O1155" s="75" t="str">
        <f>IFERROR(IF(OR(M1155="",B1155=""),"",VLOOKUP($A1155,Tabla!$A$2:$M$112,$C1155,FALSE)),"")</f>
        <v/>
      </c>
      <c r="P1155" s="76" t="str">
        <f t="shared" si="134"/>
        <v/>
      </c>
      <c r="Q1155" s="77" t="str">
        <f>IFERROR(IF(OR(O1155=0,O1155=""),VLOOKUP(B1155,$T$6:$W$16,4,0)/60*N1155,Tiempos!O1155*VLOOKUP(Tiempos!B1155,Tiempos!$T$6:$W$16,4,0)/60),"")</f>
        <v/>
      </c>
      <c r="R1155" s="115"/>
      <c r="S1155" s="112">
        <f t="shared" si="129"/>
        <v>0</v>
      </c>
    </row>
    <row r="1156" spans="1:19" hidden="1">
      <c r="A1156" s="67"/>
      <c r="B1156" s="59"/>
      <c r="C1156" s="79" t="str">
        <f>IFERROR(VLOOKUP(B1156,Tiempos!$T$6:$U$16,2,FALSE),"")</f>
        <v/>
      </c>
      <c r="D1156" s="59"/>
      <c r="E1156" s="141" t="str">
        <f>IFERROR(+VLOOKUP(A1156,Tabla!$A$5:B10153,2,0),"")</f>
        <v/>
      </c>
      <c r="F1156" s="69"/>
      <c r="G1156" s="68"/>
      <c r="H1156" s="70"/>
      <c r="I1156" s="68"/>
      <c r="J1156" s="61"/>
      <c r="K1156" s="72" t="str">
        <f t="shared" si="130"/>
        <v/>
      </c>
      <c r="L1156" s="73" t="str">
        <f t="shared" si="131"/>
        <v/>
      </c>
      <c r="M1156" s="74" t="str">
        <f t="shared" si="132"/>
        <v/>
      </c>
      <c r="N1156" s="78" t="str">
        <f t="shared" si="133"/>
        <v/>
      </c>
      <c r="O1156" s="75" t="str">
        <f>IFERROR(IF(OR(M1156="",B1156=""),"",VLOOKUP($A1156,Tabla!$A$2:$M$112,$C1156,FALSE)),"")</f>
        <v/>
      </c>
      <c r="P1156" s="76" t="str">
        <f t="shared" si="134"/>
        <v/>
      </c>
      <c r="Q1156" s="77" t="str">
        <f>IFERROR(IF(OR(O1156=0,O1156=""),VLOOKUP(B1156,$T$6:$W$16,4,0)/60*N1156,Tiempos!O1156*VLOOKUP(Tiempos!B1156,Tiempos!$T$6:$W$16,4,0)/60),"")</f>
        <v/>
      </c>
      <c r="R1156" s="115"/>
      <c r="S1156" s="112">
        <f t="shared" ref="S1156:S1193" si="135">IF(I1156=G1156,IF(H1156&lt;$S$1,IF(J1156&gt;$S$2,$S$3,0),0),IF(WEEKDAY(G1156)=7,IF(J1156&gt;$S$2,$S$3,0),IF(H1156&lt;$S$1,$S$3,0)+IF(J1156&gt;$S$2,$S$3,0)))</f>
        <v>0</v>
      </c>
    </row>
    <row r="1157" spans="1:19" hidden="1">
      <c r="A1157" s="67"/>
      <c r="B1157" s="59"/>
      <c r="C1157" s="79" t="str">
        <f>IFERROR(VLOOKUP(B1157,Tiempos!$T$6:$U$16,2,FALSE),"")</f>
        <v/>
      </c>
      <c r="D1157" s="59"/>
      <c r="E1157" s="141" t="str">
        <f>IFERROR(+VLOOKUP(A1157,Tabla!$A$5:B10154,2,0),"")</f>
        <v/>
      </c>
      <c r="F1157" s="69"/>
      <c r="G1157" s="68"/>
      <c r="H1157" s="70"/>
      <c r="I1157" s="68"/>
      <c r="J1157" s="61"/>
      <c r="K1157" s="72" t="str">
        <f t="shared" si="130"/>
        <v/>
      </c>
      <c r="L1157" s="73" t="str">
        <f t="shared" si="131"/>
        <v/>
      </c>
      <c r="M1157" s="74" t="str">
        <f t="shared" si="132"/>
        <v/>
      </c>
      <c r="N1157" s="78" t="str">
        <f t="shared" si="133"/>
        <v/>
      </c>
      <c r="O1157" s="75" t="str">
        <f>IFERROR(IF(OR(M1157="",B1157=""),"",VLOOKUP($A1157,Tabla!$A$2:$M$112,$C1157,FALSE)),"")</f>
        <v/>
      </c>
      <c r="P1157" s="76" t="str">
        <f t="shared" si="134"/>
        <v/>
      </c>
      <c r="Q1157" s="77" t="str">
        <f>IFERROR(IF(OR(O1157=0,O1157=""),VLOOKUP(B1157,$T$6:$W$16,4,0)/60*N1157,Tiempos!O1157*VLOOKUP(Tiempos!B1157,Tiempos!$T$6:$W$16,4,0)/60),"")</f>
        <v/>
      </c>
      <c r="R1157" s="115"/>
      <c r="S1157" s="112">
        <f t="shared" si="135"/>
        <v>0</v>
      </c>
    </row>
    <row r="1158" spans="1:19" hidden="1">
      <c r="A1158" s="67"/>
      <c r="B1158" s="59"/>
      <c r="C1158" s="79" t="str">
        <f>IFERROR(VLOOKUP(B1158,Tiempos!$T$6:$U$16,2,FALSE),"")</f>
        <v/>
      </c>
      <c r="D1158" s="59"/>
      <c r="E1158" s="141" t="str">
        <f>IFERROR(+VLOOKUP(A1158,Tabla!$A$5:B10155,2,0),"")</f>
        <v/>
      </c>
      <c r="F1158" s="69"/>
      <c r="G1158" s="68"/>
      <c r="H1158" s="70"/>
      <c r="I1158" s="68"/>
      <c r="J1158" s="61"/>
      <c r="K1158" s="72" t="str">
        <f t="shared" si="130"/>
        <v/>
      </c>
      <c r="L1158" s="73" t="str">
        <f t="shared" si="131"/>
        <v/>
      </c>
      <c r="M1158" s="74" t="str">
        <f t="shared" si="132"/>
        <v/>
      </c>
      <c r="N1158" s="78" t="str">
        <f t="shared" si="133"/>
        <v/>
      </c>
      <c r="O1158" s="75" t="str">
        <f>IFERROR(IF(OR(M1158="",B1158=""),"",VLOOKUP($A1158,Tabla!$A$2:$M$112,$C1158,FALSE)),"")</f>
        <v/>
      </c>
      <c r="P1158" s="76" t="str">
        <f t="shared" si="134"/>
        <v/>
      </c>
      <c r="Q1158" s="77" t="str">
        <f>IFERROR(IF(OR(O1158=0,O1158=""),VLOOKUP(B1158,$T$6:$W$16,4,0)/60*N1158,Tiempos!O1158*VLOOKUP(Tiempos!B1158,Tiempos!$T$6:$W$16,4,0)/60),"")</f>
        <v/>
      </c>
      <c r="R1158" s="115"/>
      <c r="S1158" s="112">
        <f t="shared" si="135"/>
        <v>0</v>
      </c>
    </row>
    <row r="1159" spans="1:19" hidden="1">
      <c r="A1159" s="67"/>
      <c r="B1159" s="59"/>
      <c r="C1159" s="79" t="str">
        <f>IFERROR(VLOOKUP(B1159,Tiempos!$T$6:$U$16,2,FALSE),"")</f>
        <v/>
      </c>
      <c r="D1159" s="59"/>
      <c r="E1159" s="141" t="str">
        <f>IFERROR(+VLOOKUP(A1159,Tabla!$A$5:B10156,2,0),"")</f>
        <v/>
      </c>
      <c r="F1159" s="69"/>
      <c r="G1159" s="68"/>
      <c r="H1159" s="70"/>
      <c r="I1159" s="68"/>
      <c r="J1159" s="61"/>
      <c r="K1159" s="72" t="str">
        <f t="shared" si="130"/>
        <v/>
      </c>
      <c r="L1159" s="73" t="str">
        <f t="shared" si="131"/>
        <v/>
      </c>
      <c r="M1159" s="74" t="str">
        <f t="shared" si="132"/>
        <v/>
      </c>
      <c r="N1159" s="78" t="str">
        <f t="shared" si="133"/>
        <v/>
      </c>
      <c r="O1159" s="75" t="str">
        <f>IFERROR(IF(OR(M1159="",B1159=""),"",VLOOKUP($A1159,Tabla!$A$2:$M$112,$C1159,FALSE)),"")</f>
        <v/>
      </c>
      <c r="P1159" s="76" t="str">
        <f t="shared" si="134"/>
        <v/>
      </c>
      <c r="Q1159" s="77" t="str">
        <f>IFERROR(IF(OR(O1159=0,O1159=""),VLOOKUP(B1159,$T$6:$W$16,4,0)/60*N1159,Tiempos!O1159*VLOOKUP(Tiempos!B1159,Tiempos!$T$6:$W$16,4,0)/60),"")</f>
        <v/>
      </c>
      <c r="R1159" s="115"/>
      <c r="S1159" s="112">
        <f t="shared" si="135"/>
        <v>0</v>
      </c>
    </row>
    <row r="1160" spans="1:19" hidden="1">
      <c r="A1160" s="67"/>
      <c r="B1160" s="59"/>
      <c r="C1160" s="79" t="str">
        <f>IFERROR(VLOOKUP(B1160,Tiempos!$T$6:$U$16,2,FALSE),"")</f>
        <v/>
      </c>
      <c r="D1160" s="59"/>
      <c r="E1160" s="141" t="str">
        <f>IFERROR(+VLOOKUP(A1160,Tabla!$A$5:B10157,2,0),"")</f>
        <v/>
      </c>
      <c r="F1160" s="69"/>
      <c r="G1160" s="68"/>
      <c r="H1160" s="70"/>
      <c r="I1160" s="68"/>
      <c r="J1160" s="61"/>
      <c r="K1160" s="72" t="str">
        <f t="shared" si="130"/>
        <v/>
      </c>
      <c r="L1160" s="73" t="str">
        <f t="shared" si="131"/>
        <v/>
      </c>
      <c r="M1160" s="74" t="str">
        <f t="shared" si="132"/>
        <v/>
      </c>
      <c r="N1160" s="78" t="str">
        <f t="shared" si="133"/>
        <v/>
      </c>
      <c r="O1160" s="75" t="str">
        <f>IFERROR(IF(OR(M1160="",B1160=""),"",VLOOKUP($A1160,Tabla!$A$2:$M$112,$C1160,FALSE)),"")</f>
        <v/>
      </c>
      <c r="P1160" s="76" t="str">
        <f t="shared" si="134"/>
        <v/>
      </c>
      <c r="Q1160" s="77" t="str">
        <f>IFERROR(IF(OR(O1160=0,O1160=""),VLOOKUP(B1160,$T$6:$W$16,4,0)/60*N1160,Tiempos!O1160*VLOOKUP(Tiempos!B1160,Tiempos!$T$6:$W$16,4,0)/60),"")</f>
        <v/>
      </c>
      <c r="R1160" s="115"/>
      <c r="S1160" s="112">
        <f t="shared" si="135"/>
        <v>0</v>
      </c>
    </row>
    <row r="1161" spans="1:19" hidden="1">
      <c r="A1161" s="67"/>
      <c r="B1161" s="59"/>
      <c r="C1161" s="79" t="str">
        <f>IFERROR(VLOOKUP(B1161,Tiempos!$T$6:$U$16,2,FALSE),"")</f>
        <v/>
      </c>
      <c r="D1161" s="59"/>
      <c r="E1161" s="141" t="str">
        <f>IFERROR(+VLOOKUP(A1161,Tabla!$A$5:B10158,2,0),"")</f>
        <v/>
      </c>
      <c r="F1161" s="69"/>
      <c r="G1161" s="68"/>
      <c r="H1161" s="70"/>
      <c r="I1161" s="68"/>
      <c r="J1161" s="61"/>
      <c r="K1161" s="72" t="str">
        <f t="shared" si="130"/>
        <v/>
      </c>
      <c r="L1161" s="73" t="str">
        <f t="shared" si="131"/>
        <v/>
      </c>
      <c r="M1161" s="74" t="str">
        <f t="shared" si="132"/>
        <v/>
      </c>
      <c r="N1161" s="78" t="str">
        <f t="shared" si="133"/>
        <v/>
      </c>
      <c r="O1161" s="75" t="str">
        <f>IFERROR(IF(OR(M1161="",B1161=""),"",VLOOKUP($A1161,Tabla!$A$2:$M$112,$C1161,FALSE)),"")</f>
        <v/>
      </c>
      <c r="P1161" s="76" t="str">
        <f t="shared" si="134"/>
        <v/>
      </c>
      <c r="Q1161" s="77" t="str">
        <f>IFERROR(IF(OR(O1161=0,O1161=""),VLOOKUP(B1161,$T$6:$W$16,4,0)/60*N1161,Tiempos!O1161*VLOOKUP(Tiempos!B1161,Tiempos!$T$6:$W$16,4,0)/60),"")</f>
        <v/>
      </c>
      <c r="R1161" s="115"/>
      <c r="S1161" s="112">
        <f t="shared" si="135"/>
        <v>0</v>
      </c>
    </row>
    <row r="1162" spans="1:19" hidden="1">
      <c r="A1162" s="67"/>
      <c r="B1162" s="59"/>
      <c r="C1162" s="79" t="str">
        <f>IFERROR(VLOOKUP(B1162,Tiempos!$T$6:$U$16,2,FALSE),"")</f>
        <v/>
      </c>
      <c r="D1162" s="59"/>
      <c r="E1162" s="141" t="str">
        <f>IFERROR(+VLOOKUP(A1162,Tabla!$A$5:B10159,2,0),"")</f>
        <v/>
      </c>
      <c r="F1162" s="69"/>
      <c r="G1162" s="68"/>
      <c r="H1162" s="70"/>
      <c r="I1162" s="68"/>
      <c r="J1162" s="61"/>
      <c r="K1162" s="72" t="str">
        <f t="shared" si="130"/>
        <v/>
      </c>
      <c r="L1162" s="73" t="str">
        <f t="shared" si="131"/>
        <v/>
      </c>
      <c r="M1162" s="74" t="str">
        <f t="shared" si="132"/>
        <v/>
      </c>
      <c r="N1162" s="78" t="str">
        <f t="shared" si="133"/>
        <v/>
      </c>
      <c r="O1162" s="75" t="str">
        <f>IFERROR(IF(OR(M1162="",B1162=""),"",VLOOKUP($A1162,Tabla!$A$2:$M$112,$C1162,FALSE)),"")</f>
        <v/>
      </c>
      <c r="P1162" s="76" t="str">
        <f t="shared" si="134"/>
        <v/>
      </c>
      <c r="Q1162" s="77" t="str">
        <f>IFERROR(IF(OR(O1162=0,O1162=""),VLOOKUP(B1162,$T$6:$W$16,4,0)/60*N1162,Tiempos!O1162*VLOOKUP(Tiempos!B1162,Tiempos!$T$6:$W$16,4,0)/60),"")</f>
        <v/>
      </c>
      <c r="R1162" s="115"/>
      <c r="S1162" s="112">
        <f t="shared" si="135"/>
        <v>0</v>
      </c>
    </row>
    <row r="1163" spans="1:19" hidden="1">
      <c r="A1163" s="67"/>
      <c r="B1163" s="59"/>
      <c r="C1163" s="79" t="str">
        <f>IFERROR(VLOOKUP(B1163,Tiempos!$T$6:$U$16,2,FALSE),"")</f>
        <v/>
      </c>
      <c r="D1163" s="59"/>
      <c r="E1163" s="141" t="str">
        <f>IFERROR(+VLOOKUP(A1163,Tabla!$A$5:B10160,2,0),"")</f>
        <v/>
      </c>
      <c r="F1163" s="69"/>
      <c r="G1163" s="68"/>
      <c r="H1163" s="70"/>
      <c r="I1163" s="68"/>
      <c r="J1163" s="61"/>
      <c r="K1163" s="72" t="str">
        <f t="shared" si="130"/>
        <v/>
      </c>
      <c r="L1163" s="73" t="str">
        <f t="shared" si="131"/>
        <v/>
      </c>
      <c r="M1163" s="74" t="str">
        <f t="shared" si="132"/>
        <v/>
      </c>
      <c r="N1163" s="78" t="str">
        <f t="shared" si="133"/>
        <v/>
      </c>
      <c r="O1163" s="75" t="str">
        <f>IFERROR(IF(OR(M1163="",B1163=""),"",VLOOKUP($A1163,Tabla!$A$2:$M$112,$C1163,FALSE)),"")</f>
        <v/>
      </c>
      <c r="P1163" s="76" t="str">
        <f t="shared" si="134"/>
        <v/>
      </c>
      <c r="Q1163" s="77" t="str">
        <f>IFERROR(IF(OR(O1163=0,O1163=""),VLOOKUP(B1163,$T$6:$W$16,4,0)/60*N1163,Tiempos!O1163*VLOOKUP(Tiempos!B1163,Tiempos!$T$6:$W$16,4,0)/60),"")</f>
        <v/>
      </c>
      <c r="R1163" s="115"/>
      <c r="S1163" s="112">
        <f t="shared" si="135"/>
        <v>0</v>
      </c>
    </row>
    <row r="1164" spans="1:19" ht="13.5" hidden="1" customHeight="1">
      <c r="A1164" s="67"/>
      <c r="B1164" s="59"/>
      <c r="C1164" s="79" t="str">
        <f>IFERROR(VLOOKUP(B1164,Tiempos!$T$6:$U$16,2,FALSE),"")</f>
        <v/>
      </c>
      <c r="D1164" s="59"/>
      <c r="E1164" s="141" t="str">
        <f>IFERROR(+VLOOKUP(A1164,Tabla!$A$5:B10161,2,0),"")</f>
        <v/>
      </c>
      <c r="F1164" s="69"/>
      <c r="G1164" s="68"/>
      <c r="H1164" s="70"/>
      <c r="I1164" s="68"/>
      <c r="J1164" s="61"/>
      <c r="K1164" s="72" t="str">
        <f t="shared" si="130"/>
        <v/>
      </c>
      <c r="L1164" s="73" t="str">
        <f t="shared" si="131"/>
        <v/>
      </c>
      <c r="M1164" s="74" t="str">
        <f t="shared" si="132"/>
        <v/>
      </c>
      <c r="N1164" s="78" t="str">
        <f t="shared" si="133"/>
        <v/>
      </c>
      <c r="O1164" s="75" t="str">
        <f>IFERROR(IF(OR(M1164="",B1164=""),"",VLOOKUP($A1164,Tabla!$A$2:$M$112,$C1164,FALSE)),"")</f>
        <v/>
      </c>
      <c r="P1164" s="76" t="str">
        <f t="shared" si="134"/>
        <v/>
      </c>
      <c r="Q1164" s="77" t="str">
        <f>IFERROR(IF(OR(O1164=0,O1164=""),VLOOKUP(B1164,$T$6:$W$16,4,0)/60*N1164,Tiempos!O1164*VLOOKUP(Tiempos!B1164,Tiempos!$T$6:$W$16,4,0)/60),"")</f>
        <v/>
      </c>
      <c r="R1164" s="115"/>
      <c r="S1164" s="112">
        <f t="shared" si="135"/>
        <v>0</v>
      </c>
    </row>
    <row r="1165" spans="1:19" hidden="1">
      <c r="A1165" s="67"/>
      <c r="B1165" s="59"/>
      <c r="C1165" s="79" t="str">
        <f>IFERROR(VLOOKUP(B1165,Tiempos!$T$6:$U$16,2,FALSE),"")</f>
        <v/>
      </c>
      <c r="D1165" s="59"/>
      <c r="E1165" s="141" t="str">
        <f>IFERROR(+VLOOKUP(A1165,Tabla!$A$5:B10162,2,0),"")</f>
        <v/>
      </c>
      <c r="F1165" s="69"/>
      <c r="G1165" s="68"/>
      <c r="H1165" s="70"/>
      <c r="I1165" s="68"/>
      <c r="J1165" s="61"/>
      <c r="K1165" s="72" t="str">
        <f t="shared" si="130"/>
        <v/>
      </c>
      <c r="L1165" s="73" t="str">
        <f t="shared" si="131"/>
        <v/>
      </c>
      <c r="M1165" s="74" t="str">
        <f t="shared" si="132"/>
        <v/>
      </c>
      <c r="N1165" s="78" t="str">
        <f t="shared" si="133"/>
        <v/>
      </c>
      <c r="O1165" s="75" t="str">
        <f>IFERROR(IF(OR(M1165="",B1165=""),"",VLOOKUP($A1165,Tabla!$A$2:$M$112,$C1165,FALSE)),"")</f>
        <v/>
      </c>
      <c r="P1165" s="76" t="str">
        <f t="shared" si="134"/>
        <v/>
      </c>
      <c r="Q1165" s="77" t="str">
        <f>IFERROR(IF(OR(O1165=0,O1165=""),VLOOKUP(B1165,$T$6:$W$16,4,0)/60*N1165,Tiempos!O1165*VLOOKUP(Tiempos!B1165,Tiempos!$T$6:$W$16,4,0)/60),"")</f>
        <v/>
      </c>
      <c r="R1165" s="115"/>
      <c r="S1165" s="112">
        <f t="shared" si="135"/>
        <v>0</v>
      </c>
    </row>
    <row r="1166" spans="1:19" hidden="1">
      <c r="A1166" s="67"/>
      <c r="B1166" s="59"/>
      <c r="C1166" s="79" t="str">
        <f>IFERROR(VLOOKUP(B1166,Tiempos!$T$6:$U$16,2,FALSE),"")</f>
        <v/>
      </c>
      <c r="D1166" s="59"/>
      <c r="E1166" s="141" t="str">
        <f>IFERROR(+VLOOKUP(A1166,Tabla!$A$5:B10163,2,0),"")</f>
        <v/>
      </c>
      <c r="F1166" s="69"/>
      <c r="G1166" s="68"/>
      <c r="H1166" s="70"/>
      <c r="I1166" s="68"/>
      <c r="J1166" s="61"/>
      <c r="K1166" s="72" t="str">
        <f t="shared" si="130"/>
        <v/>
      </c>
      <c r="L1166" s="73" t="str">
        <f t="shared" si="131"/>
        <v/>
      </c>
      <c r="M1166" s="74" t="str">
        <f t="shared" si="132"/>
        <v/>
      </c>
      <c r="N1166" s="78" t="str">
        <f t="shared" si="133"/>
        <v/>
      </c>
      <c r="O1166" s="75" t="str">
        <f>IFERROR(IF(OR(M1166="",B1166=""),"",VLOOKUP($A1166,Tabla!$A$2:$M$112,$C1166,FALSE)),"")</f>
        <v/>
      </c>
      <c r="P1166" s="76" t="str">
        <f t="shared" si="134"/>
        <v/>
      </c>
      <c r="Q1166" s="77" t="str">
        <f>IFERROR(IF(OR(O1166=0,O1166=""),VLOOKUP(B1166,$T$6:$W$16,4,0)/60*N1166,Tiempos!O1166*VLOOKUP(Tiempos!B1166,Tiempos!$T$6:$W$16,4,0)/60),"")</f>
        <v/>
      </c>
      <c r="R1166" s="115"/>
      <c r="S1166" s="112">
        <f t="shared" si="135"/>
        <v>0</v>
      </c>
    </row>
    <row r="1167" spans="1:19" hidden="1">
      <c r="A1167" s="67"/>
      <c r="B1167" s="59"/>
      <c r="C1167" s="79" t="str">
        <f>IFERROR(VLOOKUP(B1167,Tiempos!$T$6:$U$16,2,FALSE),"")</f>
        <v/>
      </c>
      <c r="D1167" s="59"/>
      <c r="E1167" s="141" t="str">
        <f>IFERROR(+VLOOKUP(A1167,Tabla!$A$5:B10164,2,0),"")</f>
        <v/>
      </c>
      <c r="F1167" s="69"/>
      <c r="G1167" s="68"/>
      <c r="H1167" s="70"/>
      <c r="I1167" s="68"/>
      <c r="J1167" s="61"/>
      <c r="K1167" s="72" t="str">
        <f t="shared" si="130"/>
        <v/>
      </c>
      <c r="L1167" s="73" t="str">
        <f t="shared" si="131"/>
        <v/>
      </c>
      <c r="M1167" s="74" t="str">
        <f t="shared" si="132"/>
        <v/>
      </c>
      <c r="N1167" s="78" t="str">
        <f t="shared" si="133"/>
        <v/>
      </c>
      <c r="O1167" s="75" t="str">
        <f>IFERROR(IF(OR(M1167="",B1167=""),"",VLOOKUP($A1167,Tabla!$A$2:$M$112,$C1167,FALSE)),"")</f>
        <v/>
      </c>
      <c r="P1167" s="76" t="str">
        <f t="shared" si="134"/>
        <v/>
      </c>
      <c r="Q1167" s="77" t="str">
        <f>IFERROR(IF(OR(O1167=0,O1167=""),VLOOKUP(B1167,$T$6:$W$16,4,0)/60*N1167,Tiempos!O1167*VLOOKUP(Tiempos!B1167,Tiempos!$T$6:$W$16,4,0)/60),"")</f>
        <v/>
      </c>
      <c r="R1167" s="115"/>
      <c r="S1167" s="112">
        <f t="shared" si="135"/>
        <v>0</v>
      </c>
    </row>
    <row r="1168" spans="1:19" hidden="1">
      <c r="A1168" s="67"/>
      <c r="B1168" s="59"/>
      <c r="C1168" s="79" t="str">
        <f>IFERROR(VLOOKUP(B1168,Tiempos!$T$6:$U$16,2,FALSE),"")</f>
        <v/>
      </c>
      <c r="D1168" s="59"/>
      <c r="E1168" s="141" t="str">
        <f>IFERROR(+VLOOKUP(A1168,Tabla!$A$5:B10165,2,0),"")</f>
        <v/>
      </c>
      <c r="F1168" s="69"/>
      <c r="G1168" s="68"/>
      <c r="H1168" s="70"/>
      <c r="I1168" s="68"/>
      <c r="J1168" s="61"/>
      <c r="K1168" s="72" t="str">
        <f t="shared" si="130"/>
        <v/>
      </c>
      <c r="L1168" s="73" t="str">
        <f t="shared" si="131"/>
        <v/>
      </c>
      <c r="M1168" s="74" t="str">
        <f t="shared" si="132"/>
        <v/>
      </c>
      <c r="N1168" s="78" t="str">
        <f t="shared" si="133"/>
        <v/>
      </c>
      <c r="O1168" s="75" t="str">
        <f>IFERROR(IF(OR(M1168="",B1168=""),"",VLOOKUP($A1168,Tabla!$A$2:$M$112,$C1168,FALSE)),"")</f>
        <v/>
      </c>
      <c r="P1168" s="76" t="str">
        <f t="shared" si="134"/>
        <v/>
      </c>
      <c r="Q1168" s="77" t="str">
        <f>IFERROR(IF(OR(O1168=0,O1168=""),VLOOKUP(B1168,$T$6:$W$16,4,0)/60*N1168,Tiempos!O1168*VLOOKUP(Tiempos!B1168,Tiempos!$T$6:$W$16,4,0)/60),"")</f>
        <v/>
      </c>
      <c r="R1168" s="115"/>
      <c r="S1168" s="112">
        <f t="shared" si="135"/>
        <v>0</v>
      </c>
    </row>
    <row r="1169" spans="1:19" hidden="1">
      <c r="A1169" s="67"/>
      <c r="B1169" s="59"/>
      <c r="C1169" s="79" t="str">
        <f>IFERROR(VLOOKUP(B1169,Tiempos!$T$6:$U$16,2,FALSE),"")</f>
        <v/>
      </c>
      <c r="D1169" s="59"/>
      <c r="E1169" s="141" t="str">
        <f>IFERROR(+VLOOKUP(A1169,Tabla!$A$5:B10166,2,0),"")</f>
        <v/>
      </c>
      <c r="F1169" s="69"/>
      <c r="G1169" s="68"/>
      <c r="H1169" s="70"/>
      <c r="I1169" s="68"/>
      <c r="J1169" s="61"/>
      <c r="K1169" s="72" t="str">
        <f t="shared" si="130"/>
        <v/>
      </c>
      <c r="L1169" s="73" t="str">
        <f t="shared" si="131"/>
        <v/>
      </c>
      <c r="M1169" s="74" t="str">
        <f t="shared" si="132"/>
        <v/>
      </c>
      <c r="N1169" s="78" t="str">
        <f t="shared" si="133"/>
        <v/>
      </c>
      <c r="O1169" s="75" t="str">
        <f>IFERROR(IF(OR(M1169="",B1169=""),"",VLOOKUP($A1169,Tabla!$A$2:$M$112,$C1169,FALSE)),"")</f>
        <v/>
      </c>
      <c r="P1169" s="76" t="str">
        <f t="shared" si="134"/>
        <v/>
      </c>
      <c r="Q1169" s="77" t="str">
        <f>IFERROR(IF(OR(O1169=0,O1169=""),VLOOKUP(B1169,$T$6:$W$16,4,0)/60*N1169,Tiempos!O1169*VLOOKUP(Tiempos!B1169,Tiempos!$T$6:$W$16,4,0)/60),"")</f>
        <v/>
      </c>
      <c r="R1169" s="115"/>
      <c r="S1169" s="112">
        <f t="shared" si="135"/>
        <v>0</v>
      </c>
    </row>
    <row r="1170" spans="1:19" hidden="1">
      <c r="A1170" s="67"/>
      <c r="B1170" s="59"/>
      <c r="C1170" s="79" t="str">
        <f>IFERROR(VLOOKUP(B1170,Tiempos!$T$6:$U$16,2,FALSE),"")</f>
        <v/>
      </c>
      <c r="D1170" s="59"/>
      <c r="E1170" s="141" t="str">
        <f>IFERROR(+VLOOKUP(A1170,Tabla!$A$5:B10167,2,0),"")</f>
        <v/>
      </c>
      <c r="F1170" s="69"/>
      <c r="G1170" s="68"/>
      <c r="H1170" s="70"/>
      <c r="I1170" s="68"/>
      <c r="J1170" s="61"/>
      <c r="K1170" s="72" t="str">
        <f t="shared" si="130"/>
        <v/>
      </c>
      <c r="L1170" s="73" t="str">
        <f t="shared" si="131"/>
        <v/>
      </c>
      <c r="M1170" s="74" t="str">
        <f t="shared" si="132"/>
        <v/>
      </c>
      <c r="N1170" s="78" t="str">
        <f t="shared" si="133"/>
        <v/>
      </c>
      <c r="O1170" s="75" t="str">
        <f>IFERROR(IF(OR(M1170="",B1170=""),"",VLOOKUP($A1170,Tabla!$A$2:$M$112,$C1170,FALSE)),"")</f>
        <v/>
      </c>
      <c r="P1170" s="76" t="str">
        <f t="shared" si="134"/>
        <v/>
      </c>
      <c r="Q1170" s="77" t="str">
        <f>IFERROR(IF(OR(O1170=0,O1170=""),VLOOKUP(B1170,$T$6:$W$16,4,0)/60*N1170,Tiempos!O1170*VLOOKUP(Tiempos!B1170,Tiempos!$T$6:$W$16,4,0)/60),"")</f>
        <v/>
      </c>
      <c r="R1170" s="116"/>
      <c r="S1170" s="112">
        <f t="shared" si="135"/>
        <v>0</v>
      </c>
    </row>
    <row r="1171" spans="1:19" hidden="1">
      <c r="A1171" s="67"/>
      <c r="B1171" s="59"/>
      <c r="C1171" s="79" t="str">
        <f>IFERROR(VLOOKUP(B1171,Tiempos!$T$6:$U$16,2,FALSE),"")</f>
        <v/>
      </c>
      <c r="D1171" s="59"/>
      <c r="E1171" s="141" t="str">
        <f>IFERROR(+VLOOKUP(A1171,Tabla!$A$5:B10168,2,0),"")</f>
        <v/>
      </c>
      <c r="F1171" s="69"/>
      <c r="G1171" s="68"/>
      <c r="H1171" s="70"/>
      <c r="I1171" s="68"/>
      <c r="J1171" s="61"/>
      <c r="K1171" s="72" t="str">
        <f t="shared" si="130"/>
        <v/>
      </c>
      <c r="L1171" s="73" t="str">
        <f t="shared" si="131"/>
        <v/>
      </c>
      <c r="M1171" s="74" t="str">
        <f t="shared" si="132"/>
        <v/>
      </c>
      <c r="N1171" s="78" t="str">
        <f t="shared" si="133"/>
        <v/>
      </c>
      <c r="O1171" s="75" t="str">
        <f>IFERROR(IF(OR(M1171="",B1171=""),"",VLOOKUP($A1171,Tabla!$A$2:$M$112,$C1171,FALSE)),"")</f>
        <v/>
      </c>
      <c r="P1171" s="76" t="str">
        <f t="shared" si="134"/>
        <v/>
      </c>
      <c r="Q1171" s="77" t="str">
        <f>IFERROR(IF(OR(O1171=0,O1171=""),VLOOKUP(B1171,$T$6:$W$16,4,0)/60*N1171,Tiempos!O1171*VLOOKUP(Tiempos!B1171,Tiempos!$T$6:$W$16,4,0)/60),"")</f>
        <v/>
      </c>
      <c r="R1171" s="116"/>
      <c r="S1171" s="112">
        <f t="shared" si="135"/>
        <v>0</v>
      </c>
    </row>
    <row r="1172" spans="1:19" hidden="1">
      <c r="A1172" s="67"/>
      <c r="B1172" s="59"/>
      <c r="C1172" s="79" t="str">
        <f>IFERROR(VLOOKUP(B1172,Tiempos!$T$6:$U$16,2,FALSE),"")</f>
        <v/>
      </c>
      <c r="D1172" s="59"/>
      <c r="E1172" s="141" t="str">
        <f>IFERROR(+VLOOKUP(A1172,Tabla!$A$5:B10169,2,0),"")</f>
        <v/>
      </c>
      <c r="F1172" s="69"/>
      <c r="G1172" s="68"/>
      <c r="H1172" s="70"/>
      <c r="I1172" s="68"/>
      <c r="J1172" s="61"/>
      <c r="K1172" s="72" t="str">
        <f t="shared" si="130"/>
        <v/>
      </c>
      <c r="L1172" s="73" t="str">
        <f t="shared" si="131"/>
        <v/>
      </c>
      <c r="M1172" s="74" t="str">
        <f t="shared" si="132"/>
        <v/>
      </c>
      <c r="N1172" s="78" t="str">
        <f t="shared" si="133"/>
        <v/>
      </c>
      <c r="O1172" s="75" t="str">
        <f>IFERROR(IF(OR(M1172="",B1172=""),"",VLOOKUP($A1172,Tabla!$A$2:$M$112,$C1172,FALSE)),"")</f>
        <v/>
      </c>
      <c r="P1172" s="76" t="str">
        <f t="shared" si="134"/>
        <v/>
      </c>
      <c r="Q1172" s="77" t="str">
        <f>IFERROR(IF(OR(O1172=0,O1172=""),VLOOKUP(B1172,$T$6:$W$16,4,0)/60*N1172,Tiempos!O1172*VLOOKUP(Tiempos!B1172,Tiempos!$T$6:$W$16,4,0)/60),"")</f>
        <v/>
      </c>
      <c r="R1172" s="116"/>
      <c r="S1172" s="112">
        <f t="shared" si="135"/>
        <v>0</v>
      </c>
    </row>
    <row r="1173" spans="1:19" hidden="1">
      <c r="A1173" s="67"/>
      <c r="B1173" s="59"/>
      <c r="C1173" s="79" t="str">
        <f>IFERROR(VLOOKUP(B1173,Tiempos!$T$6:$U$16,2,FALSE),"")</f>
        <v/>
      </c>
      <c r="D1173" s="59"/>
      <c r="E1173" s="141" t="str">
        <f>IFERROR(+VLOOKUP(A1173,Tabla!$A$5:B10170,2,0),"")</f>
        <v/>
      </c>
      <c r="F1173" s="69"/>
      <c r="G1173" s="68"/>
      <c r="H1173" s="70"/>
      <c r="I1173" s="68"/>
      <c r="J1173" s="61"/>
      <c r="K1173" s="72" t="str">
        <f t="shared" si="130"/>
        <v/>
      </c>
      <c r="L1173" s="73" t="str">
        <f t="shared" si="131"/>
        <v/>
      </c>
      <c r="M1173" s="74" t="str">
        <f t="shared" si="132"/>
        <v/>
      </c>
      <c r="N1173" s="78" t="str">
        <f t="shared" si="133"/>
        <v/>
      </c>
      <c r="O1173" s="75" t="str">
        <f>IFERROR(IF(OR(M1173="",B1173=""),"",VLOOKUP($A1173,Tabla!$A$2:$M$112,$C1173,FALSE)),"")</f>
        <v/>
      </c>
      <c r="P1173" s="76" t="str">
        <f t="shared" si="134"/>
        <v/>
      </c>
      <c r="Q1173" s="77" t="str">
        <f>IFERROR(IF(OR(O1173=0,O1173=""),VLOOKUP(B1173,$T$6:$W$16,4,0)/60*N1173,Tiempos!O1173*VLOOKUP(Tiempos!B1173,Tiempos!$T$6:$W$16,4,0)/60),"")</f>
        <v/>
      </c>
      <c r="R1173" s="117"/>
      <c r="S1173" s="112">
        <f t="shared" si="135"/>
        <v>0</v>
      </c>
    </row>
    <row r="1174" spans="1:19" hidden="1">
      <c r="A1174" s="67"/>
      <c r="B1174" s="59"/>
      <c r="C1174" s="79" t="str">
        <f>IFERROR(VLOOKUP(B1174,Tiempos!$T$6:$U$16,2,FALSE),"")</f>
        <v/>
      </c>
      <c r="D1174" s="59"/>
      <c r="E1174" s="141" t="str">
        <f>IFERROR(+VLOOKUP(A1174,Tabla!$A$5:B10171,2,0),"")</f>
        <v/>
      </c>
      <c r="F1174" s="69"/>
      <c r="G1174" s="68"/>
      <c r="H1174" s="70"/>
      <c r="I1174" s="68"/>
      <c r="J1174" s="61"/>
      <c r="K1174" s="72" t="str">
        <f t="shared" si="130"/>
        <v/>
      </c>
      <c r="L1174" s="73" t="str">
        <f t="shared" si="131"/>
        <v/>
      </c>
      <c r="M1174" s="74" t="str">
        <f t="shared" si="132"/>
        <v/>
      </c>
      <c r="N1174" s="78" t="str">
        <f t="shared" si="133"/>
        <v/>
      </c>
      <c r="O1174" s="75" t="str">
        <f>IFERROR(IF(OR(M1174="",B1174=""),"",VLOOKUP($A1174,Tabla!$A$2:$M$112,$C1174,FALSE)),"")</f>
        <v/>
      </c>
      <c r="P1174" s="76" t="str">
        <f t="shared" si="134"/>
        <v/>
      </c>
      <c r="Q1174" s="77" t="str">
        <f>IFERROR(IF(OR(O1174=0,O1174=""),VLOOKUP(B1174,$T$6:$W$16,4,0)/60*N1174,Tiempos!O1174*VLOOKUP(Tiempos!B1174,Tiempos!$T$6:$W$16,4,0)/60),"")</f>
        <v/>
      </c>
      <c r="R1174" s="117"/>
      <c r="S1174" s="112">
        <f t="shared" si="135"/>
        <v>0</v>
      </c>
    </row>
    <row r="1175" spans="1:19" hidden="1">
      <c r="A1175" s="67"/>
      <c r="B1175" s="59"/>
      <c r="C1175" s="79" t="str">
        <f>IFERROR(VLOOKUP(B1175,Tiempos!$T$6:$U$16,2,FALSE),"")</f>
        <v/>
      </c>
      <c r="D1175" s="59"/>
      <c r="E1175" s="141" t="str">
        <f>IFERROR(+VLOOKUP(A1175,Tabla!$A$5:B10172,2,0),"")</f>
        <v/>
      </c>
      <c r="F1175" s="69"/>
      <c r="G1175" s="68"/>
      <c r="H1175" s="70"/>
      <c r="I1175" s="68"/>
      <c r="J1175" s="61"/>
      <c r="K1175" s="72" t="str">
        <f t="shared" si="130"/>
        <v/>
      </c>
      <c r="L1175" s="73" t="str">
        <f t="shared" si="131"/>
        <v/>
      </c>
      <c r="M1175" s="74" t="str">
        <f t="shared" si="132"/>
        <v/>
      </c>
      <c r="N1175" s="78" t="str">
        <f t="shared" si="133"/>
        <v/>
      </c>
      <c r="O1175" s="75" t="str">
        <f>IFERROR(IF(OR(M1175="",B1175=""),"",VLOOKUP($A1175,Tabla!$A$2:$M$112,$C1175,FALSE)),"")</f>
        <v/>
      </c>
      <c r="P1175" s="76" t="str">
        <f t="shared" si="134"/>
        <v/>
      </c>
      <c r="Q1175" s="77" t="str">
        <f>IFERROR(IF(OR(O1175=0,O1175=""),VLOOKUP(B1175,$T$6:$W$16,4,0)/60*N1175,Tiempos!O1175*VLOOKUP(Tiempos!B1175,Tiempos!$T$6:$W$16,4,0)/60),"")</f>
        <v/>
      </c>
      <c r="R1175" s="117"/>
      <c r="S1175" s="112">
        <f t="shared" si="135"/>
        <v>0</v>
      </c>
    </row>
    <row r="1176" spans="1:19" hidden="1">
      <c r="A1176" s="67"/>
      <c r="B1176" s="59"/>
      <c r="C1176" s="79" t="str">
        <f>IFERROR(VLOOKUP(B1176,Tiempos!$T$6:$U$16,2,FALSE),"")</f>
        <v/>
      </c>
      <c r="D1176" s="59"/>
      <c r="E1176" s="141" t="str">
        <f>IFERROR(+VLOOKUP(A1176,Tabla!$A$5:B10173,2,0),"")</f>
        <v/>
      </c>
      <c r="F1176" s="69"/>
      <c r="G1176" s="68"/>
      <c r="H1176" s="70"/>
      <c r="I1176" s="68"/>
      <c r="J1176" s="61"/>
      <c r="K1176" s="72" t="str">
        <f t="shared" si="130"/>
        <v/>
      </c>
      <c r="L1176" s="73" t="str">
        <f t="shared" si="131"/>
        <v/>
      </c>
      <c r="M1176" s="74" t="str">
        <f t="shared" si="132"/>
        <v/>
      </c>
      <c r="N1176" s="78" t="str">
        <f t="shared" si="133"/>
        <v/>
      </c>
      <c r="O1176" s="75" t="str">
        <f>IFERROR(IF(OR(M1176="",B1176=""),"",VLOOKUP($A1176,Tabla!$A$2:$M$112,$C1176,FALSE)),"")</f>
        <v/>
      </c>
      <c r="P1176" s="76" t="str">
        <f t="shared" si="134"/>
        <v/>
      </c>
      <c r="Q1176" s="77" t="str">
        <f>IFERROR(IF(OR(O1176=0,O1176=""),VLOOKUP(B1176,$T$6:$W$16,4,0)/60*N1176,Tiempos!O1176*VLOOKUP(Tiempos!B1176,Tiempos!$T$6:$W$16,4,0)/60),"")</f>
        <v/>
      </c>
      <c r="R1176" s="117"/>
      <c r="S1176" s="112">
        <f t="shared" si="135"/>
        <v>0</v>
      </c>
    </row>
    <row r="1177" spans="1:19" hidden="1">
      <c r="A1177" s="67"/>
      <c r="B1177" s="59"/>
      <c r="C1177" s="79" t="str">
        <f>IFERROR(VLOOKUP(B1177,Tiempos!$T$6:$U$16,2,FALSE),"")</f>
        <v/>
      </c>
      <c r="D1177" s="59"/>
      <c r="E1177" s="141" t="str">
        <f>IFERROR(+VLOOKUP(A1177,Tabla!$A$5:B10174,2,0),"")</f>
        <v/>
      </c>
      <c r="F1177" s="69"/>
      <c r="G1177" s="68"/>
      <c r="H1177" s="70"/>
      <c r="I1177" s="68"/>
      <c r="J1177" s="61"/>
      <c r="K1177" s="72" t="str">
        <f t="shared" si="130"/>
        <v/>
      </c>
      <c r="L1177" s="73" t="str">
        <f t="shared" si="131"/>
        <v/>
      </c>
      <c r="M1177" s="74" t="str">
        <f t="shared" si="132"/>
        <v/>
      </c>
      <c r="N1177" s="78" t="str">
        <f t="shared" si="133"/>
        <v/>
      </c>
      <c r="O1177" s="75" t="str">
        <f>IFERROR(IF(OR(M1177="",B1177=""),"",VLOOKUP($A1177,Tabla!$A$2:$M$112,$C1177,FALSE)),"")</f>
        <v/>
      </c>
      <c r="P1177" s="76" t="str">
        <f t="shared" si="134"/>
        <v/>
      </c>
      <c r="Q1177" s="77" t="str">
        <f>IFERROR(IF(OR(O1177=0,O1177=""),VLOOKUP(B1177,$T$6:$W$16,4,0)/60*N1177,Tiempos!O1177*VLOOKUP(Tiempos!B1177,Tiempos!$T$6:$W$16,4,0)/60),"")</f>
        <v/>
      </c>
      <c r="R1177" s="117"/>
      <c r="S1177" s="112">
        <f t="shared" si="135"/>
        <v>0</v>
      </c>
    </row>
    <row r="1178" spans="1:19" hidden="1">
      <c r="A1178" s="67"/>
      <c r="B1178" s="59"/>
      <c r="C1178" s="79" t="str">
        <f>IFERROR(VLOOKUP(B1178,Tiempos!$T$6:$U$16,2,FALSE),"")</f>
        <v/>
      </c>
      <c r="D1178" s="59"/>
      <c r="E1178" s="141" t="str">
        <f>IFERROR(+VLOOKUP(A1178,Tabla!$A$5:B10175,2,0),"")</f>
        <v/>
      </c>
      <c r="F1178" s="69"/>
      <c r="G1178" s="68"/>
      <c r="H1178" s="70"/>
      <c r="I1178" s="68"/>
      <c r="J1178" s="61"/>
      <c r="K1178" s="72" t="str">
        <f t="shared" si="130"/>
        <v/>
      </c>
      <c r="L1178" s="73" t="str">
        <f t="shared" si="131"/>
        <v/>
      </c>
      <c r="M1178" s="74" t="str">
        <f t="shared" si="132"/>
        <v/>
      </c>
      <c r="N1178" s="78" t="str">
        <f t="shared" si="133"/>
        <v/>
      </c>
      <c r="O1178" s="75" t="str">
        <f>IFERROR(IF(OR(M1178="",B1178=""),"",VLOOKUP($A1178,Tabla!$A$2:$M$112,$C1178,FALSE)),"")</f>
        <v/>
      </c>
      <c r="P1178" s="76" t="str">
        <f t="shared" si="134"/>
        <v/>
      </c>
      <c r="Q1178" s="77" t="str">
        <f>IFERROR(IF(OR(O1178=0,O1178=""),VLOOKUP(B1178,$T$6:$W$16,4,0)/60*N1178,Tiempos!O1178*VLOOKUP(Tiempos!B1178,Tiempos!$T$6:$W$16,4,0)/60),"")</f>
        <v/>
      </c>
      <c r="R1178" s="117"/>
      <c r="S1178" s="112">
        <f t="shared" si="135"/>
        <v>0</v>
      </c>
    </row>
    <row r="1179" spans="1:19" hidden="1">
      <c r="A1179" s="67"/>
      <c r="B1179" s="59"/>
      <c r="C1179" s="79" t="str">
        <f>IFERROR(VLOOKUP(B1179,Tiempos!$T$6:$U$16,2,FALSE),"")</f>
        <v/>
      </c>
      <c r="D1179" s="59"/>
      <c r="E1179" s="141" t="str">
        <f>IFERROR(+VLOOKUP(A1179,Tabla!$A$5:B10176,2,0),"")</f>
        <v/>
      </c>
      <c r="F1179" s="69"/>
      <c r="G1179" s="68"/>
      <c r="H1179" s="70"/>
      <c r="I1179" s="68"/>
      <c r="J1179" s="61"/>
      <c r="K1179" s="72" t="str">
        <f t="shared" si="130"/>
        <v/>
      </c>
      <c r="L1179" s="73" t="str">
        <f t="shared" si="131"/>
        <v/>
      </c>
      <c r="M1179" s="74" t="str">
        <f t="shared" si="132"/>
        <v/>
      </c>
      <c r="N1179" s="78" t="str">
        <f t="shared" si="133"/>
        <v/>
      </c>
      <c r="O1179" s="75" t="str">
        <f>IFERROR(IF(OR(M1179="",B1179=""),"",VLOOKUP($A1179,Tabla!$A$2:$M$112,$C1179,FALSE)),"")</f>
        <v/>
      </c>
      <c r="P1179" s="76" t="str">
        <f t="shared" si="134"/>
        <v/>
      </c>
      <c r="Q1179" s="77" t="str">
        <f>IFERROR(IF(OR(O1179=0,O1179=""),VLOOKUP(B1179,$T$6:$W$16,4,0)/60*N1179,Tiempos!O1179*VLOOKUP(Tiempos!B1179,Tiempos!$T$6:$W$16,4,0)/60),"")</f>
        <v/>
      </c>
      <c r="R1179" s="117"/>
      <c r="S1179" s="112">
        <f t="shared" si="135"/>
        <v>0</v>
      </c>
    </row>
    <row r="1180" spans="1:19" hidden="1">
      <c r="A1180" s="67"/>
      <c r="B1180" s="59"/>
      <c r="C1180" s="79" t="str">
        <f>IFERROR(VLOOKUP(B1180,Tiempos!$T$6:$U$16,2,FALSE),"")</f>
        <v/>
      </c>
      <c r="D1180" s="59"/>
      <c r="E1180" s="141" t="str">
        <f>IFERROR(+VLOOKUP(A1180,Tabla!$A$5:B10177,2,0),"")</f>
        <v/>
      </c>
      <c r="F1180" s="69"/>
      <c r="G1180" s="68"/>
      <c r="H1180" s="70"/>
      <c r="I1180" s="68"/>
      <c r="J1180" s="61"/>
      <c r="K1180" s="72" t="str">
        <f t="shared" si="130"/>
        <v/>
      </c>
      <c r="L1180" s="73" t="str">
        <f t="shared" si="131"/>
        <v/>
      </c>
      <c r="M1180" s="74" t="str">
        <f t="shared" si="132"/>
        <v/>
      </c>
      <c r="N1180" s="78" t="str">
        <f t="shared" si="133"/>
        <v/>
      </c>
      <c r="O1180" s="75" t="str">
        <f>IFERROR(IF(OR(M1180="",B1180=""),"",VLOOKUP($A1180,Tabla!$A$2:$M$112,$C1180,FALSE)),"")</f>
        <v/>
      </c>
      <c r="P1180" s="76" t="str">
        <f t="shared" si="134"/>
        <v/>
      </c>
      <c r="Q1180" s="77" t="str">
        <f>IFERROR(IF(OR(O1180=0,O1180=""),VLOOKUP(B1180,$T$6:$W$16,4,0)/60*N1180,Tiempos!O1180*VLOOKUP(Tiempos!B1180,Tiempos!$T$6:$W$16,4,0)/60),"")</f>
        <v/>
      </c>
      <c r="R1180" s="118"/>
      <c r="S1180" s="112">
        <f t="shared" si="135"/>
        <v>0</v>
      </c>
    </row>
    <row r="1181" spans="1:19" hidden="1">
      <c r="A1181" s="67"/>
      <c r="B1181" s="59"/>
      <c r="C1181" s="79" t="str">
        <f>IFERROR(VLOOKUP(B1181,Tiempos!$T$6:$U$16,2,FALSE),"")</f>
        <v/>
      </c>
      <c r="D1181" s="59"/>
      <c r="E1181" s="141" t="str">
        <f>IFERROR(+VLOOKUP(A1181,Tabla!$A$5:B10178,2,0),"")</f>
        <v/>
      </c>
      <c r="F1181" s="69"/>
      <c r="G1181" s="68"/>
      <c r="H1181" s="70"/>
      <c r="I1181" s="68"/>
      <c r="J1181" s="61"/>
      <c r="K1181" s="72" t="str">
        <f t="shared" si="130"/>
        <v/>
      </c>
      <c r="L1181" s="73" t="str">
        <f t="shared" si="131"/>
        <v/>
      </c>
      <c r="M1181" s="74" t="str">
        <f t="shared" si="132"/>
        <v/>
      </c>
      <c r="N1181" s="78" t="str">
        <f t="shared" si="133"/>
        <v/>
      </c>
      <c r="O1181" s="75" t="str">
        <f>IFERROR(IF(OR(M1181="",B1181=""),"",VLOOKUP($A1181,Tabla!$A$2:$M$112,$C1181,FALSE)),"")</f>
        <v/>
      </c>
      <c r="P1181" s="76" t="str">
        <f t="shared" si="134"/>
        <v/>
      </c>
      <c r="Q1181" s="77" t="str">
        <f>IFERROR(IF(OR(O1181=0,O1181=""),VLOOKUP(B1181,$T$6:$W$16,4,0)/60*N1181,Tiempos!O1181*VLOOKUP(Tiempos!B1181,Tiempos!$T$6:$W$16,4,0)/60),"")</f>
        <v/>
      </c>
      <c r="R1181" s="116"/>
      <c r="S1181" s="112">
        <f t="shared" si="135"/>
        <v>0</v>
      </c>
    </row>
    <row r="1182" spans="1:19" hidden="1">
      <c r="A1182" s="67"/>
      <c r="B1182" s="59"/>
      <c r="C1182" s="79" t="str">
        <f>IFERROR(VLOOKUP(B1182,Tiempos!$T$6:$U$16,2,FALSE),"")</f>
        <v/>
      </c>
      <c r="D1182" s="59"/>
      <c r="E1182" s="141" t="str">
        <f>IFERROR(+VLOOKUP(A1182,Tabla!$A$5:B10179,2,0),"")</f>
        <v/>
      </c>
      <c r="F1182" s="69"/>
      <c r="G1182" s="68"/>
      <c r="H1182" s="70"/>
      <c r="I1182" s="68"/>
      <c r="J1182" s="61"/>
      <c r="K1182" s="72" t="str">
        <f t="shared" si="130"/>
        <v/>
      </c>
      <c r="L1182" s="73" t="str">
        <f t="shared" si="131"/>
        <v/>
      </c>
      <c r="M1182" s="74" t="str">
        <f t="shared" si="132"/>
        <v/>
      </c>
      <c r="N1182" s="78" t="str">
        <f t="shared" si="133"/>
        <v/>
      </c>
      <c r="O1182" s="75" t="str">
        <f>IFERROR(IF(OR(M1182="",B1182=""),"",VLOOKUP($A1182,Tabla!$A$2:$M$112,$C1182,FALSE)),"")</f>
        <v/>
      </c>
      <c r="P1182" s="76" t="str">
        <f t="shared" si="134"/>
        <v/>
      </c>
      <c r="Q1182" s="77" t="str">
        <f>IFERROR(IF(OR(O1182=0,O1182=""),VLOOKUP(B1182,$T$6:$W$16,4,0)/60*N1182,Tiempos!O1182*VLOOKUP(Tiempos!B1182,Tiempos!$T$6:$W$16,4,0)/60),"")</f>
        <v/>
      </c>
      <c r="R1182" s="115"/>
      <c r="S1182" s="112">
        <f t="shared" si="135"/>
        <v>0</v>
      </c>
    </row>
    <row r="1183" spans="1:19" hidden="1">
      <c r="A1183" s="67"/>
      <c r="B1183" s="59"/>
      <c r="C1183" s="79" t="str">
        <f>IFERROR(VLOOKUP(B1183,Tiempos!$T$6:$U$16,2,FALSE),"")</f>
        <v/>
      </c>
      <c r="D1183" s="59"/>
      <c r="E1183" s="141" t="str">
        <f>IFERROR(+VLOOKUP(A1183,Tabla!$A$5:B10180,2,0),"")</f>
        <v/>
      </c>
      <c r="F1183" s="69"/>
      <c r="G1183" s="68"/>
      <c r="H1183" s="70"/>
      <c r="I1183" s="68"/>
      <c r="J1183" s="61"/>
      <c r="K1183" s="72" t="str">
        <f t="shared" si="130"/>
        <v/>
      </c>
      <c r="L1183" s="73" t="str">
        <f t="shared" si="131"/>
        <v/>
      </c>
      <c r="M1183" s="74" t="str">
        <f t="shared" si="132"/>
        <v/>
      </c>
      <c r="N1183" s="78" t="str">
        <f t="shared" si="133"/>
        <v/>
      </c>
      <c r="O1183" s="75" t="str">
        <f>IFERROR(IF(OR(M1183="",B1183=""),"",VLOOKUP($A1183,Tabla!$A$2:$M$112,$C1183,FALSE)),"")</f>
        <v/>
      </c>
      <c r="P1183" s="76" t="str">
        <f t="shared" si="134"/>
        <v/>
      </c>
      <c r="Q1183" s="77" t="str">
        <f>IFERROR(IF(OR(O1183=0,O1183=""),VLOOKUP(B1183,$T$6:$W$16,4,0)/60*N1183,Tiempos!O1183*VLOOKUP(Tiempos!B1183,Tiempos!$T$6:$W$16,4,0)/60),"")</f>
        <v/>
      </c>
      <c r="R1183" s="115"/>
      <c r="S1183" s="112">
        <f t="shared" si="135"/>
        <v>0</v>
      </c>
    </row>
    <row r="1184" spans="1:19" hidden="1">
      <c r="A1184" s="67"/>
      <c r="B1184" s="59"/>
      <c r="C1184" s="79" t="str">
        <f>IFERROR(VLOOKUP(B1184,Tiempos!$T$6:$U$16,2,FALSE),"")</f>
        <v/>
      </c>
      <c r="D1184" s="59"/>
      <c r="E1184" s="141" t="str">
        <f>IFERROR(+VLOOKUP(A1184,Tabla!$A$5:B10181,2,0),"")</f>
        <v/>
      </c>
      <c r="F1184" s="69"/>
      <c r="G1184" s="68"/>
      <c r="H1184" s="70"/>
      <c r="I1184" s="68"/>
      <c r="J1184" s="61"/>
      <c r="K1184" s="72" t="str">
        <f t="shared" si="130"/>
        <v/>
      </c>
      <c r="L1184" s="73" t="str">
        <f t="shared" si="131"/>
        <v/>
      </c>
      <c r="M1184" s="74" t="str">
        <f t="shared" si="132"/>
        <v/>
      </c>
      <c r="N1184" s="78" t="str">
        <f t="shared" si="133"/>
        <v/>
      </c>
      <c r="O1184" s="75" t="str">
        <f>IFERROR(IF(OR(M1184="",B1184=""),"",VLOOKUP($A1184,Tabla!$A$2:$M$112,$C1184,FALSE)),"")</f>
        <v/>
      </c>
      <c r="P1184" s="76" t="str">
        <f t="shared" si="134"/>
        <v/>
      </c>
      <c r="Q1184" s="77" t="str">
        <f>IFERROR(IF(OR(O1184=0,O1184=""),VLOOKUP(B1184,$T$6:$W$16,4,0)/60*N1184,Tiempos!O1184*VLOOKUP(Tiempos!B1184,Tiempos!$T$6:$W$16,4,0)/60),"")</f>
        <v/>
      </c>
      <c r="R1184" s="115"/>
      <c r="S1184" s="112">
        <f t="shared" si="135"/>
        <v>0</v>
      </c>
    </row>
    <row r="1185" spans="1:19" hidden="1">
      <c r="A1185" s="67"/>
      <c r="B1185" s="59"/>
      <c r="C1185" s="79" t="str">
        <f>IFERROR(VLOOKUP(B1185,Tiempos!$T$6:$U$16,2,FALSE),"")</f>
        <v/>
      </c>
      <c r="D1185" s="59"/>
      <c r="E1185" s="141" t="str">
        <f>IFERROR(+VLOOKUP(A1185,Tabla!$A$5:B10182,2,0),"")</f>
        <v/>
      </c>
      <c r="F1185" s="69"/>
      <c r="G1185" s="68"/>
      <c r="H1185" s="70"/>
      <c r="I1185" s="68"/>
      <c r="J1185" s="61"/>
      <c r="K1185" s="72" t="str">
        <f t="shared" si="130"/>
        <v/>
      </c>
      <c r="L1185" s="73" t="str">
        <f t="shared" si="131"/>
        <v/>
      </c>
      <c r="M1185" s="74" t="str">
        <f t="shared" si="132"/>
        <v/>
      </c>
      <c r="N1185" s="78" t="str">
        <f t="shared" si="133"/>
        <v/>
      </c>
      <c r="O1185" s="75" t="str">
        <f>IFERROR(IF(OR(M1185="",B1185=""),"",VLOOKUP($A1185,Tabla!$A$2:$M$112,$C1185,FALSE)),"")</f>
        <v/>
      </c>
      <c r="P1185" s="76" t="str">
        <f t="shared" si="134"/>
        <v/>
      </c>
      <c r="Q1185" s="77" t="str">
        <f>IFERROR(IF(OR(O1185=0,O1185=""),VLOOKUP(B1185,$T$6:$W$16,4,0)/60*N1185,Tiempos!O1185*VLOOKUP(Tiempos!B1185,Tiempos!$T$6:$W$16,4,0)/60),"")</f>
        <v/>
      </c>
      <c r="R1185" s="115"/>
      <c r="S1185" s="112">
        <f t="shared" si="135"/>
        <v>0</v>
      </c>
    </row>
    <row r="1186" spans="1:19" hidden="1">
      <c r="A1186" s="67"/>
      <c r="B1186" s="59"/>
      <c r="C1186" s="79" t="str">
        <f>IFERROR(VLOOKUP(B1186,Tiempos!$T$6:$U$16,2,FALSE),"")</f>
        <v/>
      </c>
      <c r="D1186" s="59"/>
      <c r="E1186" s="141" t="str">
        <f>IFERROR(+VLOOKUP(A1186,Tabla!$A$5:B10183,2,0),"")</f>
        <v/>
      </c>
      <c r="F1186" s="69"/>
      <c r="G1186" s="68"/>
      <c r="H1186" s="70"/>
      <c r="I1186" s="68"/>
      <c r="J1186" s="61"/>
      <c r="K1186" s="72" t="str">
        <f t="shared" si="130"/>
        <v/>
      </c>
      <c r="L1186" s="73" t="str">
        <f t="shared" si="131"/>
        <v/>
      </c>
      <c r="M1186" s="74" t="str">
        <f t="shared" si="132"/>
        <v/>
      </c>
      <c r="N1186" s="78" t="str">
        <f t="shared" si="133"/>
        <v/>
      </c>
      <c r="O1186" s="75" t="str">
        <f>IFERROR(IF(OR(M1186="",B1186=""),"",VLOOKUP($A1186,Tabla!$A$2:$M$112,$C1186,FALSE)),"")</f>
        <v/>
      </c>
      <c r="P1186" s="76" t="str">
        <f t="shared" si="134"/>
        <v/>
      </c>
      <c r="Q1186" s="77" t="str">
        <f>IFERROR(IF(OR(O1186=0,O1186=""),VLOOKUP(B1186,$T$6:$W$16,4,0)/60*N1186,Tiempos!O1186*VLOOKUP(Tiempos!B1186,Tiempos!$T$6:$W$16,4,0)/60),"")</f>
        <v/>
      </c>
      <c r="R1186" s="115"/>
      <c r="S1186" s="112">
        <f t="shared" si="135"/>
        <v>0</v>
      </c>
    </row>
    <row r="1187" spans="1:19" hidden="1">
      <c r="A1187" s="67"/>
      <c r="B1187" s="59"/>
      <c r="C1187" s="79" t="str">
        <f>IFERROR(VLOOKUP(B1187,Tiempos!$T$6:$U$16,2,FALSE),"")</f>
        <v/>
      </c>
      <c r="D1187" s="59"/>
      <c r="E1187" s="141" t="str">
        <f>IFERROR(+VLOOKUP(A1187,Tabla!$A$5:B10184,2,0),"")</f>
        <v/>
      </c>
      <c r="F1187" s="69"/>
      <c r="G1187" s="68"/>
      <c r="H1187" s="70"/>
      <c r="I1187" s="68"/>
      <c r="J1187" s="61"/>
      <c r="K1187" s="72" t="str">
        <f t="shared" si="130"/>
        <v/>
      </c>
      <c r="L1187" s="73" t="str">
        <f t="shared" si="131"/>
        <v/>
      </c>
      <c r="M1187" s="74" t="str">
        <f t="shared" si="132"/>
        <v/>
      </c>
      <c r="N1187" s="78" t="str">
        <f t="shared" si="133"/>
        <v/>
      </c>
      <c r="O1187" s="75" t="str">
        <f>IFERROR(IF(OR(M1187="",B1187=""),"",VLOOKUP($A1187,Tabla!$A$2:$M$112,$C1187,FALSE)),"")</f>
        <v/>
      </c>
      <c r="P1187" s="76" t="str">
        <f t="shared" si="134"/>
        <v/>
      </c>
      <c r="Q1187" s="77" t="str">
        <f>IFERROR(IF(OR(O1187=0,O1187=""),VLOOKUP(B1187,$T$6:$W$16,4,0)/60*N1187,Tiempos!O1187*VLOOKUP(Tiempos!B1187,Tiempos!$T$6:$W$16,4,0)/60),"")</f>
        <v/>
      </c>
      <c r="R1187" s="115"/>
      <c r="S1187" s="112">
        <f t="shared" si="135"/>
        <v>0</v>
      </c>
    </row>
    <row r="1188" spans="1:19" hidden="1">
      <c r="A1188" s="67"/>
      <c r="B1188" s="59"/>
      <c r="C1188" s="79" t="str">
        <f>IFERROR(VLOOKUP(B1188,Tiempos!$T$6:$U$16,2,FALSE),"")</f>
        <v/>
      </c>
      <c r="D1188" s="59"/>
      <c r="E1188" s="141" t="str">
        <f>IFERROR(+VLOOKUP(A1188,Tabla!$A$5:B10185,2,0),"")</f>
        <v/>
      </c>
      <c r="F1188" s="69"/>
      <c r="G1188" s="68"/>
      <c r="H1188" s="70"/>
      <c r="I1188" s="68"/>
      <c r="J1188" s="61"/>
      <c r="K1188" s="72" t="str">
        <f t="shared" si="130"/>
        <v/>
      </c>
      <c r="L1188" s="73" t="str">
        <f t="shared" si="131"/>
        <v/>
      </c>
      <c r="M1188" s="74" t="str">
        <f t="shared" si="132"/>
        <v/>
      </c>
      <c r="N1188" s="78" t="str">
        <f t="shared" si="133"/>
        <v/>
      </c>
      <c r="O1188" s="75" t="str">
        <f>IFERROR(IF(OR(M1188="",B1188=""),"",VLOOKUP($A1188,Tabla!$A$2:$M$112,$C1188,FALSE)),"")</f>
        <v/>
      </c>
      <c r="P1188" s="76" t="str">
        <f t="shared" si="134"/>
        <v/>
      </c>
      <c r="Q1188" s="77" t="str">
        <f>IFERROR(IF(OR(O1188=0,O1188=""),VLOOKUP(B1188,$T$6:$W$16,4,0)/60*N1188,Tiempos!O1188*VLOOKUP(Tiempos!B1188,Tiempos!$T$6:$W$16,4,0)/60),"")</f>
        <v/>
      </c>
      <c r="R1188" s="115"/>
      <c r="S1188" s="112">
        <f t="shared" si="135"/>
        <v>0</v>
      </c>
    </row>
    <row r="1189" spans="1:19" hidden="1">
      <c r="A1189" s="67"/>
      <c r="B1189" s="59"/>
      <c r="C1189" s="79" t="str">
        <f>IFERROR(VLOOKUP(B1189,Tiempos!$T$6:$U$16,2,FALSE),"")</f>
        <v/>
      </c>
      <c r="D1189" s="59"/>
      <c r="E1189" s="141" t="str">
        <f>IFERROR(+VLOOKUP(A1189,Tabla!$A$5:B10186,2,0),"")</f>
        <v/>
      </c>
      <c r="F1189" s="69"/>
      <c r="G1189" s="68"/>
      <c r="H1189" s="70"/>
      <c r="I1189" s="68"/>
      <c r="J1189" s="61"/>
      <c r="K1189" s="72" t="str">
        <f t="shared" si="130"/>
        <v/>
      </c>
      <c r="L1189" s="73" t="str">
        <f t="shared" si="131"/>
        <v/>
      </c>
      <c r="M1189" s="74" t="str">
        <f t="shared" si="132"/>
        <v/>
      </c>
      <c r="N1189" s="78" t="str">
        <f t="shared" si="133"/>
        <v/>
      </c>
      <c r="O1189" s="75" t="str">
        <f>IFERROR(IF(OR(M1189="",B1189=""),"",VLOOKUP($A1189,Tabla!$A$2:$M$112,$C1189,FALSE)),"")</f>
        <v/>
      </c>
      <c r="P1189" s="76" t="str">
        <f t="shared" si="134"/>
        <v/>
      </c>
      <c r="Q1189" s="77" t="str">
        <f>IFERROR(IF(OR(O1189=0,O1189=""),VLOOKUP(B1189,$T$6:$W$16,4,0)/60*N1189,Tiempos!O1189*VLOOKUP(Tiempos!B1189,Tiempos!$T$6:$W$16,4,0)/60),"")</f>
        <v/>
      </c>
      <c r="R1189" s="115"/>
      <c r="S1189" s="112">
        <f t="shared" si="135"/>
        <v>0</v>
      </c>
    </row>
    <row r="1190" spans="1:19" hidden="1">
      <c r="A1190" s="67"/>
      <c r="B1190" s="59"/>
      <c r="C1190" s="79" t="str">
        <f>IFERROR(VLOOKUP(B1190,Tiempos!$T$6:$U$16,2,FALSE),"")</f>
        <v/>
      </c>
      <c r="D1190" s="59"/>
      <c r="E1190" s="141" t="str">
        <f>IFERROR(+VLOOKUP(A1190,Tabla!$A$5:B10187,2,0),"")</f>
        <v/>
      </c>
      <c r="F1190" s="69"/>
      <c r="G1190" s="68"/>
      <c r="H1190" s="70"/>
      <c r="I1190" s="68"/>
      <c r="J1190" s="61"/>
      <c r="K1190" s="72" t="str">
        <f t="shared" si="130"/>
        <v/>
      </c>
      <c r="L1190" s="73" t="str">
        <f t="shared" si="131"/>
        <v/>
      </c>
      <c r="M1190" s="74" t="str">
        <f t="shared" si="132"/>
        <v/>
      </c>
      <c r="N1190" s="78" t="str">
        <f t="shared" si="133"/>
        <v/>
      </c>
      <c r="O1190" s="75" t="str">
        <f>IFERROR(IF(OR(M1190="",B1190=""),"",VLOOKUP($A1190,Tabla!$A$2:$M$112,$C1190,FALSE)),"")</f>
        <v/>
      </c>
      <c r="P1190" s="76" t="str">
        <f t="shared" si="134"/>
        <v/>
      </c>
      <c r="Q1190" s="77" t="str">
        <f>IFERROR(IF(OR(O1190=0,O1190=""),VLOOKUP(B1190,$T$6:$W$16,4,0)/60*N1190,Tiempos!O1190*VLOOKUP(Tiempos!B1190,Tiempos!$T$6:$W$16,4,0)/60),"")</f>
        <v/>
      </c>
      <c r="R1190" s="115"/>
      <c r="S1190" s="112">
        <f t="shared" si="135"/>
        <v>0</v>
      </c>
    </row>
    <row r="1191" spans="1:19" hidden="1">
      <c r="A1191" s="67"/>
      <c r="B1191" s="59"/>
      <c r="C1191" s="79" t="str">
        <f>IFERROR(VLOOKUP(B1191,Tiempos!$T$6:$U$16,2,FALSE),"")</f>
        <v/>
      </c>
      <c r="D1191" s="59"/>
      <c r="E1191" s="141" t="str">
        <f>IFERROR(+VLOOKUP(A1191,Tabla!$A$5:B10188,2,0),"")</f>
        <v/>
      </c>
      <c r="F1191" s="69"/>
      <c r="G1191" s="68"/>
      <c r="H1191" s="70"/>
      <c r="I1191" s="68"/>
      <c r="J1191" s="61"/>
      <c r="K1191" s="72" t="str">
        <f t="shared" si="130"/>
        <v/>
      </c>
      <c r="L1191" s="73" t="str">
        <f t="shared" si="131"/>
        <v/>
      </c>
      <c r="M1191" s="74" t="str">
        <f t="shared" si="132"/>
        <v/>
      </c>
      <c r="N1191" s="78" t="str">
        <f t="shared" si="133"/>
        <v/>
      </c>
      <c r="O1191" s="75" t="str">
        <f>IFERROR(IF(OR(M1191="",B1191=""),"",VLOOKUP($A1191,Tabla!$A$2:$M$112,$C1191,FALSE)),"")</f>
        <v/>
      </c>
      <c r="P1191" s="76" t="str">
        <f t="shared" si="134"/>
        <v/>
      </c>
      <c r="Q1191" s="77" t="str">
        <f>IFERROR(IF(OR(O1191=0,O1191=""),VLOOKUP(B1191,$T$6:$W$16,4,0)/60*N1191,Tiempos!O1191*VLOOKUP(Tiempos!B1191,Tiempos!$T$6:$W$16,4,0)/60),"")</f>
        <v/>
      </c>
      <c r="R1191" s="115"/>
      <c r="S1191" s="112">
        <f t="shared" si="135"/>
        <v>0</v>
      </c>
    </row>
    <row r="1192" spans="1:19" hidden="1">
      <c r="A1192" s="67"/>
      <c r="B1192" s="59"/>
      <c r="C1192" s="79" t="str">
        <f>IFERROR(VLOOKUP(B1192,Tiempos!$T$6:$U$16,2,FALSE),"")</f>
        <v/>
      </c>
      <c r="D1192" s="59"/>
      <c r="E1192" s="141" t="str">
        <f>IFERROR(+VLOOKUP(A1192,Tabla!$A$5:B10189,2,0),"")</f>
        <v/>
      </c>
      <c r="F1192" s="69"/>
      <c r="G1192" s="68"/>
      <c r="H1192" s="70"/>
      <c r="I1192" s="68"/>
      <c r="J1192" s="61"/>
      <c r="K1192" s="72" t="str">
        <f t="shared" si="130"/>
        <v/>
      </c>
      <c r="L1192" s="73" t="str">
        <f t="shared" si="131"/>
        <v/>
      </c>
      <c r="M1192" s="74" t="str">
        <f t="shared" si="132"/>
        <v/>
      </c>
      <c r="N1192" s="78" t="str">
        <f t="shared" si="133"/>
        <v/>
      </c>
      <c r="O1192" s="75" t="str">
        <f>IFERROR(IF(OR(M1192="",B1192=""),"",VLOOKUP($A1192,Tabla!$A$2:$M$112,$C1192,FALSE)),"")</f>
        <v/>
      </c>
      <c r="P1192" s="76" t="str">
        <f t="shared" si="134"/>
        <v/>
      </c>
      <c r="Q1192" s="77" t="str">
        <f>IFERROR(IF(OR(O1192=0,O1192=""),VLOOKUP(B1192,$T$6:$W$16,4,0)/60*N1192,Tiempos!O1192*VLOOKUP(Tiempos!B1192,Tiempos!$T$6:$W$16,4,0)/60),"")</f>
        <v/>
      </c>
      <c r="R1192" s="115"/>
      <c r="S1192" s="112">
        <f t="shared" si="135"/>
        <v>0</v>
      </c>
    </row>
    <row r="1193" spans="1:19" ht="12.75" hidden="1" customHeight="1">
      <c r="A1193" s="67"/>
      <c r="B1193" s="59"/>
      <c r="C1193" s="79" t="str">
        <f>IFERROR(VLOOKUP(B1193,Tiempos!$T$6:$U$16,2,FALSE),"")</f>
        <v/>
      </c>
      <c r="D1193" s="59"/>
      <c r="E1193" s="141" t="str">
        <f>IFERROR(+VLOOKUP(A1193,Tabla!$A$5:B10190,2,0),"")</f>
        <v/>
      </c>
      <c r="F1193" s="69"/>
      <c r="G1193" s="68"/>
      <c r="H1193" s="70"/>
      <c r="I1193" s="68"/>
      <c r="J1193" s="61"/>
      <c r="K1193" s="72" t="str">
        <f t="shared" si="130"/>
        <v/>
      </c>
      <c r="L1193" s="73" t="str">
        <f t="shared" si="131"/>
        <v/>
      </c>
      <c r="M1193" s="74" t="str">
        <f t="shared" si="132"/>
        <v/>
      </c>
      <c r="N1193" s="78" t="str">
        <f t="shared" si="133"/>
        <v/>
      </c>
      <c r="O1193" s="75" t="str">
        <f>IFERROR(IF(OR(M1193="",B1193=""),"",VLOOKUP($A1193,Tabla!$A$2:$M$112,$C1193,FALSE)),"")</f>
        <v/>
      </c>
      <c r="P1193" s="76" t="str">
        <f t="shared" si="134"/>
        <v/>
      </c>
      <c r="Q1193" s="77" t="str">
        <f>IFERROR(IF(OR(O1193=0,O1193=""),VLOOKUP(B1193,$T$6:$W$16,4,0)/60*N1193,Tiempos!O1193*VLOOKUP(Tiempos!B1193,Tiempos!$T$6:$W$16,4,0)/60),"")</f>
        <v/>
      </c>
      <c r="R1193" s="115"/>
      <c r="S1193" s="112">
        <f t="shared" si="135"/>
        <v>0</v>
      </c>
    </row>
  </sheetData>
  <sheetProtection formatCells="0" formatColumns="0" formatRows="0" insertHyperlinks="0"/>
  <autoFilter ref="A5:Q1193" xr:uid="{00000000-0001-0000-0000-000000000000}">
    <filterColumn colId="3">
      <filters>
        <filter val="L3-31"/>
      </filters>
    </filterColumn>
    <filterColumn colId="4">
      <filters>
        <filter val="SAMPDORIA"/>
        <filter val="SAMPDORIA 2CH"/>
      </filters>
    </filterColumn>
  </autoFilter>
  <phoneticPr fontId="32" type="noConversion"/>
  <conditionalFormatting sqref="Q6:Q1193">
    <cfRule type="expression" dxfId="68" priority="78" stopIfTrue="1">
      <formula>OR(O6=0,O6="")</formula>
    </cfRule>
  </conditionalFormatting>
  <conditionalFormatting sqref="Q6:Q1193">
    <cfRule type="expression" dxfId="67" priority="77" stopIfTrue="1">
      <formula>AND(O6&lt;&gt;0,O6&lt;&gt;"")</formula>
    </cfRule>
  </conditionalFormatting>
  <conditionalFormatting sqref="Q6:Q1193">
    <cfRule type="expression" dxfId="66" priority="76" stopIfTrue="1">
      <formula>Q6=""</formula>
    </cfRule>
  </conditionalFormatting>
  <conditionalFormatting sqref="Q342:Q388 Q1185:Q1187">
    <cfRule type="expression" dxfId="65" priority="75" stopIfTrue="1">
      <formula>OR(O342=0,O342="")</formula>
    </cfRule>
  </conditionalFormatting>
  <conditionalFormatting sqref="Q342:Q388 Q1185:Q1187">
    <cfRule type="expression" dxfId="64" priority="74" stopIfTrue="1">
      <formula>AND(O342&lt;&gt;0,O342&lt;&gt;"")</formula>
    </cfRule>
  </conditionalFormatting>
  <conditionalFormatting sqref="Q342:Q388 Q1185:Q1187">
    <cfRule type="expression" dxfId="63" priority="73" stopIfTrue="1">
      <formula>Q342=""</formula>
    </cfRule>
  </conditionalFormatting>
  <conditionalFormatting sqref="Q292:Q341">
    <cfRule type="expression" dxfId="62" priority="72" stopIfTrue="1">
      <formula>OR(O292=0,O292="")</formula>
    </cfRule>
  </conditionalFormatting>
  <conditionalFormatting sqref="Q292:Q341">
    <cfRule type="expression" dxfId="61" priority="71" stopIfTrue="1">
      <formula>AND(O292&lt;&gt;0,O292&lt;&gt;"")</formula>
    </cfRule>
  </conditionalFormatting>
  <conditionalFormatting sqref="Q292:Q341">
    <cfRule type="expression" dxfId="60" priority="70" stopIfTrue="1">
      <formula>Q292=""</formula>
    </cfRule>
  </conditionalFormatting>
  <conditionalFormatting sqref="Q242:Q291">
    <cfRule type="expression" dxfId="59" priority="69" stopIfTrue="1">
      <formula>OR(O242=0,O242="")</formula>
    </cfRule>
  </conditionalFormatting>
  <conditionalFormatting sqref="Q242:Q291">
    <cfRule type="expression" dxfId="58" priority="68" stopIfTrue="1">
      <formula>AND(O242&lt;&gt;0,O242&lt;&gt;"")</formula>
    </cfRule>
  </conditionalFormatting>
  <conditionalFormatting sqref="Q242:Q291">
    <cfRule type="expression" dxfId="57" priority="67" stopIfTrue="1">
      <formula>Q242=""</formula>
    </cfRule>
  </conditionalFormatting>
  <conditionalFormatting sqref="Q192:Q241">
    <cfRule type="expression" dxfId="56" priority="66" stopIfTrue="1">
      <formula>OR(O192=0,O192="")</formula>
    </cfRule>
  </conditionalFormatting>
  <conditionalFormatting sqref="Q192:Q241">
    <cfRule type="expression" dxfId="55" priority="65" stopIfTrue="1">
      <formula>AND(O192&lt;&gt;0,O192&lt;&gt;"")</formula>
    </cfRule>
  </conditionalFormatting>
  <conditionalFormatting sqref="Q192:Q241">
    <cfRule type="expression" dxfId="54" priority="64" stopIfTrue="1">
      <formula>Q192=""</formula>
    </cfRule>
  </conditionalFormatting>
  <conditionalFormatting sqref="Q95:Q144">
    <cfRule type="expression" dxfId="53" priority="60" stopIfTrue="1">
      <formula>OR(O95=0,O95="")</formula>
    </cfRule>
  </conditionalFormatting>
  <conditionalFormatting sqref="Q95:Q144">
    <cfRule type="expression" dxfId="52" priority="59" stopIfTrue="1">
      <formula>AND(O95&lt;&gt;0,O95&lt;&gt;"")</formula>
    </cfRule>
  </conditionalFormatting>
  <conditionalFormatting sqref="Q95:Q144">
    <cfRule type="expression" dxfId="51" priority="58" stopIfTrue="1">
      <formula>Q95=""</formula>
    </cfRule>
  </conditionalFormatting>
  <conditionalFormatting sqref="Q45:Q94">
    <cfRule type="expression" dxfId="50" priority="57" stopIfTrue="1">
      <formula>OR(O45=0,O45="")</formula>
    </cfRule>
  </conditionalFormatting>
  <conditionalFormatting sqref="Q45:Q94">
    <cfRule type="expression" dxfId="49" priority="56" stopIfTrue="1">
      <formula>AND(O45&lt;&gt;0,O45&lt;&gt;"")</formula>
    </cfRule>
  </conditionalFormatting>
  <conditionalFormatting sqref="Q45:Q94">
    <cfRule type="expression" dxfId="48" priority="55" stopIfTrue="1">
      <formula>Q45=""</formula>
    </cfRule>
  </conditionalFormatting>
  <conditionalFormatting sqref="Q787:Q837">
    <cfRule type="expression" dxfId="47" priority="54" stopIfTrue="1">
      <formula>OR(O787=0,O787="")</formula>
    </cfRule>
  </conditionalFormatting>
  <conditionalFormatting sqref="Q787:Q837">
    <cfRule type="expression" dxfId="46" priority="53" stopIfTrue="1">
      <formula>AND(O787&lt;&gt;0,O787&lt;&gt;"")</formula>
    </cfRule>
  </conditionalFormatting>
  <conditionalFormatting sqref="Q787:Q837">
    <cfRule type="expression" dxfId="45" priority="52" stopIfTrue="1">
      <formula>Q787=""</formula>
    </cfRule>
  </conditionalFormatting>
  <conditionalFormatting sqref="Q1138:Q1184">
    <cfRule type="expression" dxfId="44" priority="51" stopIfTrue="1">
      <formula>OR(O1138=0,O1138="")</formula>
    </cfRule>
  </conditionalFormatting>
  <conditionalFormatting sqref="Q1138:Q1184">
    <cfRule type="expression" dxfId="43" priority="50" stopIfTrue="1">
      <formula>AND(O1138&lt;&gt;0,O1138&lt;&gt;"")</formula>
    </cfRule>
  </conditionalFormatting>
  <conditionalFormatting sqref="Q1138:Q1184">
    <cfRule type="expression" dxfId="42" priority="49" stopIfTrue="1">
      <formula>Q1138=""</formula>
    </cfRule>
  </conditionalFormatting>
  <conditionalFormatting sqref="Q1088:Q1137">
    <cfRule type="expression" dxfId="41" priority="48" stopIfTrue="1">
      <formula>OR(O1088=0,O1088="")</formula>
    </cfRule>
  </conditionalFormatting>
  <conditionalFormatting sqref="Q1088:Q1137">
    <cfRule type="expression" dxfId="40" priority="47" stopIfTrue="1">
      <formula>AND(O1088&lt;&gt;0,O1088&lt;&gt;"")</formula>
    </cfRule>
  </conditionalFormatting>
  <conditionalFormatting sqref="Q1088:Q1137">
    <cfRule type="expression" dxfId="39" priority="46" stopIfTrue="1">
      <formula>Q1088=""</formula>
    </cfRule>
  </conditionalFormatting>
  <conditionalFormatting sqref="Q1038:Q1087">
    <cfRule type="expression" dxfId="38" priority="45" stopIfTrue="1">
      <formula>OR(O1038=0,O1038="")</formula>
    </cfRule>
  </conditionalFormatting>
  <conditionalFormatting sqref="Q1038:Q1087">
    <cfRule type="expression" dxfId="37" priority="44" stopIfTrue="1">
      <formula>AND(O1038&lt;&gt;0,O1038&lt;&gt;"")</formula>
    </cfRule>
  </conditionalFormatting>
  <conditionalFormatting sqref="Q1038:Q1087">
    <cfRule type="expression" dxfId="36" priority="43" stopIfTrue="1">
      <formula>Q1038=""</formula>
    </cfRule>
  </conditionalFormatting>
  <conditionalFormatting sqref="Q988:Q1037">
    <cfRule type="expression" dxfId="35" priority="42" stopIfTrue="1">
      <formula>OR(O988=0,O988="")</formula>
    </cfRule>
  </conditionalFormatting>
  <conditionalFormatting sqref="Q988:Q1037">
    <cfRule type="expression" dxfId="34" priority="41" stopIfTrue="1">
      <formula>AND(O988&lt;&gt;0,O988&lt;&gt;"")</formula>
    </cfRule>
  </conditionalFormatting>
  <conditionalFormatting sqref="Q988:Q1037">
    <cfRule type="expression" dxfId="33" priority="40" stopIfTrue="1">
      <formula>Q988=""</formula>
    </cfRule>
  </conditionalFormatting>
  <conditionalFormatting sqref="Q938:Q987">
    <cfRule type="expression" dxfId="32" priority="39" stopIfTrue="1">
      <formula>OR(O938=0,O938="")</formula>
    </cfRule>
  </conditionalFormatting>
  <conditionalFormatting sqref="Q938:Q987">
    <cfRule type="expression" dxfId="31" priority="38" stopIfTrue="1">
      <formula>AND(O938&lt;&gt;0,O938&lt;&gt;"")</formula>
    </cfRule>
  </conditionalFormatting>
  <conditionalFormatting sqref="Q938:Q987">
    <cfRule type="expression" dxfId="30" priority="37" stopIfTrue="1">
      <formula>Q938=""</formula>
    </cfRule>
  </conditionalFormatting>
  <conditionalFormatting sqref="Q888:Q937">
    <cfRule type="expression" dxfId="29" priority="36" stopIfTrue="1">
      <formula>OR(O888=0,O888="")</formula>
    </cfRule>
  </conditionalFormatting>
  <conditionalFormatting sqref="Q888:Q937">
    <cfRule type="expression" dxfId="28" priority="35" stopIfTrue="1">
      <formula>AND(O888&lt;&gt;0,O888&lt;&gt;"")</formula>
    </cfRule>
  </conditionalFormatting>
  <conditionalFormatting sqref="Q888:Q937">
    <cfRule type="expression" dxfId="27" priority="34" stopIfTrue="1">
      <formula>Q888=""</formula>
    </cfRule>
  </conditionalFormatting>
  <conditionalFormatting sqref="Q838:Q887">
    <cfRule type="expression" dxfId="26" priority="33" stopIfTrue="1">
      <formula>OR(O838=0,O838="")</formula>
    </cfRule>
  </conditionalFormatting>
  <conditionalFormatting sqref="Q838:Q887">
    <cfRule type="expression" dxfId="25" priority="32" stopIfTrue="1">
      <formula>AND(O838&lt;&gt;0,O838&lt;&gt;"")</formula>
    </cfRule>
  </conditionalFormatting>
  <conditionalFormatting sqref="Q838:Q887">
    <cfRule type="expression" dxfId="24" priority="31" stopIfTrue="1">
      <formula>Q838=""</formula>
    </cfRule>
  </conditionalFormatting>
  <conditionalFormatting sqref="Q389:Q439">
    <cfRule type="expression" dxfId="23" priority="30" stopIfTrue="1">
      <formula>OR(O389=0,O389="")</formula>
    </cfRule>
  </conditionalFormatting>
  <conditionalFormatting sqref="Q389:Q439">
    <cfRule type="expression" dxfId="22" priority="29" stopIfTrue="1">
      <formula>AND(O389&lt;&gt;0,O389&lt;&gt;"")</formula>
    </cfRule>
  </conditionalFormatting>
  <conditionalFormatting sqref="Q389:Q439">
    <cfRule type="expression" dxfId="21" priority="28" stopIfTrue="1">
      <formula>Q389=""</formula>
    </cfRule>
  </conditionalFormatting>
  <conditionalFormatting sqref="Q740:Q786">
    <cfRule type="expression" dxfId="20" priority="27" stopIfTrue="1">
      <formula>OR(O740=0,O740="")</formula>
    </cfRule>
  </conditionalFormatting>
  <conditionalFormatting sqref="Q740:Q786">
    <cfRule type="expression" dxfId="19" priority="26" stopIfTrue="1">
      <formula>AND(O740&lt;&gt;0,O740&lt;&gt;"")</formula>
    </cfRule>
  </conditionalFormatting>
  <conditionalFormatting sqref="Q740:Q786">
    <cfRule type="expression" dxfId="18" priority="25" stopIfTrue="1">
      <formula>Q740=""</formula>
    </cfRule>
  </conditionalFormatting>
  <conditionalFormatting sqref="Q690:Q739">
    <cfRule type="expression" dxfId="17" priority="24" stopIfTrue="1">
      <formula>OR(O690=0,O690="")</formula>
    </cfRule>
  </conditionalFormatting>
  <conditionalFormatting sqref="Q690:Q739">
    <cfRule type="expression" dxfId="16" priority="23" stopIfTrue="1">
      <formula>AND(O690&lt;&gt;0,O690&lt;&gt;"")</formula>
    </cfRule>
  </conditionalFormatting>
  <conditionalFormatting sqref="Q690:Q739">
    <cfRule type="expression" dxfId="15" priority="22" stopIfTrue="1">
      <formula>Q690=""</formula>
    </cfRule>
  </conditionalFormatting>
  <conditionalFormatting sqref="Q640:Q689">
    <cfRule type="expression" dxfId="14" priority="21" stopIfTrue="1">
      <formula>OR(O640=0,O640="")</formula>
    </cfRule>
  </conditionalFormatting>
  <conditionalFormatting sqref="Q640:Q689">
    <cfRule type="expression" dxfId="13" priority="20" stopIfTrue="1">
      <formula>AND(O640&lt;&gt;0,O640&lt;&gt;"")</formula>
    </cfRule>
  </conditionalFormatting>
  <conditionalFormatting sqref="Q640:Q689">
    <cfRule type="expression" dxfId="12" priority="19" stopIfTrue="1">
      <formula>Q640=""</formula>
    </cfRule>
  </conditionalFormatting>
  <conditionalFormatting sqref="Q590:Q639">
    <cfRule type="expression" dxfId="11" priority="18" stopIfTrue="1">
      <formula>OR(O590=0,O590="")</formula>
    </cfRule>
  </conditionalFormatting>
  <conditionalFormatting sqref="Q590:Q639">
    <cfRule type="expression" dxfId="10" priority="17" stopIfTrue="1">
      <formula>AND(O590&lt;&gt;0,O590&lt;&gt;"")</formula>
    </cfRule>
  </conditionalFormatting>
  <conditionalFormatting sqref="Q590:Q639">
    <cfRule type="expression" dxfId="9" priority="16" stopIfTrue="1">
      <formula>Q590=""</formula>
    </cfRule>
  </conditionalFormatting>
  <conditionalFormatting sqref="Q540:Q589">
    <cfRule type="expression" dxfId="8" priority="15" stopIfTrue="1">
      <formula>OR(O540=0,O540="")</formula>
    </cfRule>
  </conditionalFormatting>
  <conditionalFormatting sqref="Q540:Q589">
    <cfRule type="expression" dxfId="7" priority="14" stopIfTrue="1">
      <formula>AND(O540&lt;&gt;0,O540&lt;&gt;"")</formula>
    </cfRule>
  </conditionalFormatting>
  <conditionalFormatting sqref="Q540:Q589">
    <cfRule type="expression" dxfId="6" priority="13" stopIfTrue="1">
      <formula>Q540=""</formula>
    </cfRule>
  </conditionalFormatting>
  <conditionalFormatting sqref="Q490:Q539">
    <cfRule type="expression" dxfId="5" priority="12" stopIfTrue="1">
      <formula>OR(O490=0,O490="")</formula>
    </cfRule>
  </conditionalFormatting>
  <conditionalFormatting sqref="Q490:Q539">
    <cfRule type="expression" dxfId="4" priority="11" stopIfTrue="1">
      <formula>AND(O490&lt;&gt;0,O490&lt;&gt;"")</formula>
    </cfRule>
  </conditionalFormatting>
  <conditionalFormatting sqref="Q490:Q539">
    <cfRule type="expression" dxfId="3" priority="10" stopIfTrue="1">
      <formula>Q490=""</formula>
    </cfRule>
  </conditionalFormatting>
  <conditionalFormatting sqref="Q440:Q489">
    <cfRule type="expression" dxfId="2" priority="9" stopIfTrue="1">
      <formula>OR(O440=0,O440="")</formula>
    </cfRule>
  </conditionalFormatting>
  <conditionalFormatting sqref="Q440:Q489">
    <cfRule type="expression" dxfId="1" priority="8" stopIfTrue="1">
      <formula>AND(O440&lt;&gt;0,O440&lt;&gt;"")</formula>
    </cfRule>
  </conditionalFormatting>
  <conditionalFormatting sqref="Q440:Q489">
    <cfRule type="expression" dxfId="0" priority="7" stopIfTrue="1">
      <formula>Q440=""</formula>
    </cfRule>
  </conditionalFormatting>
  <dataValidations count="1">
    <dataValidation type="list" allowBlank="1" showInputMessage="1" showErrorMessage="1" sqref="B6:B1193" xr:uid="{00000000-0002-0000-0000-000000000000}">
      <formula1>$T$6:$T$16</formula1>
    </dataValidation>
  </dataValidations>
  <printOptions horizontalCentered="1" verticalCentered="1"/>
  <pageMargins left="0.78740157480314965" right="0.78740157480314965" top="0.78740157480314965" bottom="0.78740157480314965" header="0" footer="0"/>
  <pageSetup paperSize="5" scale="47" fitToWidth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O1000"/>
  <sheetViews>
    <sheetView zoomScaleNormal="100" workbookViewId="0">
      <pane xSplit="2" ySplit="4" topLeftCell="C5" activePane="bottomRight" state="frozen"/>
      <selection activeCell="P1" sqref="P1:Q1"/>
      <selection pane="topRight" activeCell="P1" sqref="P1:Q1"/>
      <selection pane="bottomLeft" activeCell="P1" sqref="P1:Q1"/>
      <selection pane="bottomRight" activeCell="G17" sqref="G17"/>
    </sheetView>
  </sheetViews>
  <sheetFormatPr baseColWidth="10" defaultColWidth="9.42578125" defaultRowHeight="14.25"/>
  <cols>
    <col min="1" max="1" width="5.85546875" style="33" customWidth="1"/>
    <col min="2" max="2" width="46.28515625" style="13" customWidth="1"/>
    <col min="3" max="3" width="8.140625" style="14" customWidth="1"/>
    <col min="4" max="5" width="8.7109375" style="57" customWidth="1"/>
    <col min="6" max="6" width="8.7109375" style="14" customWidth="1"/>
    <col min="7" max="8" width="7.5703125" style="14" customWidth="1"/>
    <col min="9" max="9" width="9.7109375" style="14" customWidth="1"/>
    <col min="10" max="10" width="9.28515625" style="14" customWidth="1"/>
    <col min="11" max="13" width="7.5703125" style="14" customWidth="1"/>
    <col min="14" max="14" width="5.140625" style="13" customWidth="1"/>
    <col min="15" max="15" width="8.140625" style="14" customWidth="1"/>
    <col min="16" max="17" width="8.7109375" style="57" customWidth="1"/>
    <col min="18" max="21" width="7.5703125" style="14" customWidth="1"/>
    <col min="22" max="22" width="9.28515625" style="14" customWidth="1"/>
    <col min="23" max="25" width="7.5703125" style="14" customWidth="1"/>
    <col min="26" max="26" width="5.140625" style="13" customWidth="1"/>
    <col min="27" max="27" width="5.85546875" style="34" customWidth="1"/>
    <col min="28" max="29" width="5.85546875" style="38" customWidth="1"/>
    <col min="30" max="30" width="5.85546875" style="34" customWidth="1"/>
    <col min="31" max="31" width="6.28515625" style="34" customWidth="1"/>
    <col min="32" max="32" width="5.85546875" style="34" customWidth="1"/>
    <col min="33" max="33" width="5.85546875" style="38" customWidth="1"/>
    <col min="34" max="36" width="5.85546875" style="34" customWidth="1"/>
    <col min="37" max="37" width="5.85546875" style="15" customWidth="1"/>
    <col min="38" max="16384" width="9.42578125" style="16"/>
  </cols>
  <sheetData>
    <row r="1" spans="1:41" s="32" customFormat="1" ht="15" thickBot="1">
      <c r="A1" s="304" t="s">
        <v>41</v>
      </c>
      <c r="B1" s="305"/>
      <c r="C1" s="62" t="s">
        <v>46</v>
      </c>
      <c r="D1" s="63"/>
      <c r="E1" s="63"/>
      <c r="F1" s="63"/>
      <c r="G1" s="63"/>
      <c r="H1" s="63"/>
      <c r="I1" s="64"/>
      <c r="J1" s="63"/>
      <c r="K1" s="63"/>
      <c r="L1" s="63"/>
      <c r="M1" s="65"/>
      <c r="N1" s="31"/>
      <c r="O1" s="120" t="s">
        <v>45</v>
      </c>
      <c r="P1" s="121"/>
      <c r="Q1" s="121"/>
      <c r="R1" s="121"/>
      <c r="S1" s="121"/>
      <c r="T1" s="121"/>
      <c r="U1" s="122"/>
      <c r="V1" s="121"/>
      <c r="W1" s="121"/>
      <c r="X1" s="121"/>
      <c r="Y1" s="123"/>
      <c r="Z1" s="31"/>
      <c r="AA1" s="40" t="s">
        <v>24</v>
      </c>
      <c r="AB1" s="41"/>
      <c r="AC1" s="41"/>
      <c r="AD1" s="42"/>
      <c r="AE1" s="42"/>
      <c r="AF1" s="42"/>
      <c r="AG1" s="41"/>
      <c r="AH1" s="42"/>
      <c r="AI1" s="42"/>
      <c r="AJ1" s="42"/>
      <c r="AK1" s="43"/>
      <c r="AM1" s="18"/>
      <c r="AN1" s="18"/>
      <c r="AO1" s="18"/>
    </row>
    <row r="2" spans="1:41" s="18" customFormat="1">
      <c r="A2" s="19"/>
      <c r="B2" s="20"/>
      <c r="D2" s="54"/>
      <c r="E2" s="54"/>
      <c r="F2" s="21"/>
      <c r="G2" s="22"/>
      <c r="H2" s="21"/>
      <c r="I2" s="54"/>
      <c r="J2" s="21"/>
      <c r="K2" s="21"/>
      <c r="L2" s="23"/>
      <c r="M2" s="23"/>
      <c r="N2" s="17"/>
      <c r="O2" s="56">
        <f>+Tiempos!$W$6</f>
        <v>54.545454545454547</v>
      </c>
      <c r="P2" s="56">
        <f>+Tiempos!$W$7</f>
        <v>87.272727272727266</v>
      </c>
      <c r="Q2" s="56">
        <f>+Tiempos!$W$14</f>
        <v>69.090909090909093</v>
      </c>
      <c r="R2" s="56">
        <f>+Tiempos!$W$8</f>
        <v>61.81818181818182</v>
      </c>
      <c r="S2" s="56">
        <f>+Tiempos!$W$9</f>
        <v>72.727272727272734</v>
      </c>
      <c r="T2" s="56">
        <f>+Tiempos!$W$10</f>
        <v>49.090909090909093</v>
      </c>
      <c r="U2" s="56">
        <f>+Tiempos!$W$11</f>
        <v>69.090909090909093</v>
      </c>
      <c r="V2" s="56">
        <f>+Tiempos!$W$12</f>
        <v>100</v>
      </c>
      <c r="W2" s="56">
        <f>+Tiempos!$W$13</f>
        <v>63.636363636363633</v>
      </c>
      <c r="X2" s="56">
        <f>+Tiempos!$W$15</f>
        <v>63.636363636363633</v>
      </c>
      <c r="Y2" s="56">
        <f>+Tiempos!$W$16</f>
        <v>50.909090909090907</v>
      </c>
      <c r="Z2" s="17"/>
      <c r="AA2" s="35">
        <f>ROUND(VLOOKUP(AA3,Tiempos!$T$6:$V$16,3,0)/Tiempos!$W$4,0)</f>
        <v>55</v>
      </c>
      <c r="AB2" s="35">
        <f>ROUND(VLOOKUP(AB3,Tiempos!$T$6:$V$16,3,0)/Tiempos!$W$4,0)</f>
        <v>87</v>
      </c>
      <c r="AC2" s="35">
        <f>ROUND(VLOOKUP(AC3,Tiempos!$T$6:$V$16,3,0)/Tiempos!$W$4,0)</f>
        <v>69</v>
      </c>
      <c r="AD2" s="35">
        <f>ROUND(VLOOKUP(AD3,Tiempos!$T$6:$V$16,3,0)/Tiempos!$W$4,0)</f>
        <v>62</v>
      </c>
      <c r="AE2" s="35">
        <f>ROUND(VLOOKUP(AE3,Tiempos!$T$6:$V$16,3,0)/Tiempos!$W$4,0)</f>
        <v>73</v>
      </c>
      <c r="AF2" s="35">
        <f>ROUND(VLOOKUP(AF3,Tiempos!$T$6:$V$16,3,0)/Tiempos!$W$4,0)</f>
        <v>64</v>
      </c>
      <c r="AG2" s="35">
        <f>ROUND(VLOOKUP(AG3,Tiempos!$T$6:$V$16,3,0)/Tiempos!$W$4,0)</f>
        <v>69</v>
      </c>
      <c r="AH2" s="35">
        <f>ROUND(VLOOKUP(AH3,Tiempos!$T$6:$V$16,3,0)/Tiempos!$W$4,0)</f>
        <v>100</v>
      </c>
      <c r="AI2" s="35">
        <f>ROUND(VLOOKUP(AI3,Tiempos!$T$6:$V$16,3,0)/Tiempos!$W$4,0)</f>
        <v>64</v>
      </c>
      <c r="AJ2" s="35">
        <f>ROUND(VLOOKUP(AJ3,Tiempos!$T$6:$V$16,3,0)/Tiempos!$W$4,0)</f>
        <v>49</v>
      </c>
      <c r="AK2" s="35">
        <f>ROUND(VLOOKUP(AK3,Tiempos!$T$6:$V$16,3,0)/Tiempos!$W$4,0)</f>
        <v>51</v>
      </c>
    </row>
    <row r="3" spans="1:41" s="27" customFormat="1" ht="30.75" customHeight="1">
      <c r="A3" s="24" t="s">
        <v>9</v>
      </c>
      <c r="B3" s="25" t="s">
        <v>19</v>
      </c>
      <c r="C3" s="25" t="s">
        <v>20</v>
      </c>
      <c r="D3" s="55" t="s">
        <v>12</v>
      </c>
      <c r="E3" s="39" t="s">
        <v>73</v>
      </c>
      <c r="F3" s="25" t="s">
        <v>14</v>
      </c>
      <c r="G3" s="25" t="s">
        <v>16</v>
      </c>
      <c r="H3" s="25" t="s">
        <v>18</v>
      </c>
      <c r="I3" s="55" t="s">
        <v>13</v>
      </c>
      <c r="J3" s="25" t="s">
        <v>17</v>
      </c>
      <c r="K3" s="25" t="s">
        <v>21</v>
      </c>
      <c r="L3" s="25" t="s">
        <v>11</v>
      </c>
      <c r="M3" s="25" t="s">
        <v>15</v>
      </c>
      <c r="N3" s="26"/>
      <c r="O3" s="25" t="s">
        <v>20</v>
      </c>
      <c r="P3" s="55" t="s">
        <v>12</v>
      </c>
      <c r="Q3" s="39" t="s">
        <v>73</v>
      </c>
      <c r="R3" s="25" t="s">
        <v>14</v>
      </c>
      <c r="S3" s="25" t="s">
        <v>16</v>
      </c>
      <c r="T3" s="25" t="s">
        <v>18</v>
      </c>
      <c r="U3" s="55" t="s">
        <v>13</v>
      </c>
      <c r="V3" s="25" t="s">
        <v>17</v>
      </c>
      <c r="W3" s="25" t="s">
        <v>21</v>
      </c>
      <c r="X3" s="25" t="s">
        <v>11</v>
      </c>
      <c r="Y3" s="25" t="s">
        <v>15</v>
      </c>
      <c r="Z3" s="26"/>
      <c r="AA3" s="36" t="s">
        <v>22</v>
      </c>
      <c r="AB3" s="39" t="s">
        <v>12</v>
      </c>
      <c r="AC3" s="39" t="s">
        <v>73</v>
      </c>
      <c r="AD3" s="37" t="s">
        <v>14</v>
      </c>
      <c r="AE3" s="37" t="s">
        <v>16</v>
      </c>
      <c r="AF3" s="37" t="s">
        <v>18</v>
      </c>
      <c r="AG3" s="39" t="s">
        <v>13</v>
      </c>
      <c r="AH3" s="37" t="s">
        <v>23</v>
      </c>
      <c r="AI3" s="25" t="s">
        <v>21</v>
      </c>
      <c r="AJ3" s="37" t="s">
        <v>11</v>
      </c>
      <c r="AK3" s="25" t="s">
        <v>15</v>
      </c>
      <c r="AM3" s="18"/>
      <c r="AN3" s="18"/>
      <c r="AO3" s="18"/>
    </row>
    <row r="4" spans="1:41" s="30" customFormat="1" ht="13.5">
      <c r="A4" s="28" t="s">
        <v>47</v>
      </c>
      <c r="B4" s="29">
        <v>2</v>
      </c>
      <c r="C4" s="29">
        <v>3</v>
      </c>
      <c r="D4" s="29">
        <v>4</v>
      </c>
      <c r="E4" s="29">
        <v>5</v>
      </c>
      <c r="F4" s="29">
        <v>6</v>
      </c>
      <c r="G4" s="29">
        <v>7</v>
      </c>
      <c r="H4" s="29">
        <v>8</v>
      </c>
      <c r="I4" s="29">
        <v>9</v>
      </c>
      <c r="J4" s="29">
        <v>10</v>
      </c>
      <c r="K4" s="29">
        <v>11</v>
      </c>
      <c r="L4" s="29">
        <v>12</v>
      </c>
      <c r="M4" s="29">
        <v>13</v>
      </c>
      <c r="N4" s="29">
        <v>14</v>
      </c>
      <c r="O4" s="29">
        <v>15</v>
      </c>
      <c r="P4" s="29">
        <v>16</v>
      </c>
      <c r="Q4" s="29">
        <v>17</v>
      </c>
      <c r="R4" s="29">
        <v>18</v>
      </c>
      <c r="S4" s="29">
        <v>19</v>
      </c>
      <c r="T4" s="29">
        <v>20</v>
      </c>
      <c r="U4" s="29">
        <v>21</v>
      </c>
      <c r="V4" s="29">
        <v>22</v>
      </c>
      <c r="W4" s="29">
        <v>23</v>
      </c>
      <c r="X4" s="29">
        <v>24</v>
      </c>
      <c r="Y4" s="29">
        <v>25</v>
      </c>
      <c r="Z4" s="29">
        <v>26</v>
      </c>
      <c r="AA4" s="29">
        <v>27</v>
      </c>
      <c r="AB4" s="29">
        <v>28</v>
      </c>
      <c r="AC4" s="29">
        <v>29</v>
      </c>
      <c r="AD4" s="29">
        <v>30</v>
      </c>
      <c r="AE4" s="29">
        <v>31</v>
      </c>
      <c r="AF4" s="29">
        <v>32</v>
      </c>
      <c r="AG4" s="29">
        <v>33</v>
      </c>
      <c r="AH4" s="29">
        <v>34</v>
      </c>
      <c r="AI4" s="29">
        <v>35</v>
      </c>
      <c r="AJ4" s="29">
        <v>36</v>
      </c>
      <c r="AK4" s="29">
        <v>37</v>
      </c>
      <c r="AM4" s="18"/>
      <c r="AN4" s="18"/>
      <c r="AO4" s="18"/>
    </row>
    <row r="5" spans="1:41" s="1" customFormat="1" ht="13.5">
      <c r="A5" s="142" t="s">
        <v>59</v>
      </c>
      <c r="B5" s="143" t="s">
        <v>53</v>
      </c>
      <c r="C5" s="151"/>
      <c r="D5" s="152"/>
      <c r="E5" s="152"/>
      <c r="F5" s="153"/>
      <c r="G5" s="153"/>
      <c r="H5" s="153"/>
      <c r="I5" s="153"/>
      <c r="J5" s="153"/>
      <c r="K5" s="153"/>
      <c r="L5" s="153"/>
      <c r="M5" s="154"/>
      <c r="N5" s="144"/>
      <c r="O5" s="164">
        <f t="shared" ref="O5:O68" si="0">+C5*O$2/60</f>
        <v>0</v>
      </c>
      <c r="P5" s="165">
        <f t="shared" ref="P5:Q68" si="1">+D5*P$2/60</f>
        <v>0</v>
      </c>
      <c r="Q5" s="165">
        <f t="shared" si="1"/>
        <v>0</v>
      </c>
      <c r="R5" s="165">
        <f t="shared" ref="R5:R68" si="2">+F5*R$2/60</f>
        <v>0</v>
      </c>
      <c r="S5" s="165">
        <f t="shared" ref="S5:S68" si="3">+G5*S$2/60</f>
        <v>0</v>
      </c>
      <c r="T5" s="165">
        <f t="shared" ref="T5:T68" si="4">+H5*T$2/60</f>
        <v>0</v>
      </c>
      <c r="U5" s="165">
        <f t="shared" ref="U5:U68" si="5">+I5*U$2/60</f>
        <v>0</v>
      </c>
      <c r="V5" s="165">
        <f t="shared" ref="V5:V68" si="6">+J5*V$2/60</f>
        <v>0</v>
      </c>
      <c r="W5" s="165">
        <f t="shared" ref="W5:W68" si="7">+K5*W$2/60</f>
        <v>0</v>
      </c>
      <c r="X5" s="165">
        <f t="shared" ref="X5:X68" si="8">+L5*X$2/60</f>
        <v>0</v>
      </c>
      <c r="Y5" s="166">
        <f t="shared" ref="Y5:Y68" si="9">+M5*Y$2/60</f>
        <v>0</v>
      </c>
      <c r="Z5" s="144"/>
      <c r="AA5" s="173"/>
      <c r="AB5" s="174"/>
      <c r="AC5" s="174"/>
      <c r="AD5" s="175"/>
      <c r="AE5" s="175"/>
      <c r="AF5" s="175"/>
      <c r="AG5" s="174"/>
      <c r="AH5" s="175"/>
      <c r="AI5" s="175"/>
      <c r="AJ5" s="175"/>
      <c r="AK5" s="176"/>
      <c r="AM5" s="18"/>
      <c r="AN5" s="18"/>
      <c r="AO5" s="18"/>
    </row>
    <row r="6" spans="1:41" s="1" customFormat="1" ht="13.5">
      <c r="A6" s="145" t="s">
        <v>57</v>
      </c>
      <c r="B6" s="146" t="s">
        <v>54</v>
      </c>
      <c r="C6" s="155"/>
      <c r="D6" s="156">
        <v>61</v>
      </c>
      <c r="E6" s="156"/>
      <c r="F6" s="156"/>
      <c r="G6" s="156"/>
      <c r="H6" s="156"/>
      <c r="I6" s="156"/>
      <c r="J6" s="156"/>
      <c r="K6" s="156"/>
      <c r="L6" s="156"/>
      <c r="M6" s="157"/>
      <c r="N6" s="147"/>
      <c r="O6" s="167">
        <f t="shared" si="0"/>
        <v>0</v>
      </c>
      <c r="P6" s="168">
        <f t="shared" si="1"/>
        <v>88.72727272727272</v>
      </c>
      <c r="Q6" s="168">
        <f t="shared" si="1"/>
        <v>0</v>
      </c>
      <c r="R6" s="168">
        <f t="shared" si="2"/>
        <v>0</v>
      </c>
      <c r="S6" s="168">
        <f t="shared" si="3"/>
        <v>0</v>
      </c>
      <c r="T6" s="168">
        <f t="shared" si="4"/>
        <v>0</v>
      </c>
      <c r="U6" s="168">
        <f t="shared" si="5"/>
        <v>0</v>
      </c>
      <c r="V6" s="168">
        <f t="shared" si="6"/>
        <v>0</v>
      </c>
      <c r="W6" s="168">
        <f t="shared" si="7"/>
        <v>0</v>
      </c>
      <c r="X6" s="168">
        <f t="shared" si="8"/>
        <v>0</v>
      </c>
      <c r="Y6" s="169">
        <f t="shared" si="9"/>
        <v>0</v>
      </c>
      <c r="Z6" s="147"/>
      <c r="AA6" s="177"/>
      <c r="AB6" s="178"/>
      <c r="AC6" s="178"/>
      <c r="AD6" s="179"/>
      <c r="AE6" s="179"/>
      <c r="AF6" s="179"/>
      <c r="AG6" s="178"/>
      <c r="AH6" s="179"/>
      <c r="AI6" s="179"/>
      <c r="AJ6" s="179"/>
      <c r="AK6" s="180"/>
      <c r="AM6" s="18"/>
      <c r="AN6" s="18"/>
      <c r="AO6" s="18"/>
    </row>
    <row r="7" spans="1:41" s="1" customFormat="1" ht="13.5">
      <c r="A7" s="145" t="s">
        <v>58</v>
      </c>
      <c r="B7" s="146" t="s">
        <v>56</v>
      </c>
      <c r="C7" s="155"/>
      <c r="D7" s="156">
        <v>81</v>
      </c>
      <c r="E7" s="156"/>
      <c r="F7" s="156"/>
      <c r="G7" s="156"/>
      <c r="H7" s="156"/>
      <c r="I7" s="156"/>
      <c r="J7" s="156"/>
      <c r="K7" s="156"/>
      <c r="L7" s="156"/>
      <c r="M7" s="157"/>
      <c r="N7" s="147"/>
      <c r="O7" s="167">
        <f t="shared" si="0"/>
        <v>0</v>
      </c>
      <c r="P7" s="168">
        <f t="shared" si="1"/>
        <v>117.81818181818181</v>
      </c>
      <c r="Q7" s="168">
        <f t="shared" si="1"/>
        <v>0</v>
      </c>
      <c r="R7" s="168">
        <f t="shared" si="2"/>
        <v>0</v>
      </c>
      <c r="S7" s="168">
        <f t="shared" si="3"/>
        <v>0</v>
      </c>
      <c r="T7" s="168">
        <f t="shared" si="4"/>
        <v>0</v>
      </c>
      <c r="U7" s="168">
        <f t="shared" si="5"/>
        <v>0</v>
      </c>
      <c r="V7" s="168">
        <f t="shared" si="6"/>
        <v>0</v>
      </c>
      <c r="W7" s="168">
        <f t="shared" si="7"/>
        <v>0</v>
      </c>
      <c r="X7" s="168">
        <f t="shared" si="8"/>
        <v>0</v>
      </c>
      <c r="Y7" s="169">
        <f t="shared" si="9"/>
        <v>0</v>
      </c>
      <c r="Z7" s="147"/>
      <c r="AA7" s="177"/>
      <c r="AB7" s="178"/>
      <c r="AC7" s="178"/>
      <c r="AD7" s="179"/>
      <c r="AE7" s="179"/>
      <c r="AF7" s="179"/>
      <c r="AG7" s="178"/>
      <c r="AH7" s="179"/>
      <c r="AI7" s="179"/>
      <c r="AJ7" s="179"/>
      <c r="AK7" s="180"/>
      <c r="AM7" s="18"/>
      <c r="AN7" s="18"/>
      <c r="AO7" s="18"/>
    </row>
    <row r="8" spans="1:41" s="1" customFormat="1" ht="13.5">
      <c r="A8" s="145" t="s">
        <v>60</v>
      </c>
      <c r="B8" s="146" t="s">
        <v>61</v>
      </c>
      <c r="C8" s="155"/>
      <c r="D8" s="156"/>
      <c r="E8" s="156"/>
      <c r="F8" s="156"/>
      <c r="G8" s="156"/>
      <c r="H8" s="156"/>
      <c r="I8" s="156"/>
      <c r="J8" s="156"/>
      <c r="K8" s="156"/>
      <c r="L8" s="156"/>
      <c r="M8" s="157"/>
      <c r="N8" s="147"/>
      <c r="O8" s="167">
        <f t="shared" si="0"/>
        <v>0</v>
      </c>
      <c r="P8" s="168">
        <f t="shared" si="1"/>
        <v>0</v>
      </c>
      <c r="Q8" s="168">
        <f t="shared" si="1"/>
        <v>0</v>
      </c>
      <c r="R8" s="168">
        <f t="shared" si="2"/>
        <v>0</v>
      </c>
      <c r="S8" s="168">
        <f t="shared" si="3"/>
        <v>0</v>
      </c>
      <c r="T8" s="168">
        <f t="shared" si="4"/>
        <v>0</v>
      </c>
      <c r="U8" s="168">
        <f t="shared" si="5"/>
        <v>0</v>
      </c>
      <c r="V8" s="168">
        <f t="shared" si="6"/>
        <v>0</v>
      </c>
      <c r="W8" s="168">
        <f t="shared" si="7"/>
        <v>0</v>
      </c>
      <c r="X8" s="168">
        <f t="shared" si="8"/>
        <v>0</v>
      </c>
      <c r="Y8" s="169">
        <f t="shared" si="9"/>
        <v>0</v>
      </c>
      <c r="Z8" s="147"/>
      <c r="AA8" s="177"/>
      <c r="AB8" s="178"/>
      <c r="AC8" s="178"/>
      <c r="AD8" s="179"/>
      <c r="AE8" s="179"/>
      <c r="AF8" s="179"/>
      <c r="AG8" s="178"/>
      <c r="AH8" s="179"/>
      <c r="AI8" s="179"/>
      <c r="AJ8" s="179"/>
      <c r="AK8" s="180"/>
      <c r="AM8" s="18"/>
      <c r="AN8" s="18"/>
      <c r="AO8" s="18"/>
    </row>
    <row r="9" spans="1:41" s="1" customFormat="1" ht="13.5">
      <c r="A9" s="145" t="s">
        <v>75</v>
      </c>
      <c r="B9" s="146" t="s">
        <v>74</v>
      </c>
      <c r="C9" s="155"/>
      <c r="D9" s="156"/>
      <c r="E9" s="156"/>
      <c r="F9" s="156"/>
      <c r="G9" s="156"/>
      <c r="H9" s="156"/>
      <c r="I9" s="156"/>
      <c r="J9" s="156"/>
      <c r="K9" s="156"/>
      <c r="L9" s="156"/>
      <c r="M9" s="157"/>
      <c r="N9" s="147"/>
      <c r="O9" s="167">
        <f t="shared" si="0"/>
        <v>0</v>
      </c>
      <c r="P9" s="168">
        <f t="shared" si="1"/>
        <v>0</v>
      </c>
      <c r="Q9" s="168">
        <f t="shared" si="1"/>
        <v>0</v>
      </c>
      <c r="R9" s="168">
        <f t="shared" si="2"/>
        <v>0</v>
      </c>
      <c r="S9" s="168">
        <f t="shared" si="3"/>
        <v>0</v>
      </c>
      <c r="T9" s="168">
        <f t="shared" si="4"/>
        <v>0</v>
      </c>
      <c r="U9" s="168">
        <f t="shared" si="5"/>
        <v>0</v>
      </c>
      <c r="V9" s="168">
        <f t="shared" si="6"/>
        <v>0</v>
      </c>
      <c r="W9" s="168">
        <f t="shared" si="7"/>
        <v>0</v>
      </c>
      <c r="X9" s="168">
        <f t="shared" si="8"/>
        <v>0</v>
      </c>
      <c r="Y9" s="169">
        <f t="shared" si="9"/>
        <v>0</v>
      </c>
      <c r="Z9" s="147"/>
      <c r="AA9" s="177"/>
      <c r="AB9" s="178"/>
      <c r="AC9" s="178"/>
      <c r="AD9" s="179"/>
      <c r="AE9" s="179"/>
      <c r="AF9" s="179"/>
      <c r="AG9" s="178"/>
      <c r="AH9" s="179"/>
      <c r="AI9" s="179"/>
      <c r="AJ9" s="179"/>
      <c r="AK9" s="180"/>
      <c r="AM9" s="18"/>
      <c r="AN9" s="18"/>
      <c r="AO9" s="18"/>
    </row>
    <row r="10" spans="1:41" s="1" customFormat="1" ht="13.5">
      <c r="A10" s="145" t="s">
        <v>76</v>
      </c>
      <c r="B10" s="146" t="s">
        <v>74</v>
      </c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7"/>
      <c r="N10" s="147"/>
      <c r="O10" s="167">
        <f t="shared" si="0"/>
        <v>0</v>
      </c>
      <c r="P10" s="168">
        <f t="shared" si="1"/>
        <v>0</v>
      </c>
      <c r="Q10" s="168">
        <f t="shared" si="1"/>
        <v>0</v>
      </c>
      <c r="R10" s="168">
        <f t="shared" si="2"/>
        <v>0</v>
      </c>
      <c r="S10" s="168">
        <f t="shared" si="3"/>
        <v>0</v>
      </c>
      <c r="T10" s="168">
        <f t="shared" si="4"/>
        <v>0</v>
      </c>
      <c r="U10" s="168">
        <f t="shared" si="5"/>
        <v>0</v>
      </c>
      <c r="V10" s="168">
        <f t="shared" si="6"/>
        <v>0</v>
      </c>
      <c r="W10" s="168">
        <f t="shared" si="7"/>
        <v>0</v>
      </c>
      <c r="X10" s="168">
        <f t="shared" si="8"/>
        <v>0</v>
      </c>
      <c r="Y10" s="169">
        <f t="shared" si="9"/>
        <v>0</v>
      </c>
      <c r="Z10" s="147"/>
      <c r="AA10" s="177"/>
      <c r="AB10" s="178"/>
      <c r="AC10" s="178"/>
      <c r="AD10" s="179"/>
      <c r="AE10" s="179"/>
      <c r="AF10" s="179"/>
      <c r="AG10" s="178"/>
      <c r="AH10" s="179"/>
      <c r="AI10" s="179"/>
      <c r="AJ10" s="179"/>
      <c r="AK10" s="180"/>
      <c r="AM10" s="18"/>
      <c r="AN10" s="18"/>
      <c r="AO10" s="18"/>
    </row>
    <row r="11" spans="1:41" s="1" customFormat="1" ht="13.5">
      <c r="A11" s="145"/>
      <c r="B11" s="146" t="s">
        <v>105</v>
      </c>
      <c r="C11" s="155"/>
      <c r="D11" s="156"/>
      <c r="E11" s="156"/>
      <c r="F11" s="156"/>
      <c r="G11" s="156"/>
      <c r="H11" s="156"/>
      <c r="I11" s="156"/>
      <c r="J11" s="156">
        <v>9</v>
      </c>
      <c r="K11" s="156"/>
      <c r="L11" s="156"/>
      <c r="M11" s="157"/>
      <c r="N11" s="147"/>
      <c r="O11" s="167">
        <f t="shared" si="0"/>
        <v>0</v>
      </c>
      <c r="P11" s="168">
        <f t="shared" si="1"/>
        <v>0</v>
      </c>
      <c r="Q11" s="168">
        <f t="shared" si="1"/>
        <v>0</v>
      </c>
      <c r="R11" s="168">
        <f t="shared" si="2"/>
        <v>0</v>
      </c>
      <c r="S11" s="168">
        <f t="shared" si="3"/>
        <v>0</v>
      </c>
      <c r="T11" s="168">
        <f t="shared" si="4"/>
        <v>0</v>
      </c>
      <c r="U11" s="168">
        <f t="shared" si="5"/>
        <v>0</v>
      </c>
      <c r="V11" s="168">
        <f t="shared" si="6"/>
        <v>15</v>
      </c>
      <c r="W11" s="168">
        <f t="shared" si="7"/>
        <v>0</v>
      </c>
      <c r="X11" s="168">
        <f t="shared" si="8"/>
        <v>0</v>
      </c>
      <c r="Y11" s="169">
        <f t="shared" si="9"/>
        <v>0</v>
      </c>
      <c r="Z11" s="147"/>
      <c r="AA11" s="177"/>
      <c r="AB11" s="178"/>
      <c r="AC11" s="178"/>
      <c r="AD11" s="179"/>
      <c r="AE11" s="179"/>
      <c r="AF11" s="179"/>
      <c r="AG11" s="178"/>
      <c r="AH11" s="179"/>
      <c r="AI11" s="179"/>
      <c r="AJ11" s="179"/>
      <c r="AK11" s="180"/>
      <c r="AM11" s="18"/>
      <c r="AN11" s="18"/>
      <c r="AO11" s="18"/>
    </row>
    <row r="12" spans="1:41" s="1" customFormat="1" ht="13.5">
      <c r="A12" s="145"/>
      <c r="B12" s="146"/>
      <c r="C12" s="155"/>
      <c r="D12" s="156"/>
      <c r="E12" s="156"/>
      <c r="F12" s="156"/>
      <c r="G12" s="156"/>
      <c r="H12" s="156"/>
      <c r="I12" s="156"/>
      <c r="J12" s="156"/>
      <c r="K12" s="156"/>
      <c r="L12" s="156"/>
      <c r="M12" s="157"/>
      <c r="N12" s="147"/>
      <c r="O12" s="167">
        <f t="shared" si="0"/>
        <v>0</v>
      </c>
      <c r="P12" s="168">
        <f t="shared" si="1"/>
        <v>0</v>
      </c>
      <c r="Q12" s="168">
        <f t="shared" si="1"/>
        <v>0</v>
      </c>
      <c r="R12" s="168">
        <f t="shared" si="2"/>
        <v>0</v>
      </c>
      <c r="S12" s="168">
        <f t="shared" si="3"/>
        <v>0</v>
      </c>
      <c r="T12" s="168">
        <f t="shared" si="4"/>
        <v>0</v>
      </c>
      <c r="U12" s="168">
        <f t="shared" si="5"/>
        <v>0</v>
      </c>
      <c r="V12" s="168">
        <f t="shared" si="6"/>
        <v>0</v>
      </c>
      <c r="W12" s="168">
        <f t="shared" si="7"/>
        <v>0</v>
      </c>
      <c r="X12" s="168">
        <f t="shared" si="8"/>
        <v>0</v>
      </c>
      <c r="Y12" s="169">
        <f t="shared" si="9"/>
        <v>0</v>
      </c>
      <c r="Z12" s="147"/>
      <c r="AA12" s="177"/>
      <c r="AB12" s="178"/>
      <c r="AC12" s="178"/>
      <c r="AD12" s="179"/>
      <c r="AE12" s="179"/>
      <c r="AF12" s="179"/>
      <c r="AG12" s="178"/>
      <c r="AH12" s="179"/>
      <c r="AI12" s="179"/>
      <c r="AJ12" s="179"/>
      <c r="AK12" s="180"/>
      <c r="AM12" s="18"/>
      <c r="AN12" s="18"/>
      <c r="AO12" s="18"/>
    </row>
    <row r="13" spans="1:41" s="1" customFormat="1" ht="13.5">
      <c r="A13" s="145"/>
      <c r="B13" s="146"/>
      <c r="C13" s="155"/>
      <c r="D13" s="156"/>
      <c r="E13" s="156"/>
      <c r="F13" s="156"/>
      <c r="G13" s="156"/>
      <c r="H13" s="156"/>
      <c r="I13" s="156"/>
      <c r="J13" s="156"/>
      <c r="K13" s="156"/>
      <c r="L13" s="156"/>
      <c r="M13" s="157"/>
      <c r="N13" s="147"/>
      <c r="O13" s="167">
        <f t="shared" si="0"/>
        <v>0</v>
      </c>
      <c r="P13" s="168">
        <f t="shared" si="1"/>
        <v>0</v>
      </c>
      <c r="Q13" s="168">
        <f t="shared" si="1"/>
        <v>0</v>
      </c>
      <c r="R13" s="168">
        <f t="shared" si="2"/>
        <v>0</v>
      </c>
      <c r="S13" s="168">
        <f t="shared" si="3"/>
        <v>0</v>
      </c>
      <c r="T13" s="168">
        <f t="shared" si="4"/>
        <v>0</v>
      </c>
      <c r="U13" s="168">
        <f t="shared" si="5"/>
        <v>0</v>
      </c>
      <c r="V13" s="168">
        <f t="shared" si="6"/>
        <v>0</v>
      </c>
      <c r="W13" s="168">
        <f t="shared" si="7"/>
        <v>0</v>
      </c>
      <c r="X13" s="168">
        <f t="shared" si="8"/>
        <v>0</v>
      </c>
      <c r="Y13" s="169">
        <f t="shared" si="9"/>
        <v>0</v>
      </c>
      <c r="Z13" s="147"/>
      <c r="AA13" s="177"/>
      <c r="AB13" s="178"/>
      <c r="AC13" s="178"/>
      <c r="AD13" s="179"/>
      <c r="AE13" s="179"/>
      <c r="AF13" s="179"/>
      <c r="AG13" s="178"/>
      <c r="AH13" s="179"/>
      <c r="AI13" s="179"/>
      <c r="AJ13" s="179"/>
      <c r="AK13" s="180"/>
      <c r="AM13" s="18"/>
      <c r="AN13" s="18"/>
      <c r="AO13" s="18"/>
    </row>
    <row r="14" spans="1:41" s="1" customFormat="1" ht="13.5">
      <c r="A14" s="145"/>
      <c r="B14" s="146"/>
      <c r="C14" s="155"/>
      <c r="D14" s="156"/>
      <c r="E14" s="156"/>
      <c r="F14" s="156"/>
      <c r="G14" s="156"/>
      <c r="H14" s="156"/>
      <c r="I14" s="156"/>
      <c r="J14" s="156"/>
      <c r="K14" s="156"/>
      <c r="L14" s="156"/>
      <c r="M14" s="157"/>
      <c r="N14" s="147"/>
      <c r="O14" s="167">
        <f t="shared" si="0"/>
        <v>0</v>
      </c>
      <c r="P14" s="168">
        <f t="shared" si="1"/>
        <v>0</v>
      </c>
      <c r="Q14" s="168">
        <f t="shared" si="1"/>
        <v>0</v>
      </c>
      <c r="R14" s="168">
        <f t="shared" si="2"/>
        <v>0</v>
      </c>
      <c r="S14" s="168">
        <f t="shared" si="3"/>
        <v>0</v>
      </c>
      <c r="T14" s="168">
        <f t="shared" si="4"/>
        <v>0</v>
      </c>
      <c r="U14" s="168">
        <f t="shared" si="5"/>
        <v>0</v>
      </c>
      <c r="V14" s="168">
        <f t="shared" si="6"/>
        <v>0</v>
      </c>
      <c r="W14" s="168">
        <f t="shared" si="7"/>
        <v>0</v>
      </c>
      <c r="X14" s="168">
        <f t="shared" si="8"/>
        <v>0</v>
      </c>
      <c r="Y14" s="169">
        <f t="shared" si="9"/>
        <v>0</v>
      </c>
      <c r="Z14" s="147"/>
      <c r="AA14" s="177"/>
      <c r="AB14" s="178"/>
      <c r="AC14" s="178"/>
      <c r="AD14" s="179"/>
      <c r="AE14" s="179"/>
      <c r="AF14" s="179"/>
      <c r="AG14" s="178"/>
      <c r="AH14" s="179"/>
      <c r="AI14" s="179"/>
      <c r="AJ14" s="179"/>
      <c r="AK14" s="180"/>
      <c r="AM14" s="18"/>
      <c r="AN14" s="18"/>
      <c r="AO14" s="18"/>
    </row>
    <row r="15" spans="1:41" s="1" customFormat="1" ht="13.5">
      <c r="A15" s="145"/>
      <c r="B15" s="146"/>
      <c r="C15" s="155"/>
      <c r="D15" s="156"/>
      <c r="E15" s="156"/>
      <c r="F15" s="156"/>
      <c r="G15" s="156"/>
      <c r="H15" s="156"/>
      <c r="I15" s="156"/>
      <c r="J15" s="156"/>
      <c r="K15" s="156"/>
      <c r="L15" s="156"/>
      <c r="M15" s="157"/>
      <c r="N15" s="147"/>
      <c r="O15" s="167">
        <f t="shared" si="0"/>
        <v>0</v>
      </c>
      <c r="P15" s="168">
        <f t="shared" si="1"/>
        <v>0</v>
      </c>
      <c r="Q15" s="168">
        <f t="shared" si="1"/>
        <v>0</v>
      </c>
      <c r="R15" s="168">
        <f t="shared" si="2"/>
        <v>0</v>
      </c>
      <c r="S15" s="168">
        <f t="shared" si="3"/>
        <v>0</v>
      </c>
      <c r="T15" s="168">
        <f t="shared" si="4"/>
        <v>0</v>
      </c>
      <c r="U15" s="168">
        <f t="shared" si="5"/>
        <v>0</v>
      </c>
      <c r="V15" s="168">
        <f t="shared" si="6"/>
        <v>0</v>
      </c>
      <c r="W15" s="168">
        <f t="shared" si="7"/>
        <v>0</v>
      </c>
      <c r="X15" s="168">
        <f t="shared" si="8"/>
        <v>0</v>
      </c>
      <c r="Y15" s="169">
        <f t="shared" si="9"/>
        <v>0</v>
      </c>
      <c r="Z15" s="147"/>
      <c r="AA15" s="177"/>
      <c r="AB15" s="178"/>
      <c r="AC15" s="178"/>
      <c r="AD15" s="179"/>
      <c r="AE15" s="179"/>
      <c r="AF15" s="179"/>
      <c r="AG15" s="178"/>
      <c r="AH15" s="179"/>
      <c r="AI15" s="179"/>
      <c r="AJ15" s="179"/>
      <c r="AK15" s="180"/>
      <c r="AM15" s="18"/>
      <c r="AN15" s="18"/>
      <c r="AO15" s="18"/>
    </row>
    <row r="16" spans="1:41" s="1" customFormat="1" ht="13.5">
      <c r="A16" s="145"/>
      <c r="B16" s="146"/>
      <c r="C16" s="155"/>
      <c r="D16" s="156"/>
      <c r="E16" s="156"/>
      <c r="F16" s="156"/>
      <c r="G16" s="156"/>
      <c r="H16" s="156"/>
      <c r="I16" s="156"/>
      <c r="J16" s="156"/>
      <c r="K16" s="156"/>
      <c r="L16" s="156"/>
      <c r="M16" s="157"/>
      <c r="N16" s="147"/>
      <c r="O16" s="167">
        <f t="shared" si="0"/>
        <v>0</v>
      </c>
      <c r="P16" s="168">
        <f t="shared" si="1"/>
        <v>0</v>
      </c>
      <c r="Q16" s="168">
        <f t="shared" si="1"/>
        <v>0</v>
      </c>
      <c r="R16" s="168">
        <f t="shared" si="2"/>
        <v>0</v>
      </c>
      <c r="S16" s="168">
        <f t="shared" si="3"/>
        <v>0</v>
      </c>
      <c r="T16" s="168">
        <f t="shared" si="4"/>
        <v>0</v>
      </c>
      <c r="U16" s="168">
        <f t="shared" si="5"/>
        <v>0</v>
      </c>
      <c r="V16" s="168">
        <f t="shared" si="6"/>
        <v>0</v>
      </c>
      <c r="W16" s="168">
        <f t="shared" si="7"/>
        <v>0</v>
      </c>
      <c r="X16" s="168">
        <f t="shared" si="8"/>
        <v>0</v>
      </c>
      <c r="Y16" s="169">
        <f t="shared" si="9"/>
        <v>0</v>
      </c>
      <c r="Z16" s="147"/>
      <c r="AA16" s="177"/>
      <c r="AB16" s="178"/>
      <c r="AC16" s="178"/>
      <c r="AD16" s="179"/>
      <c r="AE16" s="179"/>
      <c r="AF16" s="179"/>
      <c r="AG16" s="178"/>
      <c r="AH16" s="179"/>
      <c r="AI16" s="179"/>
      <c r="AJ16" s="179"/>
      <c r="AK16" s="180"/>
      <c r="AM16" s="18"/>
      <c r="AN16" s="18"/>
      <c r="AO16" s="18"/>
    </row>
    <row r="17" spans="1:41" s="1" customFormat="1" ht="13.5">
      <c r="A17" s="145"/>
      <c r="B17" s="146"/>
      <c r="C17" s="155"/>
      <c r="D17" s="156"/>
      <c r="E17" s="156"/>
      <c r="F17" s="156"/>
      <c r="G17" s="156"/>
      <c r="H17" s="156"/>
      <c r="I17" s="156"/>
      <c r="J17" s="156"/>
      <c r="K17" s="156"/>
      <c r="L17" s="156"/>
      <c r="M17" s="157"/>
      <c r="N17" s="147"/>
      <c r="O17" s="167">
        <f t="shared" si="0"/>
        <v>0</v>
      </c>
      <c r="P17" s="168">
        <f t="shared" si="1"/>
        <v>0</v>
      </c>
      <c r="Q17" s="168">
        <f t="shared" si="1"/>
        <v>0</v>
      </c>
      <c r="R17" s="168">
        <f t="shared" si="2"/>
        <v>0</v>
      </c>
      <c r="S17" s="168">
        <f t="shared" si="3"/>
        <v>0</v>
      </c>
      <c r="T17" s="168">
        <f t="shared" si="4"/>
        <v>0</v>
      </c>
      <c r="U17" s="168">
        <f t="shared" si="5"/>
        <v>0</v>
      </c>
      <c r="V17" s="168">
        <f t="shared" si="6"/>
        <v>0</v>
      </c>
      <c r="W17" s="168">
        <f t="shared" si="7"/>
        <v>0</v>
      </c>
      <c r="X17" s="168">
        <f t="shared" si="8"/>
        <v>0</v>
      </c>
      <c r="Y17" s="169">
        <f t="shared" si="9"/>
        <v>0</v>
      </c>
      <c r="Z17" s="147"/>
      <c r="AA17" s="177"/>
      <c r="AB17" s="178"/>
      <c r="AC17" s="178"/>
      <c r="AD17" s="179"/>
      <c r="AE17" s="179"/>
      <c r="AF17" s="179"/>
      <c r="AG17" s="178"/>
      <c r="AH17" s="179"/>
      <c r="AI17" s="179"/>
      <c r="AJ17" s="179"/>
      <c r="AK17" s="180"/>
      <c r="AM17" s="18"/>
      <c r="AN17" s="18"/>
      <c r="AO17" s="18"/>
    </row>
    <row r="18" spans="1:41" s="1" customFormat="1" ht="13.5">
      <c r="A18" s="145"/>
      <c r="B18" s="146"/>
      <c r="C18" s="155"/>
      <c r="D18" s="156"/>
      <c r="E18" s="156"/>
      <c r="F18" s="156"/>
      <c r="G18" s="156"/>
      <c r="H18" s="156"/>
      <c r="I18" s="156"/>
      <c r="J18" s="156"/>
      <c r="K18" s="156"/>
      <c r="L18" s="156"/>
      <c r="M18" s="157"/>
      <c r="N18" s="147"/>
      <c r="O18" s="167">
        <f t="shared" si="0"/>
        <v>0</v>
      </c>
      <c r="P18" s="168">
        <f t="shared" si="1"/>
        <v>0</v>
      </c>
      <c r="Q18" s="168">
        <f t="shared" si="1"/>
        <v>0</v>
      </c>
      <c r="R18" s="168">
        <f t="shared" si="2"/>
        <v>0</v>
      </c>
      <c r="S18" s="168">
        <f t="shared" si="3"/>
        <v>0</v>
      </c>
      <c r="T18" s="168">
        <f t="shared" si="4"/>
        <v>0</v>
      </c>
      <c r="U18" s="168">
        <f t="shared" si="5"/>
        <v>0</v>
      </c>
      <c r="V18" s="168">
        <f t="shared" si="6"/>
        <v>0</v>
      </c>
      <c r="W18" s="168">
        <f t="shared" si="7"/>
        <v>0</v>
      </c>
      <c r="X18" s="168">
        <f t="shared" si="8"/>
        <v>0</v>
      </c>
      <c r="Y18" s="169">
        <f t="shared" si="9"/>
        <v>0</v>
      </c>
      <c r="Z18" s="147"/>
      <c r="AA18" s="177"/>
      <c r="AB18" s="178"/>
      <c r="AC18" s="178"/>
      <c r="AD18" s="179"/>
      <c r="AE18" s="179"/>
      <c r="AF18" s="179"/>
      <c r="AG18" s="178"/>
      <c r="AH18" s="179"/>
      <c r="AI18" s="179"/>
      <c r="AJ18" s="179"/>
      <c r="AK18" s="180"/>
      <c r="AM18" s="18"/>
      <c r="AN18" s="18"/>
      <c r="AO18" s="18"/>
    </row>
    <row r="19" spans="1:41" s="1" customFormat="1" ht="13.5">
      <c r="A19" s="145"/>
      <c r="B19" s="146"/>
      <c r="C19" s="155"/>
      <c r="D19" s="156"/>
      <c r="E19" s="156"/>
      <c r="F19" s="156"/>
      <c r="G19" s="156"/>
      <c r="H19" s="156"/>
      <c r="I19" s="156"/>
      <c r="J19" s="156"/>
      <c r="K19" s="156"/>
      <c r="L19" s="156"/>
      <c r="M19" s="157"/>
      <c r="N19" s="147"/>
      <c r="O19" s="167">
        <f t="shared" si="0"/>
        <v>0</v>
      </c>
      <c r="P19" s="168">
        <f t="shared" si="1"/>
        <v>0</v>
      </c>
      <c r="Q19" s="168">
        <f t="shared" si="1"/>
        <v>0</v>
      </c>
      <c r="R19" s="168">
        <f t="shared" si="2"/>
        <v>0</v>
      </c>
      <c r="S19" s="168">
        <f t="shared" si="3"/>
        <v>0</v>
      </c>
      <c r="T19" s="168">
        <f t="shared" si="4"/>
        <v>0</v>
      </c>
      <c r="U19" s="168">
        <f t="shared" si="5"/>
        <v>0</v>
      </c>
      <c r="V19" s="168">
        <f t="shared" si="6"/>
        <v>0</v>
      </c>
      <c r="W19" s="168">
        <f t="shared" si="7"/>
        <v>0</v>
      </c>
      <c r="X19" s="168">
        <f t="shared" si="8"/>
        <v>0</v>
      </c>
      <c r="Y19" s="169">
        <f t="shared" si="9"/>
        <v>0</v>
      </c>
      <c r="Z19" s="147"/>
      <c r="AA19" s="177"/>
      <c r="AB19" s="178"/>
      <c r="AC19" s="178"/>
      <c r="AD19" s="179"/>
      <c r="AE19" s="179"/>
      <c r="AF19" s="179"/>
      <c r="AG19" s="178"/>
      <c r="AH19" s="179"/>
      <c r="AI19" s="179"/>
      <c r="AJ19" s="179"/>
      <c r="AK19" s="180"/>
      <c r="AM19" s="18"/>
      <c r="AN19" s="18"/>
      <c r="AO19" s="18"/>
    </row>
    <row r="20" spans="1:41" s="1" customFormat="1" ht="13.5">
      <c r="A20" s="145"/>
      <c r="B20" s="146"/>
      <c r="C20" s="155"/>
      <c r="D20" s="156"/>
      <c r="E20" s="156"/>
      <c r="F20" s="156"/>
      <c r="G20" s="156"/>
      <c r="H20" s="156"/>
      <c r="I20" s="156"/>
      <c r="J20" s="156"/>
      <c r="K20" s="156"/>
      <c r="L20" s="156"/>
      <c r="M20" s="157"/>
      <c r="N20" s="147"/>
      <c r="O20" s="167">
        <f t="shared" si="0"/>
        <v>0</v>
      </c>
      <c r="P20" s="168">
        <f t="shared" si="1"/>
        <v>0</v>
      </c>
      <c r="Q20" s="168">
        <f t="shared" si="1"/>
        <v>0</v>
      </c>
      <c r="R20" s="168">
        <f t="shared" si="2"/>
        <v>0</v>
      </c>
      <c r="S20" s="168">
        <f t="shared" si="3"/>
        <v>0</v>
      </c>
      <c r="T20" s="168">
        <f t="shared" si="4"/>
        <v>0</v>
      </c>
      <c r="U20" s="168">
        <f t="shared" si="5"/>
        <v>0</v>
      </c>
      <c r="V20" s="168">
        <f t="shared" si="6"/>
        <v>0</v>
      </c>
      <c r="W20" s="168">
        <f t="shared" si="7"/>
        <v>0</v>
      </c>
      <c r="X20" s="168">
        <f t="shared" si="8"/>
        <v>0</v>
      </c>
      <c r="Y20" s="169">
        <f t="shared" si="9"/>
        <v>0</v>
      </c>
      <c r="Z20" s="147"/>
      <c r="AA20" s="177"/>
      <c r="AB20" s="178"/>
      <c r="AC20" s="178"/>
      <c r="AD20" s="179"/>
      <c r="AE20" s="179"/>
      <c r="AF20" s="179"/>
      <c r="AG20" s="178"/>
      <c r="AH20" s="179"/>
      <c r="AI20" s="179"/>
      <c r="AJ20" s="179"/>
      <c r="AK20" s="180"/>
      <c r="AM20" s="18"/>
      <c r="AN20" s="18"/>
      <c r="AO20" s="18"/>
    </row>
    <row r="21" spans="1:41" s="1" customFormat="1" ht="13.5">
      <c r="A21" s="145"/>
      <c r="B21" s="146"/>
      <c r="C21" s="155"/>
      <c r="D21" s="156"/>
      <c r="E21" s="156"/>
      <c r="F21" s="156"/>
      <c r="G21" s="156"/>
      <c r="H21" s="156"/>
      <c r="I21" s="156"/>
      <c r="J21" s="156"/>
      <c r="K21" s="156"/>
      <c r="L21" s="156"/>
      <c r="M21" s="157"/>
      <c r="N21" s="147"/>
      <c r="O21" s="167">
        <f t="shared" si="0"/>
        <v>0</v>
      </c>
      <c r="P21" s="168">
        <f t="shared" si="1"/>
        <v>0</v>
      </c>
      <c r="Q21" s="168">
        <f t="shared" si="1"/>
        <v>0</v>
      </c>
      <c r="R21" s="168">
        <f t="shared" si="2"/>
        <v>0</v>
      </c>
      <c r="S21" s="168">
        <f t="shared" si="3"/>
        <v>0</v>
      </c>
      <c r="T21" s="168">
        <f t="shared" si="4"/>
        <v>0</v>
      </c>
      <c r="U21" s="168">
        <f t="shared" si="5"/>
        <v>0</v>
      </c>
      <c r="V21" s="168">
        <f t="shared" si="6"/>
        <v>0</v>
      </c>
      <c r="W21" s="168">
        <f t="shared" si="7"/>
        <v>0</v>
      </c>
      <c r="X21" s="168">
        <f t="shared" si="8"/>
        <v>0</v>
      </c>
      <c r="Y21" s="169">
        <f t="shared" si="9"/>
        <v>0</v>
      </c>
      <c r="Z21" s="147"/>
      <c r="AA21" s="177"/>
      <c r="AB21" s="178"/>
      <c r="AC21" s="178"/>
      <c r="AD21" s="179"/>
      <c r="AE21" s="179"/>
      <c r="AF21" s="179"/>
      <c r="AG21" s="178"/>
      <c r="AH21" s="179"/>
      <c r="AI21" s="179"/>
      <c r="AJ21" s="179"/>
      <c r="AK21" s="180"/>
      <c r="AM21" s="18"/>
      <c r="AN21" s="18"/>
      <c r="AO21" s="18"/>
    </row>
    <row r="22" spans="1:41" s="1" customFormat="1" ht="13.5">
      <c r="A22" s="145"/>
      <c r="B22" s="146"/>
      <c r="C22" s="155"/>
      <c r="D22" s="156"/>
      <c r="E22" s="156"/>
      <c r="F22" s="156"/>
      <c r="G22" s="156"/>
      <c r="H22" s="156"/>
      <c r="I22" s="156"/>
      <c r="J22" s="156"/>
      <c r="K22" s="156"/>
      <c r="L22" s="156"/>
      <c r="M22" s="157"/>
      <c r="N22" s="147"/>
      <c r="O22" s="167">
        <f t="shared" si="0"/>
        <v>0</v>
      </c>
      <c r="P22" s="168">
        <f t="shared" si="1"/>
        <v>0</v>
      </c>
      <c r="Q22" s="168">
        <f t="shared" si="1"/>
        <v>0</v>
      </c>
      <c r="R22" s="168">
        <f t="shared" si="2"/>
        <v>0</v>
      </c>
      <c r="S22" s="168">
        <f t="shared" si="3"/>
        <v>0</v>
      </c>
      <c r="T22" s="168">
        <f t="shared" si="4"/>
        <v>0</v>
      </c>
      <c r="U22" s="168">
        <f t="shared" si="5"/>
        <v>0</v>
      </c>
      <c r="V22" s="168">
        <f t="shared" si="6"/>
        <v>0</v>
      </c>
      <c r="W22" s="168">
        <f t="shared" si="7"/>
        <v>0</v>
      </c>
      <c r="X22" s="168">
        <f t="shared" si="8"/>
        <v>0</v>
      </c>
      <c r="Y22" s="169">
        <f t="shared" si="9"/>
        <v>0</v>
      </c>
      <c r="Z22" s="147"/>
      <c r="AA22" s="177"/>
      <c r="AB22" s="178"/>
      <c r="AC22" s="178"/>
      <c r="AD22" s="179"/>
      <c r="AE22" s="179"/>
      <c r="AF22" s="179"/>
      <c r="AG22" s="178"/>
      <c r="AH22" s="179"/>
      <c r="AI22" s="179"/>
      <c r="AJ22" s="179"/>
      <c r="AK22" s="180"/>
      <c r="AM22" s="18"/>
      <c r="AN22" s="18"/>
      <c r="AO22" s="18"/>
    </row>
    <row r="23" spans="1:41" s="1" customFormat="1" ht="13.5">
      <c r="A23" s="145"/>
      <c r="B23" s="146"/>
      <c r="C23" s="155"/>
      <c r="D23" s="156"/>
      <c r="E23" s="156"/>
      <c r="F23" s="156"/>
      <c r="G23" s="156"/>
      <c r="H23" s="156"/>
      <c r="I23" s="156"/>
      <c r="J23" s="156"/>
      <c r="K23" s="156"/>
      <c r="L23" s="156"/>
      <c r="M23" s="157"/>
      <c r="N23" s="147"/>
      <c r="O23" s="167">
        <f t="shared" si="0"/>
        <v>0</v>
      </c>
      <c r="P23" s="168">
        <f t="shared" si="1"/>
        <v>0</v>
      </c>
      <c r="Q23" s="168">
        <f t="shared" si="1"/>
        <v>0</v>
      </c>
      <c r="R23" s="168">
        <f t="shared" si="2"/>
        <v>0</v>
      </c>
      <c r="S23" s="168">
        <f t="shared" si="3"/>
        <v>0</v>
      </c>
      <c r="T23" s="168">
        <f t="shared" si="4"/>
        <v>0</v>
      </c>
      <c r="U23" s="168">
        <f t="shared" si="5"/>
        <v>0</v>
      </c>
      <c r="V23" s="168">
        <f t="shared" si="6"/>
        <v>0</v>
      </c>
      <c r="W23" s="168">
        <f t="shared" si="7"/>
        <v>0</v>
      </c>
      <c r="X23" s="168">
        <f t="shared" si="8"/>
        <v>0</v>
      </c>
      <c r="Y23" s="169">
        <f t="shared" si="9"/>
        <v>0</v>
      </c>
      <c r="Z23" s="147"/>
      <c r="AA23" s="177"/>
      <c r="AB23" s="178"/>
      <c r="AC23" s="178"/>
      <c r="AD23" s="179"/>
      <c r="AE23" s="179"/>
      <c r="AF23" s="179"/>
      <c r="AG23" s="178"/>
      <c r="AH23" s="179"/>
      <c r="AI23" s="179"/>
      <c r="AJ23" s="179"/>
      <c r="AK23" s="180"/>
      <c r="AM23" s="18"/>
      <c r="AN23" s="18"/>
      <c r="AO23" s="18"/>
    </row>
    <row r="24" spans="1:41" s="1" customFormat="1" ht="13.5">
      <c r="A24" s="145"/>
      <c r="B24" s="146"/>
      <c r="C24" s="155"/>
      <c r="D24" s="156"/>
      <c r="E24" s="156"/>
      <c r="F24" s="156"/>
      <c r="G24" s="156"/>
      <c r="H24" s="156"/>
      <c r="I24" s="156"/>
      <c r="J24" s="156"/>
      <c r="K24" s="156"/>
      <c r="L24" s="156"/>
      <c r="M24" s="157"/>
      <c r="N24" s="147"/>
      <c r="O24" s="167">
        <f t="shared" si="0"/>
        <v>0</v>
      </c>
      <c r="P24" s="168">
        <f t="shared" si="1"/>
        <v>0</v>
      </c>
      <c r="Q24" s="168">
        <f t="shared" si="1"/>
        <v>0</v>
      </c>
      <c r="R24" s="168">
        <f t="shared" si="2"/>
        <v>0</v>
      </c>
      <c r="S24" s="168">
        <f t="shared" si="3"/>
        <v>0</v>
      </c>
      <c r="T24" s="168">
        <f t="shared" si="4"/>
        <v>0</v>
      </c>
      <c r="U24" s="168">
        <f t="shared" si="5"/>
        <v>0</v>
      </c>
      <c r="V24" s="168">
        <f t="shared" si="6"/>
        <v>0</v>
      </c>
      <c r="W24" s="168">
        <f t="shared" si="7"/>
        <v>0</v>
      </c>
      <c r="X24" s="168">
        <f t="shared" si="8"/>
        <v>0</v>
      </c>
      <c r="Y24" s="169">
        <f t="shared" si="9"/>
        <v>0</v>
      </c>
      <c r="Z24" s="147"/>
      <c r="AA24" s="177"/>
      <c r="AB24" s="178"/>
      <c r="AC24" s="178"/>
      <c r="AD24" s="179"/>
      <c r="AE24" s="179"/>
      <c r="AF24" s="179"/>
      <c r="AG24" s="178"/>
      <c r="AH24" s="179"/>
      <c r="AI24" s="179"/>
      <c r="AJ24" s="179"/>
      <c r="AK24" s="180"/>
      <c r="AM24" s="18"/>
      <c r="AN24" s="18"/>
      <c r="AO24" s="18"/>
    </row>
    <row r="25" spans="1:41" s="1" customFormat="1" ht="13.5">
      <c r="A25" s="145"/>
      <c r="B25" s="146"/>
      <c r="C25" s="155"/>
      <c r="D25" s="156"/>
      <c r="E25" s="156"/>
      <c r="F25" s="156"/>
      <c r="G25" s="156"/>
      <c r="H25" s="156"/>
      <c r="I25" s="156"/>
      <c r="J25" s="156"/>
      <c r="K25" s="156"/>
      <c r="L25" s="156"/>
      <c r="M25" s="157"/>
      <c r="N25" s="147"/>
      <c r="O25" s="167">
        <f t="shared" si="0"/>
        <v>0</v>
      </c>
      <c r="P25" s="168">
        <f t="shared" si="1"/>
        <v>0</v>
      </c>
      <c r="Q25" s="168">
        <f t="shared" si="1"/>
        <v>0</v>
      </c>
      <c r="R25" s="168">
        <f t="shared" si="2"/>
        <v>0</v>
      </c>
      <c r="S25" s="168">
        <f t="shared" si="3"/>
        <v>0</v>
      </c>
      <c r="T25" s="168">
        <f t="shared" si="4"/>
        <v>0</v>
      </c>
      <c r="U25" s="168">
        <f t="shared" si="5"/>
        <v>0</v>
      </c>
      <c r="V25" s="168">
        <f t="shared" si="6"/>
        <v>0</v>
      </c>
      <c r="W25" s="168">
        <f t="shared" si="7"/>
        <v>0</v>
      </c>
      <c r="X25" s="168">
        <f t="shared" si="8"/>
        <v>0</v>
      </c>
      <c r="Y25" s="169">
        <f t="shared" si="9"/>
        <v>0</v>
      </c>
      <c r="Z25" s="147"/>
      <c r="AA25" s="177"/>
      <c r="AB25" s="178"/>
      <c r="AC25" s="178"/>
      <c r="AD25" s="179"/>
      <c r="AE25" s="179"/>
      <c r="AF25" s="179"/>
      <c r="AG25" s="178"/>
      <c r="AH25" s="179"/>
      <c r="AI25" s="179"/>
      <c r="AJ25" s="179"/>
      <c r="AK25" s="180"/>
      <c r="AM25" s="18"/>
      <c r="AN25" s="18"/>
      <c r="AO25" s="18"/>
    </row>
    <row r="26" spans="1:41" s="1" customFormat="1" ht="13.5">
      <c r="A26" s="145"/>
      <c r="B26" s="146"/>
      <c r="C26" s="155"/>
      <c r="D26" s="156"/>
      <c r="E26" s="156"/>
      <c r="F26" s="156"/>
      <c r="G26" s="156"/>
      <c r="H26" s="156"/>
      <c r="I26" s="156"/>
      <c r="J26" s="156"/>
      <c r="K26" s="156"/>
      <c r="L26" s="156"/>
      <c r="M26" s="157"/>
      <c r="N26" s="147"/>
      <c r="O26" s="167">
        <f t="shared" si="0"/>
        <v>0</v>
      </c>
      <c r="P26" s="168">
        <f t="shared" si="1"/>
        <v>0</v>
      </c>
      <c r="Q26" s="168">
        <f t="shared" si="1"/>
        <v>0</v>
      </c>
      <c r="R26" s="168">
        <f t="shared" si="2"/>
        <v>0</v>
      </c>
      <c r="S26" s="168">
        <f t="shared" si="3"/>
        <v>0</v>
      </c>
      <c r="T26" s="168">
        <f t="shared" si="4"/>
        <v>0</v>
      </c>
      <c r="U26" s="168">
        <f t="shared" si="5"/>
        <v>0</v>
      </c>
      <c r="V26" s="168">
        <f t="shared" si="6"/>
        <v>0</v>
      </c>
      <c r="W26" s="168">
        <f t="shared" si="7"/>
        <v>0</v>
      </c>
      <c r="X26" s="168">
        <f t="shared" si="8"/>
        <v>0</v>
      </c>
      <c r="Y26" s="169">
        <f t="shared" si="9"/>
        <v>0</v>
      </c>
      <c r="Z26" s="147"/>
      <c r="AA26" s="177"/>
      <c r="AB26" s="178"/>
      <c r="AC26" s="178"/>
      <c r="AD26" s="179"/>
      <c r="AE26" s="179"/>
      <c r="AF26" s="179"/>
      <c r="AG26" s="178"/>
      <c r="AH26" s="179"/>
      <c r="AI26" s="179"/>
      <c r="AJ26" s="179"/>
      <c r="AK26" s="180"/>
      <c r="AM26" s="18"/>
      <c r="AN26" s="18"/>
      <c r="AO26" s="18"/>
    </row>
    <row r="27" spans="1:41" s="1" customFormat="1" ht="13.5">
      <c r="A27" s="145"/>
      <c r="B27" s="146"/>
      <c r="C27" s="155"/>
      <c r="D27" s="156"/>
      <c r="E27" s="156"/>
      <c r="F27" s="156"/>
      <c r="G27" s="156"/>
      <c r="H27" s="156"/>
      <c r="I27" s="156"/>
      <c r="J27" s="156"/>
      <c r="K27" s="156"/>
      <c r="L27" s="156"/>
      <c r="M27" s="157"/>
      <c r="N27" s="147"/>
      <c r="O27" s="167">
        <f t="shared" si="0"/>
        <v>0</v>
      </c>
      <c r="P27" s="168">
        <f t="shared" si="1"/>
        <v>0</v>
      </c>
      <c r="Q27" s="168">
        <f t="shared" si="1"/>
        <v>0</v>
      </c>
      <c r="R27" s="168">
        <f t="shared" si="2"/>
        <v>0</v>
      </c>
      <c r="S27" s="168">
        <f t="shared" si="3"/>
        <v>0</v>
      </c>
      <c r="T27" s="168">
        <f t="shared" si="4"/>
        <v>0</v>
      </c>
      <c r="U27" s="168">
        <f t="shared" si="5"/>
        <v>0</v>
      </c>
      <c r="V27" s="168">
        <f t="shared" si="6"/>
        <v>0</v>
      </c>
      <c r="W27" s="168">
        <f t="shared" si="7"/>
        <v>0</v>
      </c>
      <c r="X27" s="168">
        <f t="shared" si="8"/>
        <v>0</v>
      </c>
      <c r="Y27" s="169">
        <f t="shared" si="9"/>
        <v>0</v>
      </c>
      <c r="Z27" s="147"/>
      <c r="AA27" s="177"/>
      <c r="AB27" s="178"/>
      <c r="AC27" s="178"/>
      <c r="AD27" s="179"/>
      <c r="AE27" s="179"/>
      <c r="AF27" s="179"/>
      <c r="AG27" s="178"/>
      <c r="AH27" s="179"/>
      <c r="AI27" s="179"/>
      <c r="AJ27" s="179"/>
      <c r="AK27" s="180"/>
      <c r="AM27" s="18"/>
      <c r="AN27" s="18"/>
      <c r="AO27" s="18"/>
    </row>
    <row r="28" spans="1:41" s="1" customFormat="1" ht="13.5">
      <c r="A28" s="145"/>
      <c r="B28" s="146"/>
      <c r="C28" s="155"/>
      <c r="D28" s="156"/>
      <c r="E28" s="156"/>
      <c r="F28" s="156"/>
      <c r="G28" s="156"/>
      <c r="H28" s="156"/>
      <c r="I28" s="156"/>
      <c r="J28" s="156"/>
      <c r="K28" s="156"/>
      <c r="L28" s="156"/>
      <c r="M28" s="157"/>
      <c r="N28" s="147"/>
      <c r="O28" s="167">
        <f t="shared" si="0"/>
        <v>0</v>
      </c>
      <c r="P28" s="168">
        <f t="shared" si="1"/>
        <v>0</v>
      </c>
      <c r="Q28" s="168">
        <f t="shared" si="1"/>
        <v>0</v>
      </c>
      <c r="R28" s="168">
        <f t="shared" si="2"/>
        <v>0</v>
      </c>
      <c r="S28" s="168">
        <f t="shared" si="3"/>
        <v>0</v>
      </c>
      <c r="T28" s="168">
        <f t="shared" si="4"/>
        <v>0</v>
      </c>
      <c r="U28" s="168">
        <f t="shared" si="5"/>
        <v>0</v>
      </c>
      <c r="V28" s="168">
        <f t="shared" si="6"/>
        <v>0</v>
      </c>
      <c r="W28" s="168">
        <f t="shared" si="7"/>
        <v>0</v>
      </c>
      <c r="X28" s="168">
        <f t="shared" si="8"/>
        <v>0</v>
      </c>
      <c r="Y28" s="169">
        <f t="shared" si="9"/>
        <v>0</v>
      </c>
      <c r="Z28" s="147"/>
      <c r="AA28" s="177"/>
      <c r="AB28" s="178"/>
      <c r="AC28" s="178"/>
      <c r="AD28" s="179"/>
      <c r="AE28" s="179"/>
      <c r="AF28" s="179"/>
      <c r="AG28" s="178"/>
      <c r="AH28" s="179"/>
      <c r="AI28" s="179"/>
      <c r="AJ28" s="179"/>
      <c r="AK28" s="180"/>
      <c r="AM28" s="18"/>
      <c r="AN28" s="18"/>
      <c r="AO28" s="18"/>
    </row>
    <row r="29" spans="1:41" s="1" customFormat="1" ht="13.5">
      <c r="A29" s="145"/>
      <c r="B29" s="146"/>
      <c r="C29" s="155"/>
      <c r="D29" s="156"/>
      <c r="E29" s="156"/>
      <c r="F29" s="156"/>
      <c r="G29" s="156"/>
      <c r="H29" s="156"/>
      <c r="I29" s="156"/>
      <c r="J29" s="156"/>
      <c r="K29" s="156"/>
      <c r="L29" s="156"/>
      <c r="M29" s="157"/>
      <c r="N29" s="147"/>
      <c r="O29" s="167">
        <f t="shared" si="0"/>
        <v>0</v>
      </c>
      <c r="P29" s="168">
        <f t="shared" si="1"/>
        <v>0</v>
      </c>
      <c r="Q29" s="168">
        <f t="shared" si="1"/>
        <v>0</v>
      </c>
      <c r="R29" s="168">
        <f t="shared" si="2"/>
        <v>0</v>
      </c>
      <c r="S29" s="168">
        <f t="shared" si="3"/>
        <v>0</v>
      </c>
      <c r="T29" s="168">
        <f t="shared" si="4"/>
        <v>0</v>
      </c>
      <c r="U29" s="168">
        <f t="shared" si="5"/>
        <v>0</v>
      </c>
      <c r="V29" s="168">
        <f t="shared" si="6"/>
        <v>0</v>
      </c>
      <c r="W29" s="168">
        <f t="shared" si="7"/>
        <v>0</v>
      </c>
      <c r="X29" s="168">
        <f t="shared" si="8"/>
        <v>0</v>
      </c>
      <c r="Y29" s="169">
        <f t="shared" si="9"/>
        <v>0</v>
      </c>
      <c r="Z29" s="147"/>
      <c r="AA29" s="177"/>
      <c r="AB29" s="178"/>
      <c r="AC29" s="178"/>
      <c r="AD29" s="179"/>
      <c r="AE29" s="179"/>
      <c r="AF29" s="179"/>
      <c r="AG29" s="178"/>
      <c r="AH29" s="179"/>
      <c r="AI29" s="179"/>
      <c r="AJ29" s="179"/>
      <c r="AK29" s="180"/>
      <c r="AM29" s="18"/>
      <c r="AN29" s="18"/>
      <c r="AO29" s="18"/>
    </row>
    <row r="30" spans="1:41" s="1" customFormat="1" ht="13.5">
      <c r="A30" s="145"/>
      <c r="B30" s="146"/>
      <c r="C30" s="155"/>
      <c r="D30" s="156"/>
      <c r="E30" s="156"/>
      <c r="F30" s="156"/>
      <c r="G30" s="156"/>
      <c r="H30" s="156"/>
      <c r="I30" s="156"/>
      <c r="J30" s="156"/>
      <c r="K30" s="156"/>
      <c r="L30" s="156"/>
      <c r="M30" s="157"/>
      <c r="N30" s="147"/>
      <c r="O30" s="167">
        <f t="shared" si="0"/>
        <v>0</v>
      </c>
      <c r="P30" s="168">
        <f t="shared" si="1"/>
        <v>0</v>
      </c>
      <c r="Q30" s="168">
        <f t="shared" si="1"/>
        <v>0</v>
      </c>
      <c r="R30" s="168">
        <f t="shared" si="2"/>
        <v>0</v>
      </c>
      <c r="S30" s="168">
        <f t="shared" si="3"/>
        <v>0</v>
      </c>
      <c r="T30" s="168">
        <f t="shared" si="4"/>
        <v>0</v>
      </c>
      <c r="U30" s="168">
        <f t="shared" si="5"/>
        <v>0</v>
      </c>
      <c r="V30" s="168">
        <f t="shared" si="6"/>
        <v>0</v>
      </c>
      <c r="W30" s="168">
        <f t="shared" si="7"/>
        <v>0</v>
      </c>
      <c r="X30" s="168">
        <f t="shared" si="8"/>
        <v>0</v>
      </c>
      <c r="Y30" s="169">
        <f t="shared" si="9"/>
        <v>0</v>
      </c>
      <c r="Z30" s="147"/>
      <c r="AA30" s="177"/>
      <c r="AB30" s="178"/>
      <c r="AC30" s="178"/>
      <c r="AD30" s="179"/>
      <c r="AE30" s="179"/>
      <c r="AF30" s="179"/>
      <c r="AG30" s="178"/>
      <c r="AH30" s="179"/>
      <c r="AI30" s="179"/>
      <c r="AJ30" s="179"/>
      <c r="AK30" s="180"/>
      <c r="AM30" s="18"/>
      <c r="AN30" s="18"/>
      <c r="AO30" s="18"/>
    </row>
    <row r="31" spans="1:41" s="1" customFormat="1" ht="13.5">
      <c r="A31" s="145"/>
      <c r="B31" s="146"/>
      <c r="C31" s="155"/>
      <c r="D31" s="156"/>
      <c r="E31" s="156"/>
      <c r="F31" s="156"/>
      <c r="G31" s="156"/>
      <c r="H31" s="156"/>
      <c r="I31" s="156"/>
      <c r="J31" s="156"/>
      <c r="K31" s="156"/>
      <c r="L31" s="156"/>
      <c r="M31" s="157"/>
      <c r="N31" s="147"/>
      <c r="O31" s="167">
        <f t="shared" si="0"/>
        <v>0</v>
      </c>
      <c r="P31" s="168">
        <f t="shared" si="1"/>
        <v>0</v>
      </c>
      <c r="Q31" s="168">
        <f t="shared" si="1"/>
        <v>0</v>
      </c>
      <c r="R31" s="168">
        <f t="shared" si="2"/>
        <v>0</v>
      </c>
      <c r="S31" s="168">
        <f t="shared" si="3"/>
        <v>0</v>
      </c>
      <c r="T31" s="168">
        <f t="shared" si="4"/>
        <v>0</v>
      </c>
      <c r="U31" s="168">
        <f t="shared" si="5"/>
        <v>0</v>
      </c>
      <c r="V31" s="168">
        <f t="shared" si="6"/>
        <v>0</v>
      </c>
      <c r="W31" s="168">
        <f t="shared" si="7"/>
        <v>0</v>
      </c>
      <c r="X31" s="168">
        <f t="shared" si="8"/>
        <v>0</v>
      </c>
      <c r="Y31" s="169">
        <f t="shared" si="9"/>
        <v>0</v>
      </c>
      <c r="Z31" s="147"/>
      <c r="AA31" s="177"/>
      <c r="AB31" s="178"/>
      <c r="AC31" s="178"/>
      <c r="AD31" s="179"/>
      <c r="AE31" s="179"/>
      <c r="AF31" s="179"/>
      <c r="AG31" s="178"/>
      <c r="AH31" s="179"/>
      <c r="AI31" s="179"/>
      <c r="AJ31" s="179"/>
      <c r="AK31" s="180"/>
      <c r="AM31" s="18"/>
      <c r="AN31" s="18"/>
      <c r="AO31" s="18"/>
    </row>
    <row r="32" spans="1:41" s="1" customFormat="1" ht="13.5">
      <c r="A32" s="145"/>
      <c r="B32" s="146"/>
      <c r="C32" s="155"/>
      <c r="D32" s="156"/>
      <c r="E32" s="156"/>
      <c r="F32" s="156"/>
      <c r="G32" s="156"/>
      <c r="H32" s="156"/>
      <c r="I32" s="156"/>
      <c r="J32" s="156"/>
      <c r="K32" s="156"/>
      <c r="L32" s="156"/>
      <c r="M32" s="157"/>
      <c r="N32" s="147"/>
      <c r="O32" s="167">
        <f t="shared" si="0"/>
        <v>0</v>
      </c>
      <c r="P32" s="168">
        <f t="shared" si="1"/>
        <v>0</v>
      </c>
      <c r="Q32" s="168">
        <f t="shared" si="1"/>
        <v>0</v>
      </c>
      <c r="R32" s="168">
        <f t="shared" si="2"/>
        <v>0</v>
      </c>
      <c r="S32" s="168">
        <f t="shared" si="3"/>
        <v>0</v>
      </c>
      <c r="T32" s="168">
        <f t="shared" si="4"/>
        <v>0</v>
      </c>
      <c r="U32" s="168">
        <f t="shared" si="5"/>
        <v>0</v>
      </c>
      <c r="V32" s="168">
        <f t="shared" si="6"/>
        <v>0</v>
      </c>
      <c r="W32" s="168">
        <f t="shared" si="7"/>
        <v>0</v>
      </c>
      <c r="X32" s="168">
        <f t="shared" si="8"/>
        <v>0</v>
      </c>
      <c r="Y32" s="169">
        <f t="shared" si="9"/>
        <v>0</v>
      </c>
      <c r="Z32" s="147"/>
      <c r="AA32" s="177"/>
      <c r="AB32" s="178"/>
      <c r="AC32" s="178"/>
      <c r="AD32" s="179"/>
      <c r="AE32" s="179"/>
      <c r="AF32" s="179"/>
      <c r="AG32" s="178"/>
      <c r="AH32" s="179"/>
      <c r="AI32" s="179"/>
      <c r="AJ32" s="179"/>
      <c r="AK32" s="180"/>
      <c r="AM32" s="18"/>
      <c r="AN32" s="18"/>
      <c r="AO32" s="18"/>
    </row>
    <row r="33" spans="1:41" s="1" customFormat="1" ht="13.5">
      <c r="A33" s="145"/>
      <c r="B33" s="146"/>
      <c r="C33" s="155"/>
      <c r="D33" s="156"/>
      <c r="E33" s="156"/>
      <c r="F33" s="156"/>
      <c r="G33" s="156"/>
      <c r="H33" s="156"/>
      <c r="I33" s="156"/>
      <c r="J33" s="156"/>
      <c r="K33" s="156"/>
      <c r="L33" s="156"/>
      <c r="M33" s="157"/>
      <c r="N33" s="147"/>
      <c r="O33" s="167">
        <f t="shared" si="0"/>
        <v>0</v>
      </c>
      <c r="P33" s="168">
        <f t="shared" si="1"/>
        <v>0</v>
      </c>
      <c r="Q33" s="168">
        <f t="shared" si="1"/>
        <v>0</v>
      </c>
      <c r="R33" s="168">
        <f t="shared" si="2"/>
        <v>0</v>
      </c>
      <c r="S33" s="168">
        <f t="shared" si="3"/>
        <v>0</v>
      </c>
      <c r="T33" s="168">
        <f t="shared" si="4"/>
        <v>0</v>
      </c>
      <c r="U33" s="168">
        <f t="shared" si="5"/>
        <v>0</v>
      </c>
      <c r="V33" s="168">
        <f t="shared" si="6"/>
        <v>0</v>
      </c>
      <c r="W33" s="168">
        <f t="shared" si="7"/>
        <v>0</v>
      </c>
      <c r="X33" s="168">
        <f t="shared" si="8"/>
        <v>0</v>
      </c>
      <c r="Y33" s="169">
        <f t="shared" si="9"/>
        <v>0</v>
      </c>
      <c r="Z33" s="147"/>
      <c r="AA33" s="177"/>
      <c r="AB33" s="178"/>
      <c r="AC33" s="178"/>
      <c r="AD33" s="179"/>
      <c r="AE33" s="179"/>
      <c r="AF33" s="179"/>
      <c r="AG33" s="178"/>
      <c r="AH33" s="179"/>
      <c r="AI33" s="179"/>
      <c r="AJ33" s="179"/>
      <c r="AK33" s="180"/>
      <c r="AM33" s="18"/>
      <c r="AN33" s="18"/>
      <c r="AO33" s="18"/>
    </row>
    <row r="34" spans="1:41" s="1" customFormat="1" ht="12.75">
      <c r="A34" s="145"/>
      <c r="B34" s="146"/>
      <c r="C34" s="155"/>
      <c r="D34" s="156"/>
      <c r="E34" s="156"/>
      <c r="F34" s="156"/>
      <c r="G34" s="156"/>
      <c r="H34" s="156"/>
      <c r="I34" s="156"/>
      <c r="J34" s="156"/>
      <c r="K34" s="156"/>
      <c r="L34" s="156"/>
      <c r="M34" s="157"/>
      <c r="N34" s="147"/>
      <c r="O34" s="167">
        <f t="shared" si="0"/>
        <v>0</v>
      </c>
      <c r="P34" s="168">
        <f t="shared" si="1"/>
        <v>0</v>
      </c>
      <c r="Q34" s="168">
        <f t="shared" si="1"/>
        <v>0</v>
      </c>
      <c r="R34" s="168">
        <f t="shared" si="2"/>
        <v>0</v>
      </c>
      <c r="S34" s="168">
        <f t="shared" si="3"/>
        <v>0</v>
      </c>
      <c r="T34" s="168">
        <f t="shared" si="4"/>
        <v>0</v>
      </c>
      <c r="U34" s="168">
        <f t="shared" si="5"/>
        <v>0</v>
      </c>
      <c r="V34" s="168">
        <f t="shared" si="6"/>
        <v>0</v>
      </c>
      <c r="W34" s="168">
        <f t="shared" si="7"/>
        <v>0</v>
      </c>
      <c r="X34" s="168">
        <f t="shared" si="8"/>
        <v>0</v>
      </c>
      <c r="Y34" s="169">
        <f t="shared" si="9"/>
        <v>0</v>
      </c>
      <c r="Z34" s="147"/>
      <c r="AA34" s="177"/>
      <c r="AB34" s="178"/>
      <c r="AC34" s="178"/>
      <c r="AD34" s="179"/>
      <c r="AE34" s="179"/>
      <c r="AF34" s="179"/>
      <c r="AG34" s="178"/>
      <c r="AH34" s="179"/>
      <c r="AI34" s="179"/>
      <c r="AJ34" s="179"/>
      <c r="AK34" s="180"/>
    </row>
    <row r="35" spans="1:41" s="1" customFormat="1" ht="12.75">
      <c r="A35" s="145"/>
      <c r="B35" s="146"/>
      <c r="C35" s="155"/>
      <c r="D35" s="156"/>
      <c r="E35" s="156"/>
      <c r="F35" s="156"/>
      <c r="G35" s="156"/>
      <c r="H35" s="156"/>
      <c r="I35" s="156"/>
      <c r="J35" s="156"/>
      <c r="K35" s="156"/>
      <c r="L35" s="156"/>
      <c r="M35" s="157"/>
      <c r="N35" s="147"/>
      <c r="O35" s="167">
        <f t="shared" si="0"/>
        <v>0</v>
      </c>
      <c r="P35" s="168">
        <f t="shared" si="1"/>
        <v>0</v>
      </c>
      <c r="Q35" s="168">
        <f t="shared" si="1"/>
        <v>0</v>
      </c>
      <c r="R35" s="168">
        <f t="shared" si="2"/>
        <v>0</v>
      </c>
      <c r="S35" s="168">
        <f t="shared" si="3"/>
        <v>0</v>
      </c>
      <c r="T35" s="168">
        <f t="shared" si="4"/>
        <v>0</v>
      </c>
      <c r="U35" s="168">
        <f t="shared" si="5"/>
        <v>0</v>
      </c>
      <c r="V35" s="168">
        <f t="shared" si="6"/>
        <v>0</v>
      </c>
      <c r="W35" s="168">
        <f t="shared" si="7"/>
        <v>0</v>
      </c>
      <c r="X35" s="168">
        <f t="shared" si="8"/>
        <v>0</v>
      </c>
      <c r="Y35" s="169">
        <f t="shared" si="9"/>
        <v>0</v>
      </c>
      <c r="Z35" s="147"/>
      <c r="AA35" s="177"/>
      <c r="AB35" s="178"/>
      <c r="AC35" s="178"/>
      <c r="AD35" s="179"/>
      <c r="AE35" s="179"/>
      <c r="AF35" s="179"/>
      <c r="AG35" s="178"/>
      <c r="AH35" s="179"/>
      <c r="AI35" s="179"/>
      <c r="AJ35" s="179"/>
      <c r="AK35" s="180"/>
    </row>
    <row r="36" spans="1:41" s="1" customFormat="1" ht="12.75">
      <c r="A36" s="145"/>
      <c r="B36" s="146"/>
      <c r="C36" s="155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N36" s="147"/>
      <c r="O36" s="167">
        <f t="shared" si="0"/>
        <v>0</v>
      </c>
      <c r="P36" s="168">
        <f t="shared" si="1"/>
        <v>0</v>
      </c>
      <c r="Q36" s="168">
        <f t="shared" si="1"/>
        <v>0</v>
      </c>
      <c r="R36" s="168">
        <f t="shared" si="2"/>
        <v>0</v>
      </c>
      <c r="S36" s="168">
        <f t="shared" si="3"/>
        <v>0</v>
      </c>
      <c r="T36" s="168">
        <f t="shared" si="4"/>
        <v>0</v>
      </c>
      <c r="U36" s="168">
        <f t="shared" si="5"/>
        <v>0</v>
      </c>
      <c r="V36" s="168">
        <f t="shared" si="6"/>
        <v>0</v>
      </c>
      <c r="W36" s="168">
        <f t="shared" si="7"/>
        <v>0</v>
      </c>
      <c r="X36" s="168">
        <f t="shared" si="8"/>
        <v>0</v>
      </c>
      <c r="Y36" s="169">
        <f t="shared" si="9"/>
        <v>0</v>
      </c>
      <c r="Z36" s="147"/>
      <c r="AA36" s="177"/>
      <c r="AB36" s="178"/>
      <c r="AC36" s="178"/>
      <c r="AD36" s="179"/>
      <c r="AE36" s="179"/>
      <c r="AF36" s="179"/>
      <c r="AG36" s="178"/>
      <c r="AH36" s="179"/>
      <c r="AI36" s="179"/>
      <c r="AJ36" s="179"/>
      <c r="AK36" s="180"/>
    </row>
    <row r="37" spans="1:41" s="1" customFormat="1" ht="12.75">
      <c r="A37" s="145"/>
      <c r="B37" s="146"/>
      <c r="C37" s="155"/>
      <c r="D37" s="156"/>
      <c r="E37" s="156"/>
      <c r="F37" s="156"/>
      <c r="G37" s="156"/>
      <c r="H37" s="156"/>
      <c r="I37" s="156"/>
      <c r="J37" s="156"/>
      <c r="K37" s="156"/>
      <c r="L37" s="156"/>
      <c r="M37" s="157"/>
      <c r="N37" s="147"/>
      <c r="O37" s="167">
        <f t="shared" si="0"/>
        <v>0</v>
      </c>
      <c r="P37" s="168">
        <f t="shared" si="1"/>
        <v>0</v>
      </c>
      <c r="Q37" s="168">
        <f t="shared" si="1"/>
        <v>0</v>
      </c>
      <c r="R37" s="168">
        <f t="shared" si="2"/>
        <v>0</v>
      </c>
      <c r="S37" s="168">
        <f t="shared" si="3"/>
        <v>0</v>
      </c>
      <c r="T37" s="168">
        <f t="shared" si="4"/>
        <v>0</v>
      </c>
      <c r="U37" s="168">
        <f t="shared" si="5"/>
        <v>0</v>
      </c>
      <c r="V37" s="168">
        <f t="shared" si="6"/>
        <v>0</v>
      </c>
      <c r="W37" s="168">
        <f t="shared" si="7"/>
        <v>0</v>
      </c>
      <c r="X37" s="168">
        <f t="shared" si="8"/>
        <v>0</v>
      </c>
      <c r="Y37" s="169">
        <f t="shared" si="9"/>
        <v>0</v>
      </c>
      <c r="Z37" s="147"/>
      <c r="AA37" s="177"/>
      <c r="AB37" s="178"/>
      <c r="AC37" s="178"/>
      <c r="AD37" s="179"/>
      <c r="AE37" s="179"/>
      <c r="AF37" s="179"/>
      <c r="AG37" s="178"/>
      <c r="AH37" s="179"/>
      <c r="AI37" s="179"/>
      <c r="AJ37" s="179"/>
      <c r="AK37" s="180"/>
    </row>
    <row r="38" spans="1:41" s="1" customFormat="1" ht="12.75">
      <c r="A38" s="145"/>
      <c r="B38" s="146"/>
      <c r="C38" s="155"/>
      <c r="D38" s="156"/>
      <c r="E38" s="156"/>
      <c r="F38" s="156"/>
      <c r="G38" s="156"/>
      <c r="H38" s="156"/>
      <c r="I38" s="156"/>
      <c r="J38" s="156"/>
      <c r="K38" s="156"/>
      <c r="L38" s="156"/>
      <c r="M38" s="157"/>
      <c r="N38" s="147"/>
      <c r="O38" s="167">
        <f t="shared" si="0"/>
        <v>0</v>
      </c>
      <c r="P38" s="168">
        <f t="shared" si="1"/>
        <v>0</v>
      </c>
      <c r="Q38" s="168">
        <f t="shared" si="1"/>
        <v>0</v>
      </c>
      <c r="R38" s="168">
        <f t="shared" si="2"/>
        <v>0</v>
      </c>
      <c r="S38" s="168">
        <f t="shared" si="3"/>
        <v>0</v>
      </c>
      <c r="T38" s="168">
        <f t="shared" si="4"/>
        <v>0</v>
      </c>
      <c r="U38" s="168">
        <f t="shared" si="5"/>
        <v>0</v>
      </c>
      <c r="V38" s="168">
        <f t="shared" si="6"/>
        <v>0</v>
      </c>
      <c r="W38" s="168">
        <f t="shared" si="7"/>
        <v>0</v>
      </c>
      <c r="X38" s="168">
        <f t="shared" si="8"/>
        <v>0</v>
      </c>
      <c r="Y38" s="169">
        <f t="shared" si="9"/>
        <v>0</v>
      </c>
      <c r="Z38" s="147"/>
      <c r="AA38" s="177"/>
      <c r="AB38" s="178"/>
      <c r="AC38" s="178"/>
      <c r="AD38" s="179"/>
      <c r="AE38" s="179"/>
      <c r="AF38" s="179"/>
      <c r="AG38" s="178"/>
      <c r="AH38" s="179"/>
      <c r="AI38" s="179"/>
      <c r="AJ38" s="179"/>
      <c r="AK38" s="180"/>
    </row>
    <row r="39" spans="1:41" s="1" customFormat="1" ht="12.75">
      <c r="A39" s="145"/>
      <c r="B39" s="146"/>
      <c r="C39" s="155"/>
      <c r="D39" s="156"/>
      <c r="E39" s="156"/>
      <c r="F39" s="156"/>
      <c r="G39" s="156"/>
      <c r="H39" s="156"/>
      <c r="I39" s="156"/>
      <c r="J39" s="156"/>
      <c r="K39" s="156"/>
      <c r="L39" s="156"/>
      <c r="M39" s="157"/>
      <c r="N39" s="147"/>
      <c r="O39" s="167">
        <f t="shared" si="0"/>
        <v>0</v>
      </c>
      <c r="P39" s="168">
        <f t="shared" si="1"/>
        <v>0</v>
      </c>
      <c r="Q39" s="168">
        <f t="shared" si="1"/>
        <v>0</v>
      </c>
      <c r="R39" s="168">
        <f t="shared" si="2"/>
        <v>0</v>
      </c>
      <c r="S39" s="168">
        <f t="shared" si="3"/>
        <v>0</v>
      </c>
      <c r="T39" s="168">
        <f t="shared" si="4"/>
        <v>0</v>
      </c>
      <c r="U39" s="168">
        <f t="shared" si="5"/>
        <v>0</v>
      </c>
      <c r="V39" s="168">
        <f t="shared" si="6"/>
        <v>0</v>
      </c>
      <c r="W39" s="168">
        <f t="shared" si="7"/>
        <v>0</v>
      </c>
      <c r="X39" s="168">
        <f t="shared" si="8"/>
        <v>0</v>
      </c>
      <c r="Y39" s="169">
        <f t="shared" si="9"/>
        <v>0</v>
      </c>
      <c r="Z39" s="147"/>
      <c r="AA39" s="177"/>
      <c r="AB39" s="178"/>
      <c r="AC39" s="178"/>
      <c r="AD39" s="179"/>
      <c r="AE39" s="179"/>
      <c r="AF39" s="179"/>
      <c r="AG39" s="178"/>
      <c r="AH39" s="179"/>
      <c r="AI39" s="179"/>
      <c r="AJ39" s="179"/>
      <c r="AK39" s="180"/>
    </row>
    <row r="40" spans="1:41" s="1" customFormat="1" ht="12.75">
      <c r="A40" s="145"/>
      <c r="B40" s="146"/>
      <c r="C40" s="155"/>
      <c r="D40" s="156"/>
      <c r="E40" s="156"/>
      <c r="F40" s="156"/>
      <c r="G40" s="156"/>
      <c r="H40" s="156"/>
      <c r="I40" s="156"/>
      <c r="J40" s="156"/>
      <c r="K40" s="156"/>
      <c r="L40" s="156"/>
      <c r="M40" s="157"/>
      <c r="N40" s="147"/>
      <c r="O40" s="167">
        <f t="shared" si="0"/>
        <v>0</v>
      </c>
      <c r="P40" s="168">
        <f t="shared" si="1"/>
        <v>0</v>
      </c>
      <c r="Q40" s="168">
        <f t="shared" si="1"/>
        <v>0</v>
      </c>
      <c r="R40" s="168">
        <f t="shared" si="2"/>
        <v>0</v>
      </c>
      <c r="S40" s="168">
        <f t="shared" si="3"/>
        <v>0</v>
      </c>
      <c r="T40" s="168">
        <f t="shared" si="4"/>
        <v>0</v>
      </c>
      <c r="U40" s="168">
        <f t="shared" si="5"/>
        <v>0</v>
      </c>
      <c r="V40" s="168">
        <f t="shared" si="6"/>
        <v>0</v>
      </c>
      <c r="W40" s="168">
        <f t="shared" si="7"/>
        <v>0</v>
      </c>
      <c r="X40" s="168">
        <f t="shared" si="8"/>
        <v>0</v>
      </c>
      <c r="Y40" s="169">
        <f t="shared" si="9"/>
        <v>0</v>
      </c>
      <c r="Z40" s="147"/>
      <c r="AA40" s="177"/>
      <c r="AB40" s="178"/>
      <c r="AC40" s="178"/>
      <c r="AD40" s="179"/>
      <c r="AE40" s="179"/>
      <c r="AF40" s="179"/>
      <c r="AG40" s="178"/>
      <c r="AH40" s="179"/>
      <c r="AI40" s="179"/>
      <c r="AJ40" s="179"/>
      <c r="AK40" s="180"/>
    </row>
    <row r="41" spans="1:41" s="1" customFormat="1" ht="12.75">
      <c r="A41" s="145"/>
      <c r="B41" s="146"/>
      <c r="C41" s="155"/>
      <c r="D41" s="156"/>
      <c r="E41" s="156"/>
      <c r="F41" s="156"/>
      <c r="G41" s="156"/>
      <c r="H41" s="156"/>
      <c r="I41" s="156"/>
      <c r="J41" s="156"/>
      <c r="K41" s="156"/>
      <c r="L41" s="156"/>
      <c r="M41" s="157"/>
      <c r="N41" s="147"/>
      <c r="O41" s="167">
        <f t="shared" si="0"/>
        <v>0</v>
      </c>
      <c r="P41" s="168">
        <f t="shared" si="1"/>
        <v>0</v>
      </c>
      <c r="Q41" s="168">
        <f t="shared" si="1"/>
        <v>0</v>
      </c>
      <c r="R41" s="168">
        <f t="shared" si="2"/>
        <v>0</v>
      </c>
      <c r="S41" s="168">
        <f t="shared" si="3"/>
        <v>0</v>
      </c>
      <c r="T41" s="168">
        <f t="shared" si="4"/>
        <v>0</v>
      </c>
      <c r="U41" s="168">
        <f t="shared" si="5"/>
        <v>0</v>
      </c>
      <c r="V41" s="168">
        <f t="shared" si="6"/>
        <v>0</v>
      </c>
      <c r="W41" s="168">
        <f t="shared" si="7"/>
        <v>0</v>
      </c>
      <c r="X41" s="168">
        <f t="shared" si="8"/>
        <v>0</v>
      </c>
      <c r="Y41" s="169">
        <f t="shared" si="9"/>
        <v>0</v>
      </c>
      <c r="Z41" s="147"/>
      <c r="AA41" s="177"/>
      <c r="AB41" s="178"/>
      <c r="AC41" s="178"/>
      <c r="AD41" s="179"/>
      <c r="AE41" s="179"/>
      <c r="AF41" s="179"/>
      <c r="AG41" s="178"/>
      <c r="AH41" s="179"/>
      <c r="AI41" s="179"/>
      <c r="AJ41" s="179"/>
      <c r="AK41" s="180"/>
    </row>
    <row r="42" spans="1:41" s="1" customFormat="1" ht="12.75">
      <c r="A42" s="145"/>
      <c r="B42" s="146"/>
      <c r="C42" s="155"/>
      <c r="D42" s="156"/>
      <c r="E42" s="156"/>
      <c r="F42" s="156"/>
      <c r="G42" s="156"/>
      <c r="H42" s="156"/>
      <c r="I42" s="156"/>
      <c r="J42" s="156"/>
      <c r="K42" s="156"/>
      <c r="L42" s="156"/>
      <c r="M42" s="157"/>
      <c r="N42" s="147"/>
      <c r="O42" s="167">
        <f t="shared" si="0"/>
        <v>0</v>
      </c>
      <c r="P42" s="168">
        <f t="shared" si="1"/>
        <v>0</v>
      </c>
      <c r="Q42" s="168">
        <f t="shared" si="1"/>
        <v>0</v>
      </c>
      <c r="R42" s="168">
        <f t="shared" si="2"/>
        <v>0</v>
      </c>
      <c r="S42" s="168">
        <f t="shared" si="3"/>
        <v>0</v>
      </c>
      <c r="T42" s="168">
        <f t="shared" si="4"/>
        <v>0</v>
      </c>
      <c r="U42" s="168">
        <f t="shared" si="5"/>
        <v>0</v>
      </c>
      <c r="V42" s="168">
        <f t="shared" si="6"/>
        <v>0</v>
      </c>
      <c r="W42" s="168">
        <f t="shared" si="7"/>
        <v>0</v>
      </c>
      <c r="X42" s="168">
        <f t="shared" si="8"/>
        <v>0</v>
      </c>
      <c r="Y42" s="169">
        <f t="shared" si="9"/>
        <v>0</v>
      </c>
      <c r="Z42" s="147"/>
      <c r="AA42" s="177"/>
      <c r="AB42" s="178"/>
      <c r="AC42" s="178"/>
      <c r="AD42" s="179"/>
      <c r="AE42" s="179"/>
      <c r="AF42" s="179"/>
      <c r="AG42" s="178"/>
      <c r="AH42" s="179"/>
      <c r="AI42" s="179"/>
      <c r="AJ42" s="179"/>
      <c r="AK42" s="180"/>
    </row>
    <row r="43" spans="1:41" s="1" customFormat="1" ht="12.75">
      <c r="A43" s="145"/>
      <c r="B43" s="146"/>
      <c r="C43" s="155"/>
      <c r="D43" s="156"/>
      <c r="E43" s="156"/>
      <c r="F43" s="156"/>
      <c r="G43" s="156"/>
      <c r="H43" s="156"/>
      <c r="I43" s="156"/>
      <c r="J43" s="156"/>
      <c r="K43" s="156"/>
      <c r="L43" s="156"/>
      <c r="M43" s="157"/>
      <c r="N43" s="147"/>
      <c r="O43" s="167">
        <f t="shared" si="0"/>
        <v>0</v>
      </c>
      <c r="P43" s="168">
        <f t="shared" si="1"/>
        <v>0</v>
      </c>
      <c r="Q43" s="168">
        <f t="shared" si="1"/>
        <v>0</v>
      </c>
      <c r="R43" s="168">
        <f t="shared" si="2"/>
        <v>0</v>
      </c>
      <c r="S43" s="168">
        <f t="shared" si="3"/>
        <v>0</v>
      </c>
      <c r="T43" s="168">
        <f t="shared" si="4"/>
        <v>0</v>
      </c>
      <c r="U43" s="168">
        <f t="shared" si="5"/>
        <v>0</v>
      </c>
      <c r="V43" s="168">
        <f t="shared" si="6"/>
        <v>0</v>
      </c>
      <c r="W43" s="168">
        <f t="shared" si="7"/>
        <v>0</v>
      </c>
      <c r="X43" s="168">
        <f t="shared" si="8"/>
        <v>0</v>
      </c>
      <c r="Y43" s="169">
        <f t="shared" si="9"/>
        <v>0</v>
      </c>
      <c r="Z43" s="147"/>
      <c r="AA43" s="177"/>
      <c r="AB43" s="178"/>
      <c r="AC43" s="178"/>
      <c r="AD43" s="179"/>
      <c r="AE43" s="179"/>
      <c r="AF43" s="179"/>
      <c r="AG43" s="178"/>
      <c r="AH43" s="179"/>
      <c r="AI43" s="179"/>
      <c r="AJ43" s="179"/>
      <c r="AK43" s="180"/>
    </row>
    <row r="44" spans="1:41" s="1" customFormat="1" ht="12.75">
      <c r="A44" s="145"/>
      <c r="B44" s="146"/>
      <c r="C44" s="155"/>
      <c r="D44" s="156"/>
      <c r="E44" s="156"/>
      <c r="F44" s="156"/>
      <c r="G44" s="156"/>
      <c r="H44" s="156"/>
      <c r="I44" s="156"/>
      <c r="J44" s="156"/>
      <c r="K44" s="156"/>
      <c r="L44" s="156"/>
      <c r="M44" s="157"/>
      <c r="N44" s="147"/>
      <c r="O44" s="167">
        <f t="shared" si="0"/>
        <v>0</v>
      </c>
      <c r="P44" s="168">
        <f t="shared" si="1"/>
        <v>0</v>
      </c>
      <c r="Q44" s="168">
        <f t="shared" si="1"/>
        <v>0</v>
      </c>
      <c r="R44" s="168">
        <f t="shared" si="2"/>
        <v>0</v>
      </c>
      <c r="S44" s="168">
        <f t="shared" si="3"/>
        <v>0</v>
      </c>
      <c r="T44" s="168">
        <f t="shared" si="4"/>
        <v>0</v>
      </c>
      <c r="U44" s="168">
        <f t="shared" si="5"/>
        <v>0</v>
      </c>
      <c r="V44" s="168">
        <f t="shared" si="6"/>
        <v>0</v>
      </c>
      <c r="W44" s="168">
        <f t="shared" si="7"/>
        <v>0</v>
      </c>
      <c r="X44" s="168">
        <f t="shared" si="8"/>
        <v>0</v>
      </c>
      <c r="Y44" s="169">
        <f t="shared" si="9"/>
        <v>0</v>
      </c>
      <c r="Z44" s="147"/>
      <c r="AA44" s="177"/>
      <c r="AB44" s="178"/>
      <c r="AC44" s="178"/>
      <c r="AD44" s="179"/>
      <c r="AE44" s="179"/>
      <c r="AF44" s="179"/>
      <c r="AG44" s="178"/>
      <c r="AH44" s="179"/>
      <c r="AI44" s="179"/>
      <c r="AJ44" s="179"/>
      <c r="AK44" s="180"/>
    </row>
    <row r="45" spans="1:41" s="1" customFormat="1" ht="12.75">
      <c r="A45" s="145"/>
      <c r="B45" s="146"/>
      <c r="C45" s="155"/>
      <c r="D45" s="156"/>
      <c r="E45" s="156"/>
      <c r="F45" s="156"/>
      <c r="G45" s="156"/>
      <c r="H45" s="156"/>
      <c r="I45" s="156"/>
      <c r="J45" s="156"/>
      <c r="K45" s="156"/>
      <c r="L45" s="156"/>
      <c r="M45" s="157"/>
      <c r="N45" s="147"/>
      <c r="O45" s="167">
        <f t="shared" si="0"/>
        <v>0</v>
      </c>
      <c r="P45" s="168">
        <f t="shared" si="1"/>
        <v>0</v>
      </c>
      <c r="Q45" s="168">
        <f t="shared" si="1"/>
        <v>0</v>
      </c>
      <c r="R45" s="168">
        <f t="shared" si="2"/>
        <v>0</v>
      </c>
      <c r="S45" s="168">
        <f t="shared" si="3"/>
        <v>0</v>
      </c>
      <c r="T45" s="168">
        <f t="shared" si="4"/>
        <v>0</v>
      </c>
      <c r="U45" s="168">
        <f t="shared" si="5"/>
        <v>0</v>
      </c>
      <c r="V45" s="168">
        <f t="shared" si="6"/>
        <v>0</v>
      </c>
      <c r="W45" s="168">
        <f t="shared" si="7"/>
        <v>0</v>
      </c>
      <c r="X45" s="168">
        <f t="shared" si="8"/>
        <v>0</v>
      </c>
      <c r="Y45" s="169">
        <f t="shared" si="9"/>
        <v>0</v>
      </c>
      <c r="Z45" s="147"/>
      <c r="AA45" s="177"/>
      <c r="AB45" s="178"/>
      <c r="AC45" s="178"/>
      <c r="AD45" s="179"/>
      <c r="AE45" s="179"/>
      <c r="AF45" s="179"/>
      <c r="AG45" s="178"/>
      <c r="AH45" s="179"/>
      <c r="AI45" s="179"/>
      <c r="AJ45" s="179"/>
      <c r="AK45" s="180"/>
    </row>
    <row r="46" spans="1:41" s="1" customFormat="1" ht="12.75">
      <c r="A46" s="145"/>
      <c r="B46" s="146"/>
      <c r="C46" s="155"/>
      <c r="D46" s="156"/>
      <c r="E46" s="156"/>
      <c r="F46" s="156"/>
      <c r="G46" s="156"/>
      <c r="H46" s="156"/>
      <c r="I46" s="156"/>
      <c r="J46" s="156"/>
      <c r="K46" s="156"/>
      <c r="L46" s="156"/>
      <c r="M46" s="157"/>
      <c r="N46" s="147"/>
      <c r="O46" s="167">
        <f t="shared" si="0"/>
        <v>0</v>
      </c>
      <c r="P46" s="168">
        <f t="shared" si="1"/>
        <v>0</v>
      </c>
      <c r="Q46" s="168">
        <f t="shared" si="1"/>
        <v>0</v>
      </c>
      <c r="R46" s="168">
        <f t="shared" si="2"/>
        <v>0</v>
      </c>
      <c r="S46" s="168">
        <f t="shared" si="3"/>
        <v>0</v>
      </c>
      <c r="T46" s="168">
        <f t="shared" si="4"/>
        <v>0</v>
      </c>
      <c r="U46" s="168">
        <f t="shared" si="5"/>
        <v>0</v>
      </c>
      <c r="V46" s="168">
        <f t="shared" si="6"/>
        <v>0</v>
      </c>
      <c r="W46" s="168">
        <f t="shared" si="7"/>
        <v>0</v>
      </c>
      <c r="X46" s="168">
        <f t="shared" si="8"/>
        <v>0</v>
      </c>
      <c r="Y46" s="169">
        <f t="shared" si="9"/>
        <v>0</v>
      </c>
      <c r="Z46" s="147"/>
      <c r="AA46" s="177"/>
      <c r="AB46" s="178"/>
      <c r="AC46" s="178"/>
      <c r="AD46" s="179"/>
      <c r="AE46" s="179"/>
      <c r="AF46" s="179"/>
      <c r="AG46" s="178"/>
      <c r="AH46" s="179"/>
      <c r="AI46" s="179"/>
      <c r="AJ46" s="179"/>
      <c r="AK46" s="180"/>
    </row>
    <row r="47" spans="1:41" s="1" customFormat="1" ht="12.75">
      <c r="A47" s="145"/>
      <c r="B47" s="146"/>
      <c r="C47" s="155"/>
      <c r="D47" s="156"/>
      <c r="E47" s="156"/>
      <c r="F47" s="156"/>
      <c r="G47" s="156"/>
      <c r="H47" s="156"/>
      <c r="I47" s="156"/>
      <c r="J47" s="156"/>
      <c r="K47" s="156"/>
      <c r="L47" s="156"/>
      <c r="M47" s="157"/>
      <c r="N47" s="147"/>
      <c r="O47" s="167">
        <f t="shared" si="0"/>
        <v>0</v>
      </c>
      <c r="P47" s="168">
        <f t="shared" si="1"/>
        <v>0</v>
      </c>
      <c r="Q47" s="168">
        <f t="shared" si="1"/>
        <v>0</v>
      </c>
      <c r="R47" s="168">
        <f t="shared" si="2"/>
        <v>0</v>
      </c>
      <c r="S47" s="168">
        <f t="shared" si="3"/>
        <v>0</v>
      </c>
      <c r="T47" s="168">
        <f t="shared" si="4"/>
        <v>0</v>
      </c>
      <c r="U47" s="168">
        <f t="shared" si="5"/>
        <v>0</v>
      </c>
      <c r="V47" s="168">
        <f t="shared" si="6"/>
        <v>0</v>
      </c>
      <c r="W47" s="168">
        <f t="shared" si="7"/>
        <v>0</v>
      </c>
      <c r="X47" s="168">
        <f t="shared" si="8"/>
        <v>0</v>
      </c>
      <c r="Y47" s="169">
        <f t="shared" si="9"/>
        <v>0</v>
      </c>
      <c r="Z47" s="147"/>
      <c r="AA47" s="177"/>
      <c r="AB47" s="178"/>
      <c r="AC47" s="178"/>
      <c r="AD47" s="179"/>
      <c r="AE47" s="179"/>
      <c r="AF47" s="179"/>
      <c r="AG47" s="178"/>
      <c r="AH47" s="179"/>
      <c r="AI47" s="179"/>
      <c r="AJ47" s="179"/>
      <c r="AK47" s="180"/>
    </row>
    <row r="48" spans="1:41" s="1" customFormat="1" ht="12.75">
      <c r="A48" s="145"/>
      <c r="B48" s="146"/>
      <c r="C48" s="155"/>
      <c r="D48" s="156"/>
      <c r="E48" s="156"/>
      <c r="F48" s="156"/>
      <c r="G48" s="156"/>
      <c r="H48" s="156"/>
      <c r="I48" s="156"/>
      <c r="J48" s="156"/>
      <c r="K48" s="156"/>
      <c r="L48" s="156"/>
      <c r="M48" s="157"/>
      <c r="N48" s="147"/>
      <c r="O48" s="167">
        <f t="shared" si="0"/>
        <v>0</v>
      </c>
      <c r="P48" s="168">
        <f t="shared" si="1"/>
        <v>0</v>
      </c>
      <c r="Q48" s="168">
        <f t="shared" si="1"/>
        <v>0</v>
      </c>
      <c r="R48" s="168">
        <f t="shared" si="2"/>
        <v>0</v>
      </c>
      <c r="S48" s="168">
        <f t="shared" si="3"/>
        <v>0</v>
      </c>
      <c r="T48" s="168">
        <f t="shared" si="4"/>
        <v>0</v>
      </c>
      <c r="U48" s="168">
        <f t="shared" si="5"/>
        <v>0</v>
      </c>
      <c r="V48" s="168">
        <f t="shared" si="6"/>
        <v>0</v>
      </c>
      <c r="W48" s="168">
        <f t="shared" si="7"/>
        <v>0</v>
      </c>
      <c r="X48" s="168">
        <f t="shared" si="8"/>
        <v>0</v>
      </c>
      <c r="Y48" s="169">
        <f t="shared" si="9"/>
        <v>0</v>
      </c>
      <c r="Z48" s="147"/>
      <c r="AA48" s="177"/>
      <c r="AB48" s="178"/>
      <c r="AC48" s="178"/>
      <c r="AD48" s="179"/>
      <c r="AE48" s="179"/>
      <c r="AF48" s="179"/>
      <c r="AG48" s="178"/>
      <c r="AH48" s="179"/>
      <c r="AI48" s="179"/>
      <c r="AJ48" s="179"/>
      <c r="AK48" s="180"/>
    </row>
    <row r="49" spans="1:37" s="1" customFormat="1" ht="12.75">
      <c r="A49" s="145"/>
      <c r="B49" s="146"/>
      <c r="C49" s="155"/>
      <c r="D49" s="156"/>
      <c r="E49" s="156"/>
      <c r="F49" s="156"/>
      <c r="G49" s="156"/>
      <c r="H49" s="156"/>
      <c r="I49" s="156"/>
      <c r="J49" s="156"/>
      <c r="K49" s="156"/>
      <c r="L49" s="156"/>
      <c r="M49" s="157"/>
      <c r="N49" s="147"/>
      <c r="O49" s="167">
        <f t="shared" si="0"/>
        <v>0</v>
      </c>
      <c r="P49" s="168">
        <f t="shared" si="1"/>
        <v>0</v>
      </c>
      <c r="Q49" s="168">
        <f t="shared" si="1"/>
        <v>0</v>
      </c>
      <c r="R49" s="168">
        <f t="shared" si="2"/>
        <v>0</v>
      </c>
      <c r="S49" s="168">
        <f t="shared" si="3"/>
        <v>0</v>
      </c>
      <c r="T49" s="168">
        <f t="shared" si="4"/>
        <v>0</v>
      </c>
      <c r="U49" s="168">
        <f t="shared" si="5"/>
        <v>0</v>
      </c>
      <c r="V49" s="168">
        <f t="shared" si="6"/>
        <v>0</v>
      </c>
      <c r="W49" s="168">
        <f t="shared" si="7"/>
        <v>0</v>
      </c>
      <c r="X49" s="168">
        <f t="shared" si="8"/>
        <v>0</v>
      </c>
      <c r="Y49" s="169">
        <f t="shared" si="9"/>
        <v>0</v>
      </c>
      <c r="Z49" s="147"/>
      <c r="AA49" s="177"/>
      <c r="AB49" s="178"/>
      <c r="AC49" s="178"/>
      <c r="AD49" s="179"/>
      <c r="AE49" s="179"/>
      <c r="AF49" s="179"/>
      <c r="AG49" s="178"/>
      <c r="AH49" s="179"/>
      <c r="AI49" s="179"/>
      <c r="AJ49" s="179"/>
      <c r="AK49" s="180"/>
    </row>
    <row r="50" spans="1:37" s="1" customFormat="1" ht="12.75">
      <c r="A50" s="145"/>
      <c r="B50" s="146"/>
      <c r="C50" s="155"/>
      <c r="D50" s="156"/>
      <c r="E50" s="156"/>
      <c r="F50" s="156"/>
      <c r="G50" s="156"/>
      <c r="H50" s="156"/>
      <c r="I50" s="156"/>
      <c r="J50" s="156"/>
      <c r="K50" s="156"/>
      <c r="L50" s="156"/>
      <c r="M50" s="157"/>
      <c r="N50" s="147"/>
      <c r="O50" s="167">
        <f t="shared" si="0"/>
        <v>0</v>
      </c>
      <c r="P50" s="168">
        <f t="shared" si="1"/>
        <v>0</v>
      </c>
      <c r="Q50" s="168">
        <f t="shared" si="1"/>
        <v>0</v>
      </c>
      <c r="R50" s="168">
        <f t="shared" si="2"/>
        <v>0</v>
      </c>
      <c r="S50" s="168">
        <f t="shared" si="3"/>
        <v>0</v>
      </c>
      <c r="T50" s="168">
        <f t="shared" si="4"/>
        <v>0</v>
      </c>
      <c r="U50" s="168">
        <f t="shared" si="5"/>
        <v>0</v>
      </c>
      <c r="V50" s="168">
        <f t="shared" si="6"/>
        <v>0</v>
      </c>
      <c r="W50" s="168">
        <f t="shared" si="7"/>
        <v>0</v>
      </c>
      <c r="X50" s="168">
        <f t="shared" si="8"/>
        <v>0</v>
      </c>
      <c r="Y50" s="169">
        <f t="shared" si="9"/>
        <v>0</v>
      </c>
      <c r="Z50" s="147"/>
      <c r="AA50" s="177"/>
      <c r="AB50" s="178"/>
      <c r="AC50" s="178"/>
      <c r="AD50" s="179"/>
      <c r="AE50" s="179"/>
      <c r="AF50" s="179"/>
      <c r="AG50" s="178"/>
      <c r="AH50" s="179"/>
      <c r="AI50" s="179"/>
      <c r="AJ50" s="179"/>
      <c r="AK50" s="180"/>
    </row>
    <row r="51" spans="1:37" s="1" customFormat="1" ht="12.75">
      <c r="A51" s="145"/>
      <c r="B51" s="146"/>
      <c r="C51" s="155"/>
      <c r="D51" s="156"/>
      <c r="E51" s="156"/>
      <c r="F51" s="156"/>
      <c r="G51" s="156"/>
      <c r="H51" s="156"/>
      <c r="I51" s="156"/>
      <c r="J51" s="156"/>
      <c r="K51" s="156"/>
      <c r="L51" s="156"/>
      <c r="M51" s="157"/>
      <c r="N51" s="147"/>
      <c r="O51" s="167">
        <f t="shared" si="0"/>
        <v>0</v>
      </c>
      <c r="P51" s="168">
        <f t="shared" si="1"/>
        <v>0</v>
      </c>
      <c r="Q51" s="168">
        <f t="shared" si="1"/>
        <v>0</v>
      </c>
      <c r="R51" s="168">
        <f t="shared" si="2"/>
        <v>0</v>
      </c>
      <c r="S51" s="168">
        <f t="shared" si="3"/>
        <v>0</v>
      </c>
      <c r="T51" s="168">
        <f t="shared" si="4"/>
        <v>0</v>
      </c>
      <c r="U51" s="168">
        <f t="shared" si="5"/>
        <v>0</v>
      </c>
      <c r="V51" s="168">
        <f t="shared" si="6"/>
        <v>0</v>
      </c>
      <c r="W51" s="168">
        <f t="shared" si="7"/>
        <v>0</v>
      </c>
      <c r="X51" s="168">
        <f t="shared" si="8"/>
        <v>0</v>
      </c>
      <c r="Y51" s="169">
        <f t="shared" si="9"/>
        <v>0</v>
      </c>
      <c r="Z51" s="147"/>
      <c r="AA51" s="177"/>
      <c r="AB51" s="178"/>
      <c r="AC51" s="178"/>
      <c r="AD51" s="179"/>
      <c r="AE51" s="179"/>
      <c r="AF51" s="179"/>
      <c r="AG51" s="178"/>
      <c r="AH51" s="179"/>
      <c r="AI51" s="179"/>
      <c r="AJ51" s="179"/>
      <c r="AK51" s="180"/>
    </row>
    <row r="52" spans="1:37" s="1" customFormat="1" ht="12.75">
      <c r="A52" s="145"/>
      <c r="B52" s="146"/>
      <c r="C52" s="155"/>
      <c r="D52" s="156"/>
      <c r="E52" s="156"/>
      <c r="F52" s="156"/>
      <c r="G52" s="156"/>
      <c r="H52" s="156"/>
      <c r="I52" s="156"/>
      <c r="J52" s="156"/>
      <c r="K52" s="156"/>
      <c r="L52" s="156"/>
      <c r="M52" s="157"/>
      <c r="N52" s="147"/>
      <c r="O52" s="167">
        <f t="shared" si="0"/>
        <v>0</v>
      </c>
      <c r="P52" s="168">
        <f t="shared" si="1"/>
        <v>0</v>
      </c>
      <c r="Q52" s="168">
        <f t="shared" si="1"/>
        <v>0</v>
      </c>
      <c r="R52" s="168">
        <f t="shared" si="2"/>
        <v>0</v>
      </c>
      <c r="S52" s="168">
        <f t="shared" si="3"/>
        <v>0</v>
      </c>
      <c r="T52" s="168">
        <f t="shared" si="4"/>
        <v>0</v>
      </c>
      <c r="U52" s="168">
        <f t="shared" si="5"/>
        <v>0</v>
      </c>
      <c r="V52" s="168">
        <f t="shared" si="6"/>
        <v>0</v>
      </c>
      <c r="W52" s="168">
        <f t="shared" si="7"/>
        <v>0</v>
      </c>
      <c r="X52" s="168">
        <f t="shared" si="8"/>
        <v>0</v>
      </c>
      <c r="Y52" s="169">
        <f t="shared" si="9"/>
        <v>0</v>
      </c>
      <c r="Z52" s="147"/>
      <c r="AA52" s="177"/>
      <c r="AB52" s="178"/>
      <c r="AC52" s="178"/>
      <c r="AD52" s="179"/>
      <c r="AE52" s="179"/>
      <c r="AF52" s="179"/>
      <c r="AG52" s="178"/>
      <c r="AH52" s="179"/>
      <c r="AI52" s="179"/>
      <c r="AJ52" s="179"/>
      <c r="AK52" s="180"/>
    </row>
    <row r="53" spans="1:37" s="1" customFormat="1" ht="12.75">
      <c r="A53" s="145"/>
      <c r="B53" s="146"/>
      <c r="C53" s="155"/>
      <c r="D53" s="156"/>
      <c r="E53" s="156"/>
      <c r="F53" s="156"/>
      <c r="G53" s="156"/>
      <c r="H53" s="156"/>
      <c r="I53" s="156"/>
      <c r="J53" s="156"/>
      <c r="K53" s="156"/>
      <c r="L53" s="156"/>
      <c r="M53" s="157"/>
      <c r="N53" s="147"/>
      <c r="O53" s="167">
        <f t="shared" si="0"/>
        <v>0</v>
      </c>
      <c r="P53" s="168">
        <f t="shared" si="1"/>
        <v>0</v>
      </c>
      <c r="Q53" s="168">
        <f t="shared" si="1"/>
        <v>0</v>
      </c>
      <c r="R53" s="168">
        <f t="shared" si="2"/>
        <v>0</v>
      </c>
      <c r="S53" s="168">
        <f t="shared" si="3"/>
        <v>0</v>
      </c>
      <c r="T53" s="168">
        <f t="shared" si="4"/>
        <v>0</v>
      </c>
      <c r="U53" s="168">
        <f t="shared" si="5"/>
        <v>0</v>
      </c>
      <c r="V53" s="168">
        <f t="shared" si="6"/>
        <v>0</v>
      </c>
      <c r="W53" s="168">
        <f t="shared" si="7"/>
        <v>0</v>
      </c>
      <c r="X53" s="168">
        <f t="shared" si="8"/>
        <v>0</v>
      </c>
      <c r="Y53" s="169">
        <f t="shared" si="9"/>
        <v>0</v>
      </c>
      <c r="Z53" s="147"/>
      <c r="AA53" s="177"/>
      <c r="AB53" s="178"/>
      <c r="AC53" s="178"/>
      <c r="AD53" s="179"/>
      <c r="AE53" s="179"/>
      <c r="AF53" s="179"/>
      <c r="AG53" s="178"/>
      <c r="AH53" s="179"/>
      <c r="AI53" s="179"/>
      <c r="AJ53" s="179"/>
      <c r="AK53" s="180"/>
    </row>
    <row r="54" spans="1:37" s="1" customFormat="1" ht="12.75">
      <c r="A54" s="145"/>
      <c r="B54" s="146"/>
      <c r="C54" s="155"/>
      <c r="D54" s="156"/>
      <c r="E54" s="156"/>
      <c r="F54" s="156"/>
      <c r="G54" s="156"/>
      <c r="H54" s="156"/>
      <c r="I54" s="156"/>
      <c r="J54" s="156"/>
      <c r="K54" s="156"/>
      <c r="L54" s="156"/>
      <c r="M54" s="157"/>
      <c r="N54" s="147"/>
      <c r="O54" s="167">
        <f t="shared" si="0"/>
        <v>0</v>
      </c>
      <c r="P54" s="168">
        <f t="shared" si="1"/>
        <v>0</v>
      </c>
      <c r="Q54" s="168">
        <f t="shared" si="1"/>
        <v>0</v>
      </c>
      <c r="R54" s="168">
        <f t="shared" si="2"/>
        <v>0</v>
      </c>
      <c r="S54" s="168">
        <f t="shared" si="3"/>
        <v>0</v>
      </c>
      <c r="T54" s="168">
        <f t="shared" si="4"/>
        <v>0</v>
      </c>
      <c r="U54" s="168">
        <f t="shared" si="5"/>
        <v>0</v>
      </c>
      <c r="V54" s="168">
        <f t="shared" si="6"/>
        <v>0</v>
      </c>
      <c r="W54" s="168">
        <f t="shared" si="7"/>
        <v>0</v>
      </c>
      <c r="X54" s="168">
        <f t="shared" si="8"/>
        <v>0</v>
      </c>
      <c r="Y54" s="169">
        <f t="shared" si="9"/>
        <v>0</v>
      </c>
      <c r="Z54" s="147"/>
      <c r="AA54" s="177"/>
      <c r="AB54" s="178"/>
      <c r="AC54" s="178"/>
      <c r="AD54" s="179"/>
      <c r="AE54" s="179"/>
      <c r="AF54" s="179"/>
      <c r="AG54" s="178"/>
      <c r="AH54" s="179"/>
      <c r="AI54" s="179"/>
      <c r="AJ54" s="179"/>
      <c r="AK54" s="180"/>
    </row>
    <row r="55" spans="1:37" s="1" customFormat="1" ht="12.75">
      <c r="A55" s="145"/>
      <c r="B55" s="146"/>
      <c r="C55" s="155"/>
      <c r="D55" s="156"/>
      <c r="E55" s="156"/>
      <c r="F55" s="156"/>
      <c r="G55" s="156"/>
      <c r="H55" s="156"/>
      <c r="I55" s="156"/>
      <c r="J55" s="156"/>
      <c r="K55" s="156"/>
      <c r="L55" s="156"/>
      <c r="M55" s="157"/>
      <c r="N55" s="147"/>
      <c r="O55" s="167">
        <f t="shared" si="0"/>
        <v>0</v>
      </c>
      <c r="P55" s="168">
        <f t="shared" si="1"/>
        <v>0</v>
      </c>
      <c r="Q55" s="168">
        <f t="shared" si="1"/>
        <v>0</v>
      </c>
      <c r="R55" s="168">
        <f t="shared" si="2"/>
        <v>0</v>
      </c>
      <c r="S55" s="168">
        <f t="shared" si="3"/>
        <v>0</v>
      </c>
      <c r="T55" s="168">
        <f t="shared" si="4"/>
        <v>0</v>
      </c>
      <c r="U55" s="168">
        <f t="shared" si="5"/>
        <v>0</v>
      </c>
      <c r="V55" s="168">
        <f t="shared" si="6"/>
        <v>0</v>
      </c>
      <c r="W55" s="168">
        <f t="shared" si="7"/>
        <v>0</v>
      </c>
      <c r="X55" s="168">
        <f t="shared" si="8"/>
        <v>0</v>
      </c>
      <c r="Y55" s="169">
        <f t="shared" si="9"/>
        <v>0</v>
      </c>
      <c r="Z55" s="147"/>
      <c r="AA55" s="177"/>
      <c r="AB55" s="178"/>
      <c r="AC55" s="178"/>
      <c r="AD55" s="179"/>
      <c r="AE55" s="179"/>
      <c r="AF55" s="179"/>
      <c r="AG55" s="178"/>
      <c r="AH55" s="179"/>
      <c r="AI55" s="179"/>
      <c r="AJ55" s="179"/>
      <c r="AK55" s="180"/>
    </row>
    <row r="56" spans="1:37" s="1" customFormat="1" ht="12.75">
      <c r="A56" s="145"/>
      <c r="B56" s="146"/>
      <c r="C56" s="155"/>
      <c r="D56" s="156"/>
      <c r="E56" s="156"/>
      <c r="F56" s="156"/>
      <c r="G56" s="156"/>
      <c r="H56" s="156"/>
      <c r="I56" s="156"/>
      <c r="J56" s="156"/>
      <c r="K56" s="156"/>
      <c r="L56" s="156"/>
      <c r="M56" s="157"/>
      <c r="N56" s="147"/>
      <c r="O56" s="167">
        <f t="shared" si="0"/>
        <v>0</v>
      </c>
      <c r="P56" s="168">
        <f t="shared" si="1"/>
        <v>0</v>
      </c>
      <c r="Q56" s="168">
        <f t="shared" si="1"/>
        <v>0</v>
      </c>
      <c r="R56" s="168">
        <f t="shared" si="2"/>
        <v>0</v>
      </c>
      <c r="S56" s="168">
        <f t="shared" si="3"/>
        <v>0</v>
      </c>
      <c r="T56" s="168">
        <f t="shared" si="4"/>
        <v>0</v>
      </c>
      <c r="U56" s="168">
        <f t="shared" si="5"/>
        <v>0</v>
      </c>
      <c r="V56" s="168">
        <f t="shared" si="6"/>
        <v>0</v>
      </c>
      <c r="W56" s="168">
        <f t="shared" si="7"/>
        <v>0</v>
      </c>
      <c r="X56" s="168">
        <f t="shared" si="8"/>
        <v>0</v>
      </c>
      <c r="Y56" s="169">
        <f t="shared" si="9"/>
        <v>0</v>
      </c>
      <c r="Z56" s="147"/>
      <c r="AA56" s="177"/>
      <c r="AB56" s="178"/>
      <c r="AC56" s="178"/>
      <c r="AD56" s="179"/>
      <c r="AE56" s="179"/>
      <c r="AF56" s="179"/>
      <c r="AG56" s="178"/>
      <c r="AH56" s="179"/>
      <c r="AI56" s="179"/>
      <c r="AJ56" s="179"/>
      <c r="AK56" s="180"/>
    </row>
    <row r="57" spans="1:37" s="1" customFormat="1" ht="12.75">
      <c r="A57" s="145"/>
      <c r="B57" s="146"/>
      <c r="C57" s="155"/>
      <c r="D57" s="156"/>
      <c r="E57" s="156"/>
      <c r="F57" s="156"/>
      <c r="G57" s="156"/>
      <c r="H57" s="156"/>
      <c r="I57" s="156"/>
      <c r="J57" s="156"/>
      <c r="K57" s="156"/>
      <c r="L57" s="156"/>
      <c r="M57" s="157"/>
      <c r="N57" s="147"/>
      <c r="O57" s="167">
        <f t="shared" si="0"/>
        <v>0</v>
      </c>
      <c r="P57" s="168">
        <f t="shared" si="1"/>
        <v>0</v>
      </c>
      <c r="Q57" s="168">
        <f t="shared" si="1"/>
        <v>0</v>
      </c>
      <c r="R57" s="168">
        <f t="shared" si="2"/>
        <v>0</v>
      </c>
      <c r="S57" s="168">
        <f t="shared" si="3"/>
        <v>0</v>
      </c>
      <c r="T57" s="168">
        <f t="shared" si="4"/>
        <v>0</v>
      </c>
      <c r="U57" s="168">
        <f t="shared" si="5"/>
        <v>0</v>
      </c>
      <c r="V57" s="168">
        <f t="shared" si="6"/>
        <v>0</v>
      </c>
      <c r="W57" s="168">
        <f t="shared" si="7"/>
        <v>0</v>
      </c>
      <c r="X57" s="168">
        <f t="shared" si="8"/>
        <v>0</v>
      </c>
      <c r="Y57" s="169">
        <f t="shared" si="9"/>
        <v>0</v>
      </c>
      <c r="Z57" s="147"/>
      <c r="AA57" s="177"/>
      <c r="AB57" s="178"/>
      <c r="AC57" s="178"/>
      <c r="AD57" s="179"/>
      <c r="AE57" s="179"/>
      <c r="AF57" s="179"/>
      <c r="AG57" s="178"/>
      <c r="AH57" s="179"/>
      <c r="AI57" s="179"/>
      <c r="AJ57" s="179"/>
      <c r="AK57" s="180"/>
    </row>
    <row r="58" spans="1:37">
      <c r="A58" s="145"/>
      <c r="B58" s="146"/>
      <c r="C58" s="158"/>
      <c r="D58" s="159"/>
      <c r="E58" s="159"/>
      <c r="F58" s="159"/>
      <c r="G58" s="159"/>
      <c r="H58" s="159"/>
      <c r="I58" s="159"/>
      <c r="J58" s="159"/>
      <c r="K58" s="159"/>
      <c r="L58" s="159"/>
      <c r="M58" s="160"/>
      <c r="N58" s="148"/>
      <c r="O58" s="167">
        <f t="shared" si="0"/>
        <v>0</v>
      </c>
      <c r="P58" s="168">
        <f t="shared" si="1"/>
        <v>0</v>
      </c>
      <c r="Q58" s="168">
        <f t="shared" si="1"/>
        <v>0</v>
      </c>
      <c r="R58" s="168">
        <f t="shared" si="2"/>
        <v>0</v>
      </c>
      <c r="S58" s="168">
        <f t="shared" si="3"/>
        <v>0</v>
      </c>
      <c r="T58" s="168">
        <f t="shared" si="4"/>
        <v>0</v>
      </c>
      <c r="U58" s="168">
        <f t="shared" si="5"/>
        <v>0</v>
      </c>
      <c r="V58" s="168">
        <f t="shared" si="6"/>
        <v>0</v>
      </c>
      <c r="W58" s="168">
        <f t="shared" si="7"/>
        <v>0</v>
      </c>
      <c r="X58" s="168">
        <f t="shared" si="8"/>
        <v>0</v>
      </c>
      <c r="Y58" s="169">
        <f t="shared" si="9"/>
        <v>0</v>
      </c>
      <c r="Z58" s="148"/>
      <c r="AA58" s="181"/>
      <c r="AB58" s="182"/>
      <c r="AC58" s="182"/>
      <c r="AD58" s="183"/>
      <c r="AE58" s="183"/>
      <c r="AF58" s="183"/>
      <c r="AG58" s="182"/>
      <c r="AH58" s="183"/>
      <c r="AI58" s="183"/>
      <c r="AJ58" s="183"/>
      <c r="AK58" s="184"/>
    </row>
    <row r="59" spans="1:37">
      <c r="A59" s="145"/>
      <c r="B59" s="146"/>
      <c r="C59" s="158"/>
      <c r="D59" s="159"/>
      <c r="E59" s="159"/>
      <c r="F59" s="159"/>
      <c r="G59" s="159"/>
      <c r="H59" s="159"/>
      <c r="I59" s="159"/>
      <c r="J59" s="159"/>
      <c r="K59" s="159"/>
      <c r="L59" s="159"/>
      <c r="M59" s="160"/>
      <c r="N59" s="148"/>
      <c r="O59" s="167">
        <f t="shared" si="0"/>
        <v>0</v>
      </c>
      <c r="P59" s="168">
        <f t="shared" si="1"/>
        <v>0</v>
      </c>
      <c r="Q59" s="168">
        <f t="shared" si="1"/>
        <v>0</v>
      </c>
      <c r="R59" s="168">
        <f t="shared" si="2"/>
        <v>0</v>
      </c>
      <c r="S59" s="168">
        <f t="shared" si="3"/>
        <v>0</v>
      </c>
      <c r="T59" s="168">
        <f t="shared" si="4"/>
        <v>0</v>
      </c>
      <c r="U59" s="168">
        <f t="shared" si="5"/>
        <v>0</v>
      </c>
      <c r="V59" s="168">
        <f t="shared" si="6"/>
        <v>0</v>
      </c>
      <c r="W59" s="168">
        <f t="shared" si="7"/>
        <v>0</v>
      </c>
      <c r="X59" s="168">
        <f t="shared" si="8"/>
        <v>0</v>
      </c>
      <c r="Y59" s="169">
        <f t="shared" si="9"/>
        <v>0</v>
      </c>
      <c r="Z59" s="148"/>
      <c r="AA59" s="181"/>
      <c r="AB59" s="182"/>
      <c r="AC59" s="182"/>
      <c r="AD59" s="183"/>
      <c r="AE59" s="183"/>
      <c r="AF59" s="183"/>
      <c r="AG59" s="182"/>
      <c r="AH59" s="183"/>
      <c r="AI59" s="183"/>
      <c r="AJ59" s="183"/>
      <c r="AK59" s="184"/>
    </row>
    <row r="60" spans="1:37">
      <c r="A60" s="145"/>
      <c r="B60" s="146"/>
      <c r="C60" s="158"/>
      <c r="D60" s="159"/>
      <c r="E60" s="159"/>
      <c r="F60" s="159"/>
      <c r="G60" s="159"/>
      <c r="H60" s="159"/>
      <c r="I60" s="159"/>
      <c r="J60" s="159"/>
      <c r="K60" s="159"/>
      <c r="L60" s="159"/>
      <c r="M60" s="160"/>
      <c r="N60" s="148"/>
      <c r="O60" s="167">
        <f t="shared" si="0"/>
        <v>0</v>
      </c>
      <c r="P60" s="168">
        <f t="shared" si="1"/>
        <v>0</v>
      </c>
      <c r="Q60" s="168">
        <f t="shared" si="1"/>
        <v>0</v>
      </c>
      <c r="R60" s="168">
        <f t="shared" si="2"/>
        <v>0</v>
      </c>
      <c r="S60" s="168">
        <f t="shared" si="3"/>
        <v>0</v>
      </c>
      <c r="T60" s="168">
        <f t="shared" si="4"/>
        <v>0</v>
      </c>
      <c r="U60" s="168">
        <f t="shared" si="5"/>
        <v>0</v>
      </c>
      <c r="V60" s="168">
        <f t="shared" si="6"/>
        <v>0</v>
      </c>
      <c r="W60" s="168">
        <f t="shared" si="7"/>
        <v>0</v>
      </c>
      <c r="X60" s="168">
        <f t="shared" si="8"/>
        <v>0</v>
      </c>
      <c r="Y60" s="169">
        <f t="shared" si="9"/>
        <v>0</v>
      </c>
      <c r="Z60" s="148"/>
      <c r="AA60" s="181"/>
      <c r="AB60" s="182"/>
      <c r="AC60" s="182"/>
      <c r="AD60" s="183"/>
      <c r="AE60" s="183"/>
      <c r="AF60" s="183"/>
      <c r="AG60" s="182"/>
      <c r="AH60" s="183"/>
      <c r="AI60" s="183"/>
      <c r="AJ60" s="183"/>
      <c r="AK60" s="184"/>
    </row>
    <row r="61" spans="1:37">
      <c r="A61" s="145"/>
      <c r="B61" s="146"/>
      <c r="C61" s="158"/>
      <c r="D61" s="159"/>
      <c r="E61" s="159"/>
      <c r="F61" s="159"/>
      <c r="G61" s="159"/>
      <c r="H61" s="159"/>
      <c r="I61" s="159"/>
      <c r="J61" s="159"/>
      <c r="K61" s="159"/>
      <c r="L61" s="159"/>
      <c r="M61" s="160"/>
      <c r="N61" s="148"/>
      <c r="O61" s="167">
        <f t="shared" si="0"/>
        <v>0</v>
      </c>
      <c r="P61" s="168">
        <f t="shared" si="1"/>
        <v>0</v>
      </c>
      <c r="Q61" s="168">
        <f t="shared" si="1"/>
        <v>0</v>
      </c>
      <c r="R61" s="168">
        <f t="shared" si="2"/>
        <v>0</v>
      </c>
      <c r="S61" s="168">
        <f t="shared" si="3"/>
        <v>0</v>
      </c>
      <c r="T61" s="168">
        <f t="shared" si="4"/>
        <v>0</v>
      </c>
      <c r="U61" s="168">
        <f t="shared" si="5"/>
        <v>0</v>
      </c>
      <c r="V61" s="168">
        <f t="shared" si="6"/>
        <v>0</v>
      </c>
      <c r="W61" s="168">
        <f t="shared" si="7"/>
        <v>0</v>
      </c>
      <c r="X61" s="168">
        <f t="shared" si="8"/>
        <v>0</v>
      </c>
      <c r="Y61" s="169">
        <f t="shared" si="9"/>
        <v>0</v>
      </c>
      <c r="Z61" s="148"/>
      <c r="AA61" s="181"/>
      <c r="AB61" s="182"/>
      <c r="AC61" s="182"/>
      <c r="AD61" s="183"/>
      <c r="AE61" s="183"/>
      <c r="AF61" s="183"/>
      <c r="AG61" s="182"/>
      <c r="AH61" s="183"/>
      <c r="AI61" s="183"/>
      <c r="AJ61" s="183"/>
      <c r="AK61" s="184"/>
    </row>
    <row r="62" spans="1:37">
      <c r="A62" s="145"/>
      <c r="B62" s="146"/>
      <c r="C62" s="158"/>
      <c r="D62" s="159"/>
      <c r="E62" s="159"/>
      <c r="F62" s="159"/>
      <c r="G62" s="159"/>
      <c r="H62" s="159"/>
      <c r="I62" s="159"/>
      <c r="J62" s="159"/>
      <c r="K62" s="159"/>
      <c r="L62" s="159"/>
      <c r="M62" s="160"/>
      <c r="N62" s="148"/>
      <c r="O62" s="167">
        <f t="shared" si="0"/>
        <v>0</v>
      </c>
      <c r="P62" s="168">
        <f t="shared" si="1"/>
        <v>0</v>
      </c>
      <c r="Q62" s="168">
        <f t="shared" si="1"/>
        <v>0</v>
      </c>
      <c r="R62" s="168">
        <f t="shared" si="2"/>
        <v>0</v>
      </c>
      <c r="S62" s="168">
        <f t="shared" si="3"/>
        <v>0</v>
      </c>
      <c r="T62" s="168">
        <f t="shared" si="4"/>
        <v>0</v>
      </c>
      <c r="U62" s="168">
        <f t="shared" si="5"/>
        <v>0</v>
      </c>
      <c r="V62" s="168">
        <f t="shared" si="6"/>
        <v>0</v>
      </c>
      <c r="W62" s="168">
        <f t="shared" si="7"/>
        <v>0</v>
      </c>
      <c r="X62" s="168">
        <f t="shared" si="8"/>
        <v>0</v>
      </c>
      <c r="Y62" s="169">
        <f t="shared" si="9"/>
        <v>0</v>
      </c>
      <c r="Z62" s="148"/>
      <c r="AA62" s="181"/>
      <c r="AB62" s="182"/>
      <c r="AC62" s="182"/>
      <c r="AD62" s="183"/>
      <c r="AE62" s="183"/>
      <c r="AF62" s="183"/>
      <c r="AG62" s="182"/>
      <c r="AH62" s="183"/>
      <c r="AI62" s="183"/>
      <c r="AJ62" s="183"/>
      <c r="AK62" s="184"/>
    </row>
    <row r="63" spans="1:37">
      <c r="A63" s="149"/>
      <c r="B63" s="150"/>
      <c r="C63" s="158"/>
      <c r="D63" s="159"/>
      <c r="E63" s="159"/>
      <c r="F63" s="159"/>
      <c r="G63" s="159"/>
      <c r="H63" s="159"/>
      <c r="I63" s="159"/>
      <c r="J63" s="159"/>
      <c r="K63" s="159"/>
      <c r="L63" s="159"/>
      <c r="M63" s="160"/>
      <c r="N63" s="148"/>
      <c r="O63" s="167">
        <f t="shared" si="0"/>
        <v>0</v>
      </c>
      <c r="P63" s="168">
        <f t="shared" si="1"/>
        <v>0</v>
      </c>
      <c r="Q63" s="168">
        <f t="shared" si="1"/>
        <v>0</v>
      </c>
      <c r="R63" s="168">
        <f t="shared" si="2"/>
        <v>0</v>
      </c>
      <c r="S63" s="168">
        <f t="shared" si="3"/>
        <v>0</v>
      </c>
      <c r="T63" s="168">
        <f t="shared" si="4"/>
        <v>0</v>
      </c>
      <c r="U63" s="168">
        <f t="shared" si="5"/>
        <v>0</v>
      </c>
      <c r="V63" s="168">
        <f t="shared" si="6"/>
        <v>0</v>
      </c>
      <c r="W63" s="168">
        <f t="shared" si="7"/>
        <v>0</v>
      </c>
      <c r="X63" s="168">
        <f t="shared" si="8"/>
        <v>0</v>
      </c>
      <c r="Y63" s="169">
        <f t="shared" si="9"/>
        <v>0</v>
      </c>
      <c r="Z63" s="148"/>
      <c r="AA63" s="181"/>
      <c r="AB63" s="182"/>
      <c r="AC63" s="182"/>
      <c r="AD63" s="183"/>
      <c r="AE63" s="183"/>
      <c r="AF63" s="183"/>
      <c r="AG63" s="182"/>
      <c r="AH63" s="183"/>
      <c r="AI63" s="183"/>
      <c r="AJ63" s="183"/>
      <c r="AK63" s="184"/>
    </row>
    <row r="64" spans="1:37">
      <c r="A64" s="149"/>
      <c r="B64" s="150"/>
      <c r="C64" s="158"/>
      <c r="D64" s="159"/>
      <c r="E64" s="159"/>
      <c r="F64" s="159"/>
      <c r="G64" s="159"/>
      <c r="H64" s="159"/>
      <c r="I64" s="159"/>
      <c r="J64" s="159"/>
      <c r="K64" s="159"/>
      <c r="L64" s="159"/>
      <c r="M64" s="160"/>
      <c r="N64" s="148"/>
      <c r="O64" s="167">
        <f t="shared" si="0"/>
        <v>0</v>
      </c>
      <c r="P64" s="168">
        <f t="shared" si="1"/>
        <v>0</v>
      </c>
      <c r="Q64" s="168">
        <f t="shared" si="1"/>
        <v>0</v>
      </c>
      <c r="R64" s="168">
        <f t="shared" si="2"/>
        <v>0</v>
      </c>
      <c r="S64" s="168">
        <f t="shared" si="3"/>
        <v>0</v>
      </c>
      <c r="T64" s="168">
        <f t="shared" si="4"/>
        <v>0</v>
      </c>
      <c r="U64" s="168">
        <f t="shared" si="5"/>
        <v>0</v>
      </c>
      <c r="V64" s="168">
        <f t="shared" si="6"/>
        <v>0</v>
      </c>
      <c r="W64" s="168">
        <f t="shared" si="7"/>
        <v>0</v>
      </c>
      <c r="X64" s="168">
        <f t="shared" si="8"/>
        <v>0</v>
      </c>
      <c r="Y64" s="169">
        <f t="shared" si="9"/>
        <v>0</v>
      </c>
      <c r="Z64" s="148"/>
      <c r="AA64" s="181"/>
      <c r="AB64" s="182"/>
      <c r="AC64" s="182"/>
      <c r="AD64" s="183"/>
      <c r="AE64" s="183"/>
      <c r="AF64" s="183"/>
      <c r="AG64" s="182"/>
      <c r="AH64" s="183"/>
      <c r="AI64" s="183"/>
      <c r="AJ64" s="183"/>
      <c r="AK64" s="184"/>
    </row>
    <row r="65" spans="1:37">
      <c r="A65" s="149"/>
      <c r="B65" s="150"/>
      <c r="C65" s="158"/>
      <c r="D65" s="159"/>
      <c r="E65" s="159"/>
      <c r="F65" s="159"/>
      <c r="G65" s="159"/>
      <c r="H65" s="159"/>
      <c r="I65" s="159"/>
      <c r="J65" s="159"/>
      <c r="K65" s="159"/>
      <c r="L65" s="159"/>
      <c r="M65" s="160"/>
      <c r="N65" s="148"/>
      <c r="O65" s="167">
        <f t="shared" si="0"/>
        <v>0</v>
      </c>
      <c r="P65" s="168">
        <f t="shared" si="1"/>
        <v>0</v>
      </c>
      <c r="Q65" s="168">
        <f t="shared" si="1"/>
        <v>0</v>
      </c>
      <c r="R65" s="168">
        <f t="shared" si="2"/>
        <v>0</v>
      </c>
      <c r="S65" s="168">
        <f t="shared" si="3"/>
        <v>0</v>
      </c>
      <c r="T65" s="168">
        <f t="shared" si="4"/>
        <v>0</v>
      </c>
      <c r="U65" s="168">
        <f t="shared" si="5"/>
        <v>0</v>
      </c>
      <c r="V65" s="168">
        <f t="shared" si="6"/>
        <v>0</v>
      </c>
      <c r="W65" s="168">
        <f t="shared" si="7"/>
        <v>0</v>
      </c>
      <c r="X65" s="168">
        <f t="shared" si="8"/>
        <v>0</v>
      </c>
      <c r="Y65" s="169">
        <f t="shared" si="9"/>
        <v>0</v>
      </c>
      <c r="Z65" s="148"/>
      <c r="AA65" s="181"/>
      <c r="AB65" s="182"/>
      <c r="AC65" s="182"/>
      <c r="AD65" s="183"/>
      <c r="AE65" s="183"/>
      <c r="AF65" s="183"/>
      <c r="AG65" s="182"/>
      <c r="AH65" s="183"/>
      <c r="AI65" s="183"/>
      <c r="AJ65" s="183"/>
      <c r="AK65" s="184"/>
    </row>
    <row r="66" spans="1:37">
      <c r="A66" s="149"/>
      <c r="B66" s="150"/>
      <c r="C66" s="158"/>
      <c r="D66" s="159"/>
      <c r="E66" s="159"/>
      <c r="F66" s="159"/>
      <c r="G66" s="159"/>
      <c r="H66" s="159"/>
      <c r="I66" s="159"/>
      <c r="J66" s="159"/>
      <c r="K66" s="159"/>
      <c r="L66" s="159"/>
      <c r="M66" s="160"/>
      <c r="N66" s="148"/>
      <c r="O66" s="167">
        <f t="shared" si="0"/>
        <v>0</v>
      </c>
      <c r="P66" s="168">
        <f t="shared" si="1"/>
        <v>0</v>
      </c>
      <c r="Q66" s="168">
        <f t="shared" si="1"/>
        <v>0</v>
      </c>
      <c r="R66" s="168">
        <f t="shared" si="2"/>
        <v>0</v>
      </c>
      <c r="S66" s="168">
        <f t="shared" si="3"/>
        <v>0</v>
      </c>
      <c r="T66" s="168">
        <f t="shared" si="4"/>
        <v>0</v>
      </c>
      <c r="U66" s="168">
        <f t="shared" si="5"/>
        <v>0</v>
      </c>
      <c r="V66" s="168">
        <f t="shared" si="6"/>
        <v>0</v>
      </c>
      <c r="W66" s="168">
        <f t="shared" si="7"/>
        <v>0</v>
      </c>
      <c r="X66" s="168">
        <f t="shared" si="8"/>
        <v>0</v>
      </c>
      <c r="Y66" s="169">
        <f t="shared" si="9"/>
        <v>0</v>
      </c>
      <c r="Z66" s="148"/>
      <c r="AA66" s="181"/>
      <c r="AB66" s="182"/>
      <c r="AC66" s="182"/>
      <c r="AD66" s="183"/>
      <c r="AE66" s="183"/>
      <c r="AF66" s="183"/>
      <c r="AG66" s="182"/>
      <c r="AH66" s="183"/>
      <c r="AI66" s="183"/>
      <c r="AJ66" s="183"/>
      <c r="AK66" s="184"/>
    </row>
    <row r="67" spans="1:37">
      <c r="A67" s="149"/>
      <c r="B67" s="150"/>
      <c r="C67" s="158"/>
      <c r="D67" s="159"/>
      <c r="E67" s="159"/>
      <c r="F67" s="159"/>
      <c r="G67" s="159"/>
      <c r="H67" s="159"/>
      <c r="I67" s="159"/>
      <c r="J67" s="159"/>
      <c r="K67" s="159"/>
      <c r="L67" s="159"/>
      <c r="M67" s="160"/>
      <c r="N67" s="148"/>
      <c r="O67" s="167">
        <f t="shared" si="0"/>
        <v>0</v>
      </c>
      <c r="P67" s="168">
        <f t="shared" si="1"/>
        <v>0</v>
      </c>
      <c r="Q67" s="168">
        <f t="shared" si="1"/>
        <v>0</v>
      </c>
      <c r="R67" s="168">
        <f t="shared" si="2"/>
        <v>0</v>
      </c>
      <c r="S67" s="168">
        <f t="shared" si="3"/>
        <v>0</v>
      </c>
      <c r="T67" s="168">
        <f t="shared" si="4"/>
        <v>0</v>
      </c>
      <c r="U67" s="168">
        <f t="shared" si="5"/>
        <v>0</v>
      </c>
      <c r="V67" s="168">
        <f t="shared" si="6"/>
        <v>0</v>
      </c>
      <c r="W67" s="168">
        <f t="shared" si="7"/>
        <v>0</v>
      </c>
      <c r="X67" s="168">
        <f t="shared" si="8"/>
        <v>0</v>
      </c>
      <c r="Y67" s="169">
        <f t="shared" si="9"/>
        <v>0</v>
      </c>
      <c r="Z67" s="148"/>
      <c r="AA67" s="181"/>
      <c r="AB67" s="182"/>
      <c r="AC67" s="182"/>
      <c r="AD67" s="183"/>
      <c r="AE67" s="183"/>
      <c r="AF67" s="183"/>
      <c r="AG67" s="182"/>
      <c r="AH67" s="183"/>
      <c r="AI67" s="183"/>
      <c r="AJ67" s="183"/>
      <c r="AK67" s="184"/>
    </row>
    <row r="68" spans="1:37">
      <c r="A68" s="149"/>
      <c r="B68" s="150"/>
      <c r="C68" s="158"/>
      <c r="D68" s="159"/>
      <c r="E68" s="159"/>
      <c r="F68" s="159"/>
      <c r="G68" s="159"/>
      <c r="H68" s="159"/>
      <c r="I68" s="159"/>
      <c r="J68" s="159"/>
      <c r="K68" s="159"/>
      <c r="L68" s="159"/>
      <c r="M68" s="160"/>
      <c r="N68" s="148"/>
      <c r="O68" s="167">
        <f t="shared" si="0"/>
        <v>0</v>
      </c>
      <c r="P68" s="168">
        <f t="shared" si="1"/>
        <v>0</v>
      </c>
      <c r="Q68" s="168">
        <f t="shared" si="1"/>
        <v>0</v>
      </c>
      <c r="R68" s="168">
        <f t="shared" si="2"/>
        <v>0</v>
      </c>
      <c r="S68" s="168">
        <f t="shared" si="3"/>
        <v>0</v>
      </c>
      <c r="T68" s="168">
        <f t="shared" si="4"/>
        <v>0</v>
      </c>
      <c r="U68" s="168">
        <f t="shared" si="5"/>
        <v>0</v>
      </c>
      <c r="V68" s="168">
        <f t="shared" si="6"/>
        <v>0</v>
      </c>
      <c r="W68" s="168">
        <f t="shared" si="7"/>
        <v>0</v>
      </c>
      <c r="X68" s="168">
        <f t="shared" si="8"/>
        <v>0</v>
      </c>
      <c r="Y68" s="169">
        <f t="shared" si="9"/>
        <v>0</v>
      </c>
      <c r="Z68" s="148"/>
      <c r="AA68" s="181"/>
      <c r="AB68" s="182"/>
      <c r="AC68" s="182"/>
      <c r="AD68" s="183"/>
      <c r="AE68" s="183"/>
      <c r="AF68" s="183"/>
      <c r="AG68" s="182"/>
      <c r="AH68" s="183"/>
      <c r="AI68" s="183"/>
      <c r="AJ68" s="183"/>
      <c r="AK68" s="184"/>
    </row>
    <row r="69" spans="1:37">
      <c r="A69" s="149"/>
      <c r="B69" s="150"/>
      <c r="C69" s="158"/>
      <c r="D69" s="159"/>
      <c r="E69" s="159"/>
      <c r="F69" s="159"/>
      <c r="G69" s="159"/>
      <c r="H69" s="159"/>
      <c r="I69" s="159"/>
      <c r="J69" s="159"/>
      <c r="K69" s="159"/>
      <c r="L69" s="159"/>
      <c r="M69" s="160"/>
      <c r="N69" s="148"/>
      <c r="O69" s="167">
        <f t="shared" ref="O69:O132" si="10">+C69*O$2/60</f>
        <v>0</v>
      </c>
      <c r="P69" s="168">
        <f t="shared" ref="P69:Q132" si="11">+D69*P$2/60</f>
        <v>0</v>
      </c>
      <c r="Q69" s="168">
        <f t="shared" si="11"/>
        <v>0</v>
      </c>
      <c r="R69" s="168">
        <f t="shared" ref="R69:R132" si="12">+F69*R$2/60</f>
        <v>0</v>
      </c>
      <c r="S69" s="168">
        <f t="shared" ref="S69:S132" si="13">+G69*S$2/60</f>
        <v>0</v>
      </c>
      <c r="T69" s="168">
        <f t="shared" ref="T69:T132" si="14">+H69*T$2/60</f>
        <v>0</v>
      </c>
      <c r="U69" s="168">
        <f t="shared" ref="U69:U132" si="15">+I69*U$2/60</f>
        <v>0</v>
      </c>
      <c r="V69" s="168">
        <f t="shared" ref="V69:V132" si="16">+J69*V$2/60</f>
        <v>0</v>
      </c>
      <c r="W69" s="168">
        <f t="shared" ref="W69:W132" si="17">+K69*W$2/60</f>
        <v>0</v>
      </c>
      <c r="X69" s="168">
        <f t="shared" ref="X69:X132" si="18">+L69*X$2/60</f>
        <v>0</v>
      </c>
      <c r="Y69" s="169">
        <f t="shared" ref="Y69:Y132" si="19">+M69*Y$2/60</f>
        <v>0</v>
      </c>
      <c r="Z69" s="148"/>
      <c r="AA69" s="181"/>
      <c r="AB69" s="182"/>
      <c r="AC69" s="182"/>
      <c r="AD69" s="183"/>
      <c r="AE69" s="183"/>
      <c r="AF69" s="183"/>
      <c r="AG69" s="182"/>
      <c r="AH69" s="183"/>
      <c r="AI69" s="183"/>
      <c r="AJ69" s="183"/>
      <c r="AK69" s="184"/>
    </row>
    <row r="70" spans="1:37">
      <c r="A70" s="149"/>
      <c r="B70" s="150"/>
      <c r="C70" s="158"/>
      <c r="D70" s="159"/>
      <c r="E70" s="159"/>
      <c r="F70" s="159"/>
      <c r="G70" s="159"/>
      <c r="H70" s="159"/>
      <c r="I70" s="159"/>
      <c r="J70" s="159"/>
      <c r="K70" s="159"/>
      <c r="L70" s="159"/>
      <c r="M70" s="160"/>
      <c r="N70" s="148"/>
      <c r="O70" s="167">
        <f t="shared" si="10"/>
        <v>0</v>
      </c>
      <c r="P70" s="168">
        <f t="shared" si="11"/>
        <v>0</v>
      </c>
      <c r="Q70" s="168">
        <f t="shared" si="11"/>
        <v>0</v>
      </c>
      <c r="R70" s="168">
        <f t="shared" si="12"/>
        <v>0</v>
      </c>
      <c r="S70" s="168">
        <f t="shared" si="13"/>
        <v>0</v>
      </c>
      <c r="T70" s="168">
        <f t="shared" si="14"/>
        <v>0</v>
      </c>
      <c r="U70" s="168">
        <f t="shared" si="15"/>
        <v>0</v>
      </c>
      <c r="V70" s="168">
        <f t="shared" si="16"/>
        <v>0</v>
      </c>
      <c r="W70" s="168">
        <f t="shared" si="17"/>
        <v>0</v>
      </c>
      <c r="X70" s="168">
        <f t="shared" si="18"/>
        <v>0</v>
      </c>
      <c r="Y70" s="169">
        <f t="shared" si="19"/>
        <v>0</v>
      </c>
      <c r="Z70" s="148"/>
      <c r="AA70" s="181"/>
      <c r="AB70" s="182"/>
      <c r="AC70" s="182"/>
      <c r="AD70" s="183"/>
      <c r="AE70" s="183"/>
      <c r="AF70" s="183"/>
      <c r="AG70" s="182"/>
      <c r="AH70" s="183"/>
      <c r="AI70" s="183"/>
      <c r="AJ70" s="183"/>
      <c r="AK70" s="184"/>
    </row>
    <row r="71" spans="1:37">
      <c r="A71" s="149"/>
      <c r="B71" s="150"/>
      <c r="C71" s="158"/>
      <c r="D71" s="159"/>
      <c r="E71" s="159"/>
      <c r="F71" s="159"/>
      <c r="G71" s="159"/>
      <c r="H71" s="159"/>
      <c r="I71" s="159"/>
      <c r="J71" s="159"/>
      <c r="K71" s="159"/>
      <c r="L71" s="159"/>
      <c r="M71" s="160"/>
      <c r="N71" s="148"/>
      <c r="O71" s="167">
        <f t="shared" si="10"/>
        <v>0</v>
      </c>
      <c r="P71" s="168">
        <f t="shared" si="11"/>
        <v>0</v>
      </c>
      <c r="Q71" s="168">
        <f t="shared" si="11"/>
        <v>0</v>
      </c>
      <c r="R71" s="168">
        <f t="shared" si="12"/>
        <v>0</v>
      </c>
      <c r="S71" s="168">
        <f t="shared" si="13"/>
        <v>0</v>
      </c>
      <c r="T71" s="168">
        <f t="shared" si="14"/>
        <v>0</v>
      </c>
      <c r="U71" s="168">
        <f t="shared" si="15"/>
        <v>0</v>
      </c>
      <c r="V71" s="168">
        <f t="shared" si="16"/>
        <v>0</v>
      </c>
      <c r="W71" s="168">
        <f t="shared" si="17"/>
        <v>0</v>
      </c>
      <c r="X71" s="168">
        <f t="shared" si="18"/>
        <v>0</v>
      </c>
      <c r="Y71" s="169">
        <f t="shared" si="19"/>
        <v>0</v>
      </c>
      <c r="Z71" s="148"/>
      <c r="AA71" s="181"/>
      <c r="AB71" s="182"/>
      <c r="AC71" s="182"/>
      <c r="AD71" s="183"/>
      <c r="AE71" s="183"/>
      <c r="AF71" s="183"/>
      <c r="AG71" s="182"/>
      <c r="AH71" s="183"/>
      <c r="AI71" s="183"/>
      <c r="AJ71" s="183"/>
      <c r="AK71" s="184"/>
    </row>
    <row r="72" spans="1:37">
      <c r="A72" s="149"/>
      <c r="B72" s="150"/>
      <c r="C72" s="158"/>
      <c r="D72" s="159"/>
      <c r="E72" s="159"/>
      <c r="F72" s="159"/>
      <c r="G72" s="159"/>
      <c r="H72" s="159"/>
      <c r="I72" s="159"/>
      <c r="J72" s="159"/>
      <c r="K72" s="159"/>
      <c r="L72" s="159"/>
      <c r="M72" s="160"/>
      <c r="N72" s="148"/>
      <c r="O72" s="167">
        <f t="shared" si="10"/>
        <v>0</v>
      </c>
      <c r="P72" s="168">
        <f t="shared" si="11"/>
        <v>0</v>
      </c>
      <c r="Q72" s="168">
        <f t="shared" si="11"/>
        <v>0</v>
      </c>
      <c r="R72" s="168">
        <f t="shared" si="12"/>
        <v>0</v>
      </c>
      <c r="S72" s="168">
        <f t="shared" si="13"/>
        <v>0</v>
      </c>
      <c r="T72" s="168">
        <f t="shared" si="14"/>
        <v>0</v>
      </c>
      <c r="U72" s="168">
        <f t="shared" si="15"/>
        <v>0</v>
      </c>
      <c r="V72" s="168">
        <f t="shared" si="16"/>
        <v>0</v>
      </c>
      <c r="W72" s="168">
        <f t="shared" si="17"/>
        <v>0</v>
      </c>
      <c r="X72" s="168">
        <f t="shared" si="18"/>
        <v>0</v>
      </c>
      <c r="Y72" s="169">
        <f t="shared" si="19"/>
        <v>0</v>
      </c>
      <c r="Z72" s="148"/>
      <c r="AA72" s="181"/>
      <c r="AB72" s="182"/>
      <c r="AC72" s="182"/>
      <c r="AD72" s="183"/>
      <c r="AE72" s="183"/>
      <c r="AF72" s="183"/>
      <c r="AG72" s="182"/>
      <c r="AH72" s="183"/>
      <c r="AI72" s="183"/>
      <c r="AJ72" s="183"/>
      <c r="AK72" s="184"/>
    </row>
    <row r="73" spans="1:37">
      <c r="A73" s="149"/>
      <c r="B73" s="150"/>
      <c r="C73" s="158"/>
      <c r="D73" s="159"/>
      <c r="E73" s="159"/>
      <c r="F73" s="159"/>
      <c r="G73" s="159"/>
      <c r="H73" s="159"/>
      <c r="I73" s="159"/>
      <c r="J73" s="159"/>
      <c r="K73" s="159"/>
      <c r="L73" s="159"/>
      <c r="M73" s="160"/>
      <c r="N73" s="148"/>
      <c r="O73" s="167">
        <f t="shared" si="10"/>
        <v>0</v>
      </c>
      <c r="P73" s="168">
        <f t="shared" si="11"/>
        <v>0</v>
      </c>
      <c r="Q73" s="168">
        <f t="shared" si="11"/>
        <v>0</v>
      </c>
      <c r="R73" s="168">
        <f t="shared" si="12"/>
        <v>0</v>
      </c>
      <c r="S73" s="168">
        <f t="shared" si="13"/>
        <v>0</v>
      </c>
      <c r="T73" s="168">
        <f t="shared" si="14"/>
        <v>0</v>
      </c>
      <c r="U73" s="168">
        <f t="shared" si="15"/>
        <v>0</v>
      </c>
      <c r="V73" s="168">
        <f t="shared" si="16"/>
        <v>0</v>
      </c>
      <c r="W73" s="168">
        <f t="shared" si="17"/>
        <v>0</v>
      </c>
      <c r="X73" s="168">
        <f t="shared" si="18"/>
        <v>0</v>
      </c>
      <c r="Y73" s="169">
        <f t="shared" si="19"/>
        <v>0</v>
      </c>
      <c r="Z73" s="148"/>
      <c r="AA73" s="181"/>
      <c r="AB73" s="182"/>
      <c r="AC73" s="182"/>
      <c r="AD73" s="183"/>
      <c r="AE73" s="183"/>
      <c r="AF73" s="183"/>
      <c r="AG73" s="182"/>
      <c r="AH73" s="183"/>
      <c r="AI73" s="183"/>
      <c r="AJ73" s="183"/>
      <c r="AK73" s="184"/>
    </row>
    <row r="74" spans="1:37">
      <c r="A74" s="149"/>
      <c r="B74" s="150"/>
      <c r="C74" s="158"/>
      <c r="D74" s="159"/>
      <c r="E74" s="159"/>
      <c r="F74" s="159"/>
      <c r="G74" s="159"/>
      <c r="H74" s="159"/>
      <c r="I74" s="159"/>
      <c r="J74" s="159"/>
      <c r="K74" s="159"/>
      <c r="L74" s="159"/>
      <c r="M74" s="160"/>
      <c r="N74" s="148"/>
      <c r="O74" s="167">
        <f t="shared" si="10"/>
        <v>0</v>
      </c>
      <c r="P74" s="168">
        <f t="shared" si="11"/>
        <v>0</v>
      </c>
      <c r="Q74" s="168">
        <f t="shared" si="11"/>
        <v>0</v>
      </c>
      <c r="R74" s="168">
        <f t="shared" si="12"/>
        <v>0</v>
      </c>
      <c r="S74" s="168">
        <f t="shared" si="13"/>
        <v>0</v>
      </c>
      <c r="T74" s="168">
        <f t="shared" si="14"/>
        <v>0</v>
      </c>
      <c r="U74" s="168">
        <f t="shared" si="15"/>
        <v>0</v>
      </c>
      <c r="V74" s="168">
        <f t="shared" si="16"/>
        <v>0</v>
      </c>
      <c r="W74" s="168">
        <f t="shared" si="17"/>
        <v>0</v>
      </c>
      <c r="X74" s="168">
        <f t="shared" si="18"/>
        <v>0</v>
      </c>
      <c r="Y74" s="169">
        <f t="shared" si="19"/>
        <v>0</v>
      </c>
      <c r="Z74" s="148"/>
      <c r="AA74" s="181"/>
      <c r="AB74" s="182"/>
      <c r="AC74" s="182"/>
      <c r="AD74" s="183"/>
      <c r="AE74" s="183"/>
      <c r="AF74" s="183"/>
      <c r="AG74" s="182"/>
      <c r="AH74" s="183"/>
      <c r="AI74" s="183"/>
      <c r="AJ74" s="183"/>
      <c r="AK74" s="184"/>
    </row>
    <row r="75" spans="1:37">
      <c r="A75" s="149"/>
      <c r="B75" s="150"/>
      <c r="C75" s="158"/>
      <c r="D75" s="159"/>
      <c r="E75" s="159"/>
      <c r="F75" s="159"/>
      <c r="G75" s="159"/>
      <c r="H75" s="159"/>
      <c r="I75" s="159"/>
      <c r="J75" s="159"/>
      <c r="K75" s="159"/>
      <c r="L75" s="159"/>
      <c r="M75" s="160"/>
      <c r="N75" s="148"/>
      <c r="O75" s="167">
        <f t="shared" si="10"/>
        <v>0</v>
      </c>
      <c r="P75" s="168">
        <f t="shared" si="11"/>
        <v>0</v>
      </c>
      <c r="Q75" s="168">
        <f t="shared" si="11"/>
        <v>0</v>
      </c>
      <c r="R75" s="168">
        <f t="shared" si="12"/>
        <v>0</v>
      </c>
      <c r="S75" s="168">
        <f t="shared" si="13"/>
        <v>0</v>
      </c>
      <c r="T75" s="168">
        <f t="shared" si="14"/>
        <v>0</v>
      </c>
      <c r="U75" s="168">
        <f t="shared" si="15"/>
        <v>0</v>
      </c>
      <c r="V75" s="168">
        <f t="shared" si="16"/>
        <v>0</v>
      </c>
      <c r="W75" s="168">
        <f t="shared" si="17"/>
        <v>0</v>
      </c>
      <c r="X75" s="168">
        <f t="shared" si="18"/>
        <v>0</v>
      </c>
      <c r="Y75" s="169">
        <f t="shared" si="19"/>
        <v>0</v>
      </c>
      <c r="Z75" s="148"/>
      <c r="AA75" s="181"/>
      <c r="AB75" s="182"/>
      <c r="AC75" s="182"/>
      <c r="AD75" s="183"/>
      <c r="AE75" s="183"/>
      <c r="AF75" s="183"/>
      <c r="AG75" s="182"/>
      <c r="AH75" s="183"/>
      <c r="AI75" s="183"/>
      <c r="AJ75" s="183"/>
      <c r="AK75" s="184"/>
    </row>
    <row r="76" spans="1:37">
      <c r="A76" s="149"/>
      <c r="B76" s="150"/>
      <c r="C76" s="158"/>
      <c r="D76" s="159"/>
      <c r="E76" s="159"/>
      <c r="F76" s="159"/>
      <c r="G76" s="159"/>
      <c r="H76" s="159"/>
      <c r="I76" s="159"/>
      <c r="J76" s="159"/>
      <c r="K76" s="159"/>
      <c r="L76" s="159"/>
      <c r="M76" s="160"/>
      <c r="N76" s="148"/>
      <c r="O76" s="167">
        <f t="shared" si="10"/>
        <v>0</v>
      </c>
      <c r="P76" s="168">
        <f t="shared" si="11"/>
        <v>0</v>
      </c>
      <c r="Q76" s="168">
        <f t="shared" si="11"/>
        <v>0</v>
      </c>
      <c r="R76" s="168">
        <f t="shared" si="12"/>
        <v>0</v>
      </c>
      <c r="S76" s="168">
        <f t="shared" si="13"/>
        <v>0</v>
      </c>
      <c r="T76" s="168">
        <f t="shared" si="14"/>
        <v>0</v>
      </c>
      <c r="U76" s="168">
        <f t="shared" si="15"/>
        <v>0</v>
      </c>
      <c r="V76" s="168">
        <f t="shared" si="16"/>
        <v>0</v>
      </c>
      <c r="W76" s="168">
        <f t="shared" si="17"/>
        <v>0</v>
      </c>
      <c r="X76" s="168">
        <f t="shared" si="18"/>
        <v>0</v>
      </c>
      <c r="Y76" s="169">
        <f t="shared" si="19"/>
        <v>0</v>
      </c>
      <c r="Z76" s="148"/>
      <c r="AA76" s="181"/>
      <c r="AB76" s="182"/>
      <c r="AC76" s="182"/>
      <c r="AD76" s="183"/>
      <c r="AE76" s="183"/>
      <c r="AF76" s="183"/>
      <c r="AG76" s="182"/>
      <c r="AH76" s="183"/>
      <c r="AI76" s="183"/>
      <c r="AJ76" s="183"/>
      <c r="AK76" s="184"/>
    </row>
    <row r="77" spans="1:37">
      <c r="A77" s="149"/>
      <c r="B77" s="150"/>
      <c r="C77" s="158"/>
      <c r="D77" s="159"/>
      <c r="E77" s="159"/>
      <c r="F77" s="159"/>
      <c r="G77" s="159"/>
      <c r="H77" s="159"/>
      <c r="I77" s="159"/>
      <c r="J77" s="159"/>
      <c r="K77" s="159"/>
      <c r="L77" s="159"/>
      <c r="M77" s="160"/>
      <c r="N77" s="148"/>
      <c r="O77" s="167">
        <f t="shared" si="10"/>
        <v>0</v>
      </c>
      <c r="P77" s="168">
        <f t="shared" si="11"/>
        <v>0</v>
      </c>
      <c r="Q77" s="168">
        <f t="shared" si="11"/>
        <v>0</v>
      </c>
      <c r="R77" s="168">
        <f t="shared" si="12"/>
        <v>0</v>
      </c>
      <c r="S77" s="168">
        <f t="shared" si="13"/>
        <v>0</v>
      </c>
      <c r="T77" s="168">
        <f t="shared" si="14"/>
        <v>0</v>
      </c>
      <c r="U77" s="168">
        <f t="shared" si="15"/>
        <v>0</v>
      </c>
      <c r="V77" s="168">
        <f t="shared" si="16"/>
        <v>0</v>
      </c>
      <c r="W77" s="168">
        <f t="shared" si="17"/>
        <v>0</v>
      </c>
      <c r="X77" s="168">
        <f t="shared" si="18"/>
        <v>0</v>
      </c>
      <c r="Y77" s="169">
        <f t="shared" si="19"/>
        <v>0</v>
      </c>
      <c r="Z77" s="148"/>
      <c r="AA77" s="181"/>
      <c r="AB77" s="182"/>
      <c r="AC77" s="182"/>
      <c r="AD77" s="183"/>
      <c r="AE77" s="183"/>
      <c r="AF77" s="183"/>
      <c r="AG77" s="182"/>
      <c r="AH77" s="183"/>
      <c r="AI77" s="183"/>
      <c r="AJ77" s="183"/>
      <c r="AK77" s="184"/>
    </row>
    <row r="78" spans="1:37">
      <c r="A78" s="149"/>
      <c r="B78" s="150"/>
      <c r="C78" s="158"/>
      <c r="D78" s="159"/>
      <c r="E78" s="159"/>
      <c r="F78" s="159"/>
      <c r="G78" s="159"/>
      <c r="H78" s="159"/>
      <c r="I78" s="159"/>
      <c r="J78" s="159"/>
      <c r="K78" s="159"/>
      <c r="L78" s="159"/>
      <c r="M78" s="160"/>
      <c r="N78" s="148"/>
      <c r="O78" s="167">
        <f t="shared" si="10"/>
        <v>0</v>
      </c>
      <c r="P78" s="168">
        <f t="shared" si="11"/>
        <v>0</v>
      </c>
      <c r="Q78" s="168">
        <f t="shared" si="11"/>
        <v>0</v>
      </c>
      <c r="R78" s="168">
        <f t="shared" si="12"/>
        <v>0</v>
      </c>
      <c r="S78" s="168">
        <f t="shared" si="13"/>
        <v>0</v>
      </c>
      <c r="T78" s="168">
        <f t="shared" si="14"/>
        <v>0</v>
      </c>
      <c r="U78" s="168">
        <f t="shared" si="15"/>
        <v>0</v>
      </c>
      <c r="V78" s="168">
        <f t="shared" si="16"/>
        <v>0</v>
      </c>
      <c r="W78" s="168">
        <f t="shared" si="17"/>
        <v>0</v>
      </c>
      <c r="X78" s="168">
        <f t="shared" si="18"/>
        <v>0</v>
      </c>
      <c r="Y78" s="169">
        <f t="shared" si="19"/>
        <v>0</v>
      </c>
      <c r="Z78" s="148"/>
      <c r="AA78" s="181"/>
      <c r="AB78" s="182"/>
      <c r="AC78" s="182"/>
      <c r="AD78" s="183"/>
      <c r="AE78" s="183"/>
      <c r="AF78" s="183"/>
      <c r="AG78" s="182"/>
      <c r="AH78" s="183"/>
      <c r="AI78" s="183"/>
      <c r="AJ78" s="183"/>
      <c r="AK78" s="184"/>
    </row>
    <row r="79" spans="1:37">
      <c r="A79" s="149"/>
      <c r="B79" s="150"/>
      <c r="C79" s="158"/>
      <c r="D79" s="159"/>
      <c r="E79" s="159"/>
      <c r="F79" s="159"/>
      <c r="G79" s="159"/>
      <c r="H79" s="159"/>
      <c r="I79" s="159"/>
      <c r="J79" s="159"/>
      <c r="K79" s="159"/>
      <c r="L79" s="159"/>
      <c r="M79" s="160"/>
      <c r="N79" s="148"/>
      <c r="O79" s="167">
        <f t="shared" si="10"/>
        <v>0</v>
      </c>
      <c r="P79" s="168">
        <f t="shared" si="11"/>
        <v>0</v>
      </c>
      <c r="Q79" s="168">
        <f t="shared" si="11"/>
        <v>0</v>
      </c>
      <c r="R79" s="168">
        <f t="shared" si="12"/>
        <v>0</v>
      </c>
      <c r="S79" s="168">
        <f t="shared" si="13"/>
        <v>0</v>
      </c>
      <c r="T79" s="168">
        <f t="shared" si="14"/>
        <v>0</v>
      </c>
      <c r="U79" s="168">
        <f t="shared" si="15"/>
        <v>0</v>
      </c>
      <c r="V79" s="168">
        <f t="shared" si="16"/>
        <v>0</v>
      </c>
      <c r="W79" s="168">
        <f t="shared" si="17"/>
        <v>0</v>
      </c>
      <c r="X79" s="168">
        <f t="shared" si="18"/>
        <v>0</v>
      </c>
      <c r="Y79" s="169">
        <f t="shared" si="19"/>
        <v>0</v>
      </c>
      <c r="Z79" s="148"/>
      <c r="AA79" s="181"/>
      <c r="AB79" s="182"/>
      <c r="AC79" s="182"/>
      <c r="AD79" s="183"/>
      <c r="AE79" s="183"/>
      <c r="AF79" s="183"/>
      <c r="AG79" s="182"/>
      <c r="AH79" s="183"/>
      <c r="AI79" s="183"/>
      <c r="AJ79" s="183"/>
      <c r="AK79" s="184"/>
    </row>
    <row r="80" spans="1:37">
      <c r="A80" s="149"/>
      <c r="B80" s="150"/>
      <c r="C80" s="158"/>
      <c r="D80" s="159"/>
      <c r="E80" s="159"/>
      <c r="F80" s="159"/>
      <c r="G80" s="159"/>
      <c r="H80" s="159"/>
      <c r="I80" s="159"/>
      <c r="J80" s="159"/>
      <c r="K80" s="159"/>
      <c r="L80" s="159"/>
      <c r="M80" s="160"/>
      <c r="N80" s="148"/>
      <c r="O80" s="167">
        <f t="shared" si="10"/>
        <v>0</v>
      </c>
      <c r="P80" s="168">
        <f t="shared" si="11"/>
        <v>0</v>
      </c>
      <c r="Q80" s="168">
        <f t="shared" si="11"/>
        <v>0</v>
      </c>
      <c r="R80" s="168">
        <f t="shared" si="12"/>
        <v>0</v>
      </c>
      <c r="S80" s="168">
        <f t="shared" si="13"/>
        <v>0</v>
      </c>
      <c r="T80" s="168">
        <f t="shared" si="14"/>
        <v>0</v>
      </c>
      <c r="U80" s="168">
        <f t="shared" si="15"/>
        <v>0</v>
      </c>
      <c r="V80" s="168">
        <f t="shared" si="16"/>
        <v>0</v>
      </c>
      <c r="W80" s="168">
        <f t="shared" si="17"/>
        <v>0</v>
      </c>
      <c r="X80" s="168">
        <f t="shared" si="18"/>
        <v>0</v>
      </c>
      <c r="Y80" s="169">
        <f t="shared" si="19"/>
        <v>0</v>
      </c>
      <c r="Z80" s="148"/>
      <c r="AA80" s="181"/>
      <c r="AB80" s="182"/>
      <c r="AC80" s="182"/>
      <c r="AD80" s="183"/>
      <c r="AE80" s="183"/>
      <c r="AF80" s="183"/>
      <c r="AG80" s="182"/>
      <c r="AH80" s="183"/>
      <c r="AI80" s="183"/>
      <c r="AJ80" s="183"/>
      <c r="AK80" s="184"/>
    </row>
    <row r="81" spans="1:37">
      <c r="A81" s="149"/>
      <c r="B81" s="150"/>
      <c r="C81" s="158"/>
      <c r="D81" s="159"/>
      <c r="E81" s="159"/>
      <c r="F81" s="159"/>
      <c r="G81" s="159"/>
      <c r="H81" s="159"/>
      <c r="I81" s="159"/>
      <c r="J81" s="159"/>
      <c r="K81" s="159"/>
      <c r="L81" s="159"/>
      <c r="M81" s="160"/>
      <c r="N81" s="148"/>
      <c r="O81" s="167">
        <f t="shared" si="10"/>
        <v>0</v>
      </c>
      <c r="P81" s="168">
        <f t="shared" si="11"/>
        <v>0</v>
      </c>
      <c r="Q81" s="168">
        <f t="shared" si="11"/>
        <v>0</v>
      </c>
      <c r="R81" s="168">
        <f t="shared" si="12"/>
        <v>0</v>
      </c>
      <c r="S81" s="168">
        <f t="shared" si="13"/>
        <v>0</v>
      </c>
      <c r="T81" s="168">
        <f t="shared" si="14"/>
        <v>0</v>
      </c>
      <c r="U81" s="168">
        <f t="shared" si="15"/>
        <v>0</v>
      </c>
      <c r="V81" s="168">
        <f t="shared" si="16"/>
        <v>0</v>
      </c>
      <c r="W81" s="168">
        <f t="shared" si="17"/>
        <v>0</v>
      </c>
      <c r="X81" s="168">
        <f t="shared" si="18"/>
        <v>0</v>
      </c>
      <c r="Y81" s="169">
        <f t="shared" si="19"/>
        <v>0</v>
      </c>
      <c r="Z81" s="148"/>
      <c r="AA81" s="181"/>
      <c r="AB81" s="182"/>
      <c r="AC81" s="182"/>
      <c r="AD81" s="183"/>
      <c r="AE81" s="183"/>
      <c r="AF81" s="183"/>
      <c r="AG81" s="182"/>
      <c r="AH81" s="183"/>
      <c r="AI81" s="183"/>
      <c r="AJ81" s="183"/>
      <c r="AK81" s="184"/>
    </row>
    <row r="82" spans="1:37">
      <c r="A82" s="149"/>
      <c r="B82" s="150"/>
      <c r="C82" s="158"/>
      <c r="D82" s="159"/>
      <c r="E82" s="159"/>
      <c r="F82" s="159"/>
      <c r="G82" s="159"/>
      <c r="H82" s="159"/>
      <c r="I82" s="159"/>
      <c r="J82" s="159"/>
      <c r="K82" s="159"/>
      <c r="L82" s="159"/>
      <c r="M82" s="160"/>
      <c r="N82" s="148"/>
      <c r="O82" s="167">
        <f t="shared" si="10"/>
        <v>0</v>
      </c>
      <c r="P82" s="168">
        <f t="shared" si="11"/>
        <v>0</v>
      </c>
      <c r="Q82" s="168">
        <f t="shared" si="11"/>
        <v>0</v>
      </c>
      <c r="R82" s="168">
        <f t="shared" si="12"/>
        <v>0</v>
      </c>
      <c r="S82" s="168">
        <f t="shared" si="13"/>
        <v>0</v>
      </c>
      <c r="T82" s="168">
        <f t="shared" si="14"/>
        <v>0</v>
      </c>
      <c r="U82" s="168">
        <f t="shared" si="15"/>
        <v>0</v>
      </c>
      <c r="V82" s="168">
        <f t="shared" si="16"/>
        <v>0</v>
      </c>
      <c r="W82" s="168">
        <f t="shared" si="17"/>
        <v>0</v>
      </c>
      <c r="X82" s="168">
        <f t="shared" si="18"/>
        <v>0</v>
      </c>
      <c r="Y82" s="169">
        <f t="shared" si="19"/>
        <v>0</v>
      </c>
      <c r="Z82" s="148"/>
      <c r="AA82" s="181"/>
      <c r="AB82" s="182"/>
      <c r="AC82" s="182"/>
      <c r="AD82" s="183"/>
      <c r="AE82" s="183"/>
      <c r="AF82" s="183"/>
      <c r="AG82" s="182"/>
      <c r="AH82" s="183"/>
      <c r="AI82" s="183"/>
      <c r="AJ82" s="183"/>
      <c r="AK82" s="184"/>
    </row>
    <row r="83" spans="1:37">
      <c r="A83" s="149"/>
      <c r="B83" s="150"/>
      <c r="C83" s="158"/>
      <c r="D83" s="159"/>
      <c r="E83" s="159"/>
      <c r="F83" s="159"/>
      <c r="G83" s="159"/>
      <c r="H83" s="159"/>
      <c r="I83" s="159"/>
      <c r="J83" s="159"/>
      <c r="K83" s="159"/>
      <c r="L83" s="159"/>
      <c r="M83" s="160"/>
      <c r="N83" s="148"/>
      <c r="O83" s="167">
        <f t="shared" si="10"/>
        <v>0</v>
      </c>
      <c r="P83" s="168">
        <f t="shared" si="11"/>
        <v>0</v>
      </c>
      <c r="Q83" s="168">
        <f t="shared" si="11"/>
        <v>0</v>
      </c>
      <c r="R83" s="168">
        <f t="shared" si="12"/>
        <v>0</v>
      </c>
      <c r="S83" s="168">
        <f t="shared" si="13"/>
        <v>0</v>
      </c>
      <c r="T83" s="168">
        <f t="shared" si="14"/>
        <v>0</v>
      </c>
      <c r="U83" s="168">
        <f t="shared" si="15"/>
        <v>0</v>
      </c>
      <c r="V83" s="168">
        <f t="shared" si="16"/>
        <v>0</v>
      </c>
      <c r="W83" s="168">
        <f t="shared" si="17"/>
        <v>0</v>
      </c>
      <c r="X83" s="168">
        <f t="shared" si="18"/>
        <v>0</v>
      </c>
      <c r="Y83" s="169">
        <f t="shared" si="19"/>
        <v>0</v>
      </c>
      <c r="Z83" s="148"/>
      <c r="AA83" s="181"/>
      <c r="AB83" s="182"/>
      <c r="AC83" s="182"/>
      <c r="AD83" s="183"/>
      <c r="AE83" s="183"/>
      <c r="AF83" s="183"/>
      <c r="AG83" s="182"/>
      <c r="AH83" s="183"/>
      <c r="AI83" s="183"/>
      <c r="AJ83" s="183"/>
      <c r="AK83" s="184"/>
    </row>
    <row r="84" spans="1:37">
      <c r="A84" s="149"/>
      <c r="B84" s="150"/>
      <c r="C84" s="158"/>
      <c r="D84" s="159"/>
      <c r="E84" s="159"/>
      <c r="F84" s="159"/>
      <c r="G84" s="159"/>
      <c r="H84" s="159"/>
      <c r="I84" s="159"/>
      <c r="J84" s="159"/>
      <c r="K84" s="159"/>
      <c r="L84" s="159"/>
      <c r="M84" s="160"/>
      <c r="N84" s="148"/>
      <c r="O84" s="167">
        <f t="shared" si="10"/>
        <v>0</v>
      </c>
      <c r="P84" s="168">
        <f t="shared" si="11"/>
        <v>0</v>
      </c>
      <c r="Q84" s="168">
        <f t="shared" si="11"/>
        <v>0</v>
      </c>
      <c r="R84" s="168">
        <f t="shared" si="12"/>
        <v>0</v>
      </c>
      <c r="S84" s="168">
        <f t="shared" si="13"/>
        <v>0</v>
      </c>
      <c r="T84" s="168">
        <f t="shared" si="14"/>
        <v>0</v>
      </c>
      <c r="U84" s="168">
        <f t="shared" si="15"/>
        <v>0</v>
      </c>
      <c r="V84" s="168">
        <f t="shared" si="16"/>
        <v>0</v>
      </c>
      <c r="W84" s="168">
        <f t="shared" si="17"/>
        <v>0</v>
      </c>
      <c r="X84" s="168">
        <f t="shared" si="18"/>
        <v>0</v>
      </c>
      <c r="Y84" s="169">
        <f t="shared" si="19"/>
        <v>0</v>
      </c>
      <c r="Z84" s="148"/>
      <c r="AA84" s="181"/>
      <c r="AB84" s="182"/>
      <c r="AC84" s="182"/>
      <c r="AD84" s="183"/>
      <c r="AE84" s="183"/>
      <c r="AF84" s="183"/>
      <c r="AG84" s="182"/>
      <c r="AH84" s="183"/>
      <c r="AI84" s="183"/>
      <c r="AJ84" s="183"/>
      <c r="AK84" s="184"/>
    </row>
    <row r="85" spans="1:37">
      <c r="A85" s="149"/>
      <c r="B85" s="150"/>
      <c r="C85" s="158"/>
      <c r="D85" s="159"/>
      <c r="E85" s="159"/>
      <c r="F85" s="159"/>
      <c r="G85" s="159"/>
      <c r="H85" s="159"/>
      <c r="I85" s="159"/>
      <c r="J85" s="159"/>
      <c r="K85" s="159"/>
      <c r="L85" s="159"/>
      <c r="M85" s="160"/>
      <c r="N85" s="148"/>
      <c r="O85" s="167">
        <f t="shared" si="10"/>
        <v>0</v>
      </c>
      <c r="P85" s="168">
        <f t="shared" si="11"/>
        <v>0</v>
      </c>
      <c r="Q85" s="168">
        <f t="shared" si="11"/>
        <v>0</v>
      </c>
      <c r="R85" s="168">
        <f t="shared" si="12"/>
        <v>0</v>
      </c>
      <c r="S85" s="168">
        <f t="shared" si="13"/>
        <v>0</v>
      </c>
      <c r="T85" s="168">
        <f t="shared" si="14"/>
        <v>0</v>
      </c>
      <c r="U85" s="168">
        <f t="shared" si="15"/>
        <v>0</v>
      </c>
      <c r="V85" s="168">
        <f t="shared" si="16"/>
        <v>0</v>
      </c>
      <c r="W85" s="168">
        <f t="shared" si="17"/>
        <v>0</v>
      </c>
      <c r="X85" s="168">
        <f t="shared" si="18"/>
        <v>0</v>
      </c>
      <c r="Y85" s="169">
        <f t="shared" si="19"/>
        <v>0</v>
      </c>
      <c r="Z85" s="148"/>
      <c r="AA85" s="181"/>
      <c r="AB85" s="182"/>
      <c r="AC85" s="182"/>
      <c r="AD85" s="183"/>
      <c r="AE85" s="183"/>
      <c r="AF85" s="183"/>
      <c r="AG85" s="182"/>
      <c r="AH85" s="183"/>
      <c r="AI85" s="183"/>
      <c r="AJ85" s="183"/>
      <c r="AK85" s="184"/>
    </row>
    <row r="86" spans="1:37">
      <c r="A86" s="149"/>
      <c r="B86" s="150"/>
      <c r="C86" s="158"/>
      <c r="D86" s="159"/>
      <c r="E86" s="159"/>
      <c r="F86" s="159"/>
      <c r="G86" s="159"/>
      <c r="H86" s="159"/>
      <c r="I86" s="159"/>
      <c r="J86" s="159"/>
      <c r="K86" s="159"/>
      <c r="L86" s="159"/>
      <c r="M86" s="160"/>
      <c r="N86" s="148"/>
      <c r="O86" s="167">
        <f t="shared" si="10"/>
        <v>0</v>
      </c>
      <c r="P86" s="168">
        <f t="shared" si="11"/>
        <v>0</v>
      </c>
      <c r="Q86" s="168">
        <f t="shared" si="11"/>
        <v>0</v>
      </c>
      <c r="R86" s="168">
        <f t="shared" si="12"/>
        <v>0</v>
      </c>
      <c r="S86" s="168">
        <f t="shared" si="13"/>
        <v>0</v>
      </c>
      <c r="T86" s="168">
        <f t="shared" si="14"/>
        <v>0</v>
      </c>
      <c r="U86" s="168">
        <f t="shared" si="15"/>
        <v>0</v>
      </c>
      <c r="V86" s="168">
        <f t="shared" si="16"/>
        <v>0</v>
      </c>
      <c r="W86" s="168">
        <f t="shared" si="17"/>
        <v>0</v>
      </c>
      <c r="X86" s="168">
        <f t="shared" si="18"/>
        <v>0</v>
      </c>
      <c r="Y86" s="169">
        <f t="shared" si="19"/>
        <v>0</v>
      </c>
      <c r="Z86" s="148"/>
      <c r="AA86" s="181"/>
      <c r="AB86" s="182"/>
      <c r="AC86" s="182"/>
      <c r="AD86" s="183"/>
      <c r="AE86" s="183"/>
      <c r="AF86" s="183"/>
      <c r="AG86" s="182"/>
      <c r="AH86" s="183"/>
      <c r="AI86" s="183"/>
      <c r="AJ86" s="183"/>
      <c r="AK86" s="184"/>
    </row>
    <row r="87" spans="1:37">
      <c r="A87" s="149"/>
      <c r="B87" s="150"/>
      <c r="C87" s="158"/>
      <c r="D87" s="159"/>
      <c r="E87" s="159"/>
      <c r="F87" s="159"/>
      <c r="G87" s="159"/>
      <c r="H87" s="159"/>
      <c r="I87" s="159"/>
      <c r="J87" s="159"/>
      <c r="K87" s="159"/>
      <c r="L87" s="159"/>
      <c r="M87" s="160"/>
      <c r="N87" s="148"/>
      <c r="O87" s="167">
        <f t="shared" si="10"/>
        <v>0</v>
      </c>
      <c r="P87" s="168">
        <f t="shared" si="11"/>
        <v>0</v>
      </c>
      <c r="Q87" s="168">
        <f t="shared" si="11"/>
        <v>0</v>
      </c>
      <c r="R87" s="168">
        <f t="shared" si="12"/>
        <v>0</v>
      </c>
      <c r="S87" s="168">
        <f t="shared" si="13"/>
        <v>0</v>
      </c>
      <c r="T87" s="168">
        <f t="shared" si="14"/>
        <v>0</v>
      </c>
      <c r="U87" s="168">
        <f t="shared" si="15"/>
        <v>0</v>
      </c>
      <c r="V87" s="168">
        <f t="shared" si="16"/>
        <v>0</v>
      </c>
      <c r="W87" s="168">
        <f t="shared" si="17"/>
        <v>0</v>
      </c>
      <c r="X87" s="168">
        <f t="shared" si="18"/>
        <v>0</v>
      </c>
      <c r="Y87" s="169">
        <f t="shared" si="19"/>
        <v>0</v>
      </c>
      <c r="Z87" s="148"/>
      <c r="AA87" s="181"/>
      <c r="AB87" s="182"/>
      <c r="AC87" s="182"/>
      <c r="AD87" s="183"/>
      <c r="AE87" s="183"/>
      <c r="AF87" s="183"/>
      <c r="AG87" s="182"/>
      <c r="AH87" s="183"/>
      <c r="AI87" s="183"/>
      <c r="AJ87" s="183"/>
      <c r="AK87" s="184"/>
    </row>
    <row r="88" spans="1:37">
      <c r="A88" s="149"/>
      <c r="B88" s="150"/>
      <c r="C88" s="158"/>
      <c r="D88" s="159"/>
      <c r="E88" s="159"/>
      <c r="F88" s="159"/>
      <c r="G88" s="159"/>
      <c r="H88" s="159"/>
      <c r="I88" s="159"/>
      <c r="J88" s="159"/>
      <c r="K88" s="159"/>
      <c r="L88" s="159"/>
      <c r="M88" s="160"/>
      <c r="N88" s="148"/>
      <c r="O88" s="167">
        <f t="shared" si="10"/>
        <v>0</v>
      </c>
      <c r="P88" s="168">
        <f t="shared" si="11"/>
        <v>0</v>
      </c>
      <c r="Q88" s="168">
        <f t="shared" si="11"/>
        <v>0</v>
      </c>
      <c r="R88" s="168">
        <f t="shared" si="12"/>
        <v>0</v>
      </c>
      <c r="S88" s="168">
        <f t="shared" si="13"/>
        <v>0</v>
      </c>
      <c r="T88" s="168">
        <f t="shared" si="14"/>
        <v>0</v>
      </c>
      <c r="U88" s="168">
        <f t="shared" si="15"/>
        <v>0</v>
      </c>
      <c r="V88" s="168">
        <f t="shared" si="16"/>
        <v>0</v>
      </c>
      <c r="W88" s="168">
        <f t="shared" si="17"/>
        <v>0</v>
      </c>
      <c r="X88" s="168">
        <f t="shared" si="18"/>
        <v>0</v>
      </c>
      <c r="Y88" s="169">
        <f t="shared" si="19"/>
        <v>0</v>
      </c>
      <c r="Z88" s="148"/>
      <c r="AA88" s="181"/>
      <c r="AB88" s="182"/>
      <c r="AC88" s="182"/>
      <c r="AD88" s="183"/>
      <c r="AE88" s="183"/>
      <c r="AF88" s="183"/>
      <c r="AG88" s="182"/>
      <c r="AH88" s="183"/>
      <c r="AI88" s="183"/>
      <c r="AJ88" s="183"/>
      <c r="AK88" s="184"/>
    </row>
    <row r="89" spans="1:37">
      <c r="A89" s="149"/>
      <c r="B89" s="150"/>
      <c r="C89" s="158"/>
      <c r="D89" s="159"/>
      <c r="E89" s="159"/>
      <c r="F89" s="159"/>
      <c r="G89" s="159"/>
      <c r="H89" s="159"/>
      <c r="I89" s="159"/>
      <c r="J89" s="159"/>
      <c r="K89" s="159"/>
      <c r="L89" s="159"/>
      <c r="M89" s="160"/>
      <c r="N89" s="148"/>
      <c r="O89" s="167">
        <f t="shared" si="10"/>
        <v>0</v>
      </c>
      <c r="P89" s="168">
        <f t="shared" si="11"/>
        <v>0</v>
      </c>
      <c r="Q89" s="168">
        <f t="shared" si="11"/>
        <v>0</v>
      </c>
      <c r="R89" s="168">
        <f t="shared" si="12"/>
        <v>0</v>
      </c>
      <c r="S89" s="168">
        <f t="shared" si="13"/>
        <v>0</v>
      </c>
      <c r="T89" s="168">
        <f t="shared" si="14"/>
        <v>0</v>
      </c>
      <c r="U89" s="168">
        <f t="shared" si="15"/>
        <v>0</v>
      </c>
      <c r="V89" s="168">
        <f t="shared" si="16"/>
        <v>0</v>
      </c>
      <c r="W89" s="168">
        <f t="shared" si="17"/>
        <v>0</v>
      </c>
      <c r="X89" s="168">
        <f t="shared" si="18"/>
        <v>0</v>
      </c>
      <c r="Y89" s="169">
        <f t="shared" si="19"/>
        <v>0</v>
      </c>
      <c r="Z89" s="148"/>
      <c r="AA89" s="181"/>
      <c r="AB89" s="182"/>
      <c r="AC89" s="182"/>
      <c r="AD89" s="183"/>
      <c r="AE89" s="183"/>
      <c r="AF89" s="183"/>
      <c r="AG89" s="182"/>
      <c r="AH89" s="183"/>
      <c r="AI89" s="183"/>
      <c r="AJ89" s="183"/>
      <c r="AK89" s="184"/>
    </row>
    <row r="90" spans="1:37">
      <c r="A90" s="149"/>
      <c r="B90" s="150"/>
      <c r="C90" s="158"/>
      <c r="D90" s="159"/>
      <c r="E90" s="159"/>
      <c r="F90" s="159"/>
      <c r="G90" s="159"/>
      <c r="H90" s="159"/>
      <c r="I90" s="159"/>
      <c r="J90" s="159"/>
      <c r="K90" s="159"/>
      <c r="L90" s="159"/>
      <c r="M90" s="160"/>
      <c r="N90" s="148"/>
      <c r="O90" s="167">
        <f t="shared" si="10"/>
        <v>0</v>
      </c>
      <c r="P90" s="168">
        <f t="shared" si="11"/>
        <v>0</v>
      </c>
      <c r="Q90" s="168">
        <f t="shared" si="11"/>
        <v>0</v>
      </c>
      <c r="R90" s="168">
        <f t="shared" si="12"/>
        <v>0</v>
      </c>
      <c r="S90" s="168">
        <f t="shared" si="13"/>
        <v>0</v>
      </c>
      <c r="T90" s="168">
        <f t="shared" si="14"/>
        <v>0</v>
      </c>
      <c r="U90" s="168">
        <f t="shared" si="15"/>
        <v>0</v>
      </c>
      <c r="V90" s="168">
        <f t="shared" si="16"/>
        <v>0</v>
      </c>
      <c r="W90" s="168">
        <f t="shared" si="17"/>
        <v>0</v>
      </c>
      <c r="X90" s="168">
        <f t="shared" si="18"/>
        <v>0</v>
      </c>
      <c r="Y90" s="169">
        <f t="shared" si="19"/>
        <v>0</v>
      </c>
      <c r="Z90" s="148"/>
      <c r="AA90" s="181"/>
      <c r="AB90" s="182"/>
      <c r="AC90" s="182"/>
      <c r="AD90" s="183"/>
      <c r="AE90" s="183"/>
      <c r="AF90" s="183"/>
      <c r="AG90" s="182"/>
      <c r="AH90" s="183"/>
      <c r="AI90" s="183"/>
      <c r="AJ90" s="183"/>
      <c r="AK90" s="184"/>
    </row>
    <row r="91" spans="1:37">
      <c r="A91" s="149"/>
      <c r="B91" s="150"/>
      <c r="C91" s="158"/>
      <c r="D91" s="159"/>
      <c r="E91" s="159"/>
      <c r="F91" s="159"/>
      <c r="G91" s="159"/>
      <c r="H91" s="159"/>
      <c r="I91" s="159"/>
      <c r="J91" s="159"/>
      <c r="K91" s="159"/>
      <c r="L91" s="159"/>
      <c r="M91" s="160"/>
      <c r="N91" s="148"/>
      <c r="O91" s="167">
        <f t="shared" si="10"/>
        <v>0</v>
      </c>
      <c r="P91" s="168">
        <f t="shared" si="11"/>
        <v>0</v>
      </c>
      <c r="Q91" s="168">
        <f t="shared" si="11"/>
        <v>0</v>
      </c>
      <c r="R91" s="168">
        <f t="shared" si="12"/>
        <v>0</v>
      </c>
      <c r="S91" s="168">
        <f t="shared" si="13"/>
        <v>0</v>
      </c>
      <c r="T91" s="168">
        <f t="shared" si="14"/>
        <v>0</v>
      </c>
      <c r="U91" s="168">
        <f t="shared" si="15"/>
        <v>0</v>
      </c>
      <c r="V91" s="168">
        <f t="shared" si="16"/>
        <v>0</v>
      </c>
      <c r="W91" s="168">
        <f t="shared" si="17"/>
        <v>0</v>
      </c>
      <c r="X91" s="168">
        <f t="shared" si="18"/>
        <v>0</v>
      </c>
      <c r="Y91" s="169">
        <f t="shared" si="19"/>
        <v>0</v>
      </c>
      <c r="Z91" s="148"/>
      <c r="AA91" s="181"/>
      <c r="AB91" s="182"/>
      <c r="AC91" s="182"/>
      <c r="AD91" s="183"/>
      <c r="AE91" s="183"/>
      <c r="AF91" s="183"/>
      <c r="AG91" s="182"/>
      <c r="AH91" s="183"/>
      <c r="AI91" s="183"/>
      <c r="AJ91" s="183"/>
      <c r="AK91" s="184"/>
    </row>
    <row r="92" spans="1:37">
      <c r="A92" s="149"/>
      <c r="B92" s="150"/>
      <c r="C92" s="158"/>
      <c r="D92" s="159"/>
      <c r="E92" s="159"/>
      <c r="F92" s="159"/>
      <c r="G92" s="159"/>
      <c r="H92" s="159"/>
      <c r="I92" s="159"/>
      <c r="J92" s="159"/>
      <c r="K92" s="159"/>
      <c r="L92" s="159"/>
      <c r="M92" s="160"/>
      <c r="N92" s="148"/>
      <c r="O92" s="167">
        <f t="shared" si="10"/>
        <v>0</v>
      </c>
      <c r="P92" s="168">
        <f t="shared" si="11"/>
        <v>0</v>
      </c>
      <c r="Q92" s="168">
        <f t="shared" si="11"/>
        <v>0</v>
      </c>
      <c r="R92" s="168">
        <f t="shared" si="12"/>
        <v>0</v>
      </c>
      <c r="S92" s="168">
        <f t="shared" si="13"/>
        <v>0</v>
      </c>
      <c r="T92" s="168">
        <f t="shared" si="14"/>
        <v>0</v>
      </c>
      <c r="U92" s="168">
        <f t="shared" si="15"/>
        <v>0</v>
      </c>
      <c r="V92" s="168">
        <f t="shared" si="16"/>
        <v>0</v>
      </c>
      <c r="W92" s="168">
        <f t="shared" si="17"/>
        <v>0</v>
      </c>
      <c r="X92" s="168">
        <f t="shared" si="18"/>
        <v>0</v>
      </c>
      <c r="Y92" s="169">
        <f t="shared" si="19"/>
        <v>0</v>
      </c>
      <c r="Z92" s="148"/>
      <c r="AA92" s="181"/>
      <c r="AB92" s="182"/>
      <c r="AC92" s="182"/>
      <c r="AD92" s="183"/>
      <c r="AE92" s="183"/>
      <c r="AF92" s="183"/>
      <c r="AG92" s="182"/>
      <c r="AH92" s="183"/>
      <c r="AI92" s="183"/>
      <c r="AJ92" s="183"/>
      <c r="AK92" s="184"/>
    </row>
    <row r="93" spans="1:37">
      <c r="A93" s="149"/>
      <c r="B93" s="150"/>
      <c r="C93" s="158"/>
      <c r="D93" s="159"/>
      <c r="E93" s="159"/>
      <c r="F93" s="159"/>
      <c r="G93" s="159"/>
      <c r="H93" s="159"/>
      <c r="I93" s="159"/>
      <c r="J93" s="159"/>
      <c r="K93" s="159"/>
      <c r="L93" s="159"/>
      <c r="M93" s="160"/>
      <c r="N93" s="148"/>
      <c r="O93" s="167">
        <f t="shared" si="10"/>
        <v>0</v>
      </c>
      <c r="P93" s="168">
        <f t="shared" si="11"/>
        <v>0</v>
      </c>
      <c r="Q93" s="168">
        <f t="shared" si="11"/>
        <v>0</v>
      </c>
      <c r="R93" s="168">
        <f t="shared" si="12"/>
        <v>0</v>
      </c>
      <c r="S93" s="168">
        <f t="shared" si="13"/>
        <v>0</v>
      </c>
      <c r="T93" s="168">
        <f t="shared" si="14"/>
        <v>0</v>
      </c>
      <c r="U93" s="168">
        <f t="shared" si="15"/>
        <v>0</v>
      </c>
      <c r="V93" s="168">
        <f t="shared" si="16"/>
        <v>0</v>
      </c>
      <c r="W93" s="168">
        <f t="shared" si="17"/>
        <v>0</v>
      </c>
      <c r="X93" s="168">
        <f t="shared" si="18"/>
        <v>0</v>
      </c>
      <c r="Y93" s="169">
        <f t="shared" si="19"/>
        <v>0</v>
      </c>
      <c r="Z93" s="148"/>
      <c r="AA93" s="181"/>
      <c r="AB93" s="182"/>
      <c r="AC93" s="182"/>
      <c r="AD93" s="183"/>
      <c r="AE93" s="183"/>
      <c r="AF93" s="183"/>
      <c r="AG93" s="182"/>
      <c r="AH93" s="183"/>
      <c r="AI93" s="183"/>
      <c r="AJ93" s="183"/>
      <c r="AK93" s="184"/>
    </row>
    <row r="94" spans="1:37">
      <c r="A94" s="149"/>
      <c r="B94" s="150"/>
      <c r="C94" s="158"/>
      <c r="D94" s="159"/>
      <c r="E94" s="159"/>
      <c r="F94" s="159"/>
      <c r="G94" s="159"/>
      <c r="H94" s="159"/>
      <c r="I94" s="159"/>
      <c r="J94" s="159"/>
      <c r="K94" s="159"/>
      <c r="L94" s="159"/>
      <c r="M94" s="160"/>
      <c r="N94" s="148"/>
      <c r="O94" s="167">
        <f t="shared" si="10"/>
        <v>0</v>
      </c>
      <c r="P94" s="168">
        <f t="shared" si="11"/>
        <v>0</v>
      </c>
      <c r="Q94" s="168">
        <f t="shared" si="11"/>
        <v>0</v>
      </c>
      <c r="R94" s="168">
        <f t="shared" si="12"/>
        <v>0</v>
      </c>
      <c r="S94" s="168">
        <f t="shared" si="13"/>
        <v>0</v>
      </c>
      <c r="T94" s="168">
        <f t="shared" si="14"/>
        <v>0</v>
      </c>
      <c r="U94" s="168">
        <f t="shared" si="15"/>
        <v>0</v>
      </c>
      <c r="V94" s="168">
        <f t="shared" si="16"/>
        <v>0</v>
      </c>
      <c r="W94" s="168">
        <f t="shared" si="17"/>
        <v>0</v>
      </c>
      <c r="X94" s="168">
        <f t="shared" si="18"/>
        <v>0</v>
      </c>
      <c r="Y94" s="169">
        <f t="shared" si="19"/>
        <v>0</v>
      </c>
      <c r="Z94" s="148"/>
      <c r="AA94" s="181"/>
      <c r="AB94" s="182"/>
      <c r="AC94" s="182"/>
      <c r="AD94" s="183"/>
      <c r="AE94" s="183"/>
      <c r="AF94" s="183"/>
      <c r="AG94" s="182"/>
      <c r="AH94" s="183"/>
      <c r="AI94" s="183"/>
      <c r="AJ94" s="183"/>
      <c r="AK94" s="184"/>
    </row>
    <row r="95" spans="1:37">
      <c r="A95" s="149"/>
      <c r="B95" s="150"/>
      <c r="C95" s="158"/>
      <c r="D95" s="159"/>
      <c r="E95" s="159"/>
      <c r="F95" s="159"/>
      <c r="G95" s="159"/>
      <c r="H95" s="159"/>
      <c r="I95" s="159"/>
      <c r="J95" s="159"/>
      <c r="K95" s="159"/>
      <c r="L95" s="159"/>
      <c r="M95" s="160"/>
      <c r="N95" s="148"/>
      <c r="O95" s="167">
        <f t="shared" si="10"/>
        <v>0</v>
      </c>
      <c r="P95" s="168">
        <f t="shared" si="11"/>
        <v>0</v>
      </c>
      <c r="Q95" s="168">
        <f t="shared" si="11"/>
        <v>0</v>
      </c>
      <c r="R95" s="168">
        <f t="shared" si="12"/>
        <v>0</v>
      </c>
      <c r="S95" s="168">
        <f t="shared" si="13"/>
        <v>0</v>
      </c>
      <c r="T95" s="168">
        <f t="shared" si="14"/>
        <v>0</v>
      </c>
      <c r="U95" s="168">
        <f t="shared" si="15"/>
        <v>0</v>
      </c>
      <c r="V95" s="168">
        <f t="shared" si="16"/>
        <v>0</v>
      </c>
      <c r="W95" s="168">
        <f t="shared" si="17"/>
        <v>0</v>
      </c>
      <c r="X95" s="168">
        <f t="shared" si="18"/>
        <v>0</v>
      </c>
      <c r="Y95" s="169">
        <f t="shared" si="19"/>
        <v>0</v>
      </c>
      <c r="Z95" s="148"/>
      <c r="AA95" s="181"/>
      <c r="AB95" s="182"/>
      <c r="AC95" s="182"/>
      <c r="AD95" s="183"/>
      <c r="AE95" s="183"/>
      <c r="AF95" s="183"/>
      <c r="AG95" s="182"/>
      <c r="AH95" s="183"/>
      <c r="AI95" s="183"/>
      <c r="AJ95" s="183"/>
      <c r="AK95" s="184"/>
    </row>
    <row r="96" spans="1:37">
      <c r="A96" s="149"/>
      <c r="B96" s="150"/>
      <c r="C96" s="158"/>
      <c r="D96" s="159"/>
      <c r="E96" s="159"/>
      <c r="F96" s="159"/>
      <c r="G96" s="159"/>
      <c r="H96" s="159"/>
      <c r="I96" s="159"/>
      <c r="J96" s="159"/>
      <c r="K96" s="159"/>
      <c r="L96" s="159"/>
      <c r="M96" s="160"/>
      <c r="N96" s="148"/>
      <c r="O96" s="167">
        <f t="shared" si="10"/>
        <v>0</v>
      </c>
      <c r="P96" s="168">
        <f t="shared" si="11"/>
        <v>0</v>
      </c>
      <c r="Q96" s="168">
        <f t="shared" si="11"/>
        <v>0</v>
      </c>
      <c r="R96" s="168">
        <f t="shared" si="12"/>
        <v>0</v>
      </c>
      <c r="S96" s="168">
        <f t="shared" si="13"/>
        <v>0</v>
      </c>
      <c r="T96" s="168">
        <f t="shared" si="14"/>
        <v>0</v>
      </c>
      <c r="U96" s="168">
        <f t="shared" si="15"/>
        <v>0</v>
      </c>
      <c r="V96" s="168">
        <f t="shared" si="16"/>
        <v>0</v>
      </c>
      <c r="W96" s="168">
        <f t="shared" si="17"/>
        <v>0</v>
      </c>
      <c r="X96" s="168">
        <f t="shared" si="18"/>
        <v>0</v>
      </c>
      <c r="Y96" s="169">
        <f t="shared" si="19"/>
        <v>0</v>
      </c>
      <c r="Z96" s="148"/>
      <c r="AA96" s="181"/>
      <c r="AB96" s="182"/>
      <c r="AC96" s="182"/>
      <c r="AD96" s="183"/>
      <c r="AE96" s="183"/>
      <c r="AF96" s="183"/>
      <c r="AG96" s="182"/>
      <c r="AH96" s="183"/>
      <c r="AI96" s="183"/>
      <c r="AJ96" s="183"/>
      <c r="AK96" s="184"/>
    </row>
    <row r="97" spans="1:37">
      <c r="A97" s="149"/>
      <c r="B97" s="150"/>
      <c r="C97" s="158"/>
      <c r="D97" s="159"/>
      <c r="E97" s="159"/>
      <c r="F97" s="159"/>
      <c r="G97" s="159"/>
      <c r="H97" s="159"/>
      <c r="I97" s="159"/>
      <c r="J97" s="159"/>
      <c r="K97" s="159"/>
      <c r="L97" s="159"/>
      <c r="M97" s="160"/>
      <c r="N97" s="148"/>
      <c r="O97" s="167">
        <f t="shared" si="10"/>
        <v>0</v>
      </c>
      <c r="P97" s="168">
        <f t="shared" si="11"/>
        <v>0</v>
      </c>
      <c r="Q97" s="168">
        <f t="shared" si="11"/>
        <v>0</v>
      </c>
      <c r="R97" s="168">
        <f t="shared" si="12"/>
        <v>0</v>
      </c>
      <c r="S97" s="168">
        <f t="shared" si="13"/>
        <v>0</v>
      </c>
      <c r="T97" s="168">
        <f t="shared" si="14"/>
        <v>0</v>
      </c>
      <c r="U97" s="168">
        <f t="shared" si="15"/>
        <v>0</v>
      </c>
      <c r="V97" s="168">
        <f t="shared" si="16"/>
        <v>0</v>
      </c>
      <c r="W97" s="168">
        <f t="shared" si="17"/>
        <v>0</v>
      </c>
      <c r="X97" s="168">
        <f t="shared" si="18"/>
        <v>0</v>
      </c>
      <c r="Y97" s="169">
        <f t="shared" si="19"/>
        <v>0</v>
      </c>
      <c r="Z97" s="148"/>
      <c r="AA97" s="181"/>
      <c r="AB97" s="182"/>
      <c r="AC97" s="182"/>
      <c r="AD97" s="183"/>
      <c r="AE97" s="183"/>
      <c r="AF97" s="183"/>
      <c r="AG97" s="182"/>
      <c r="AH97" s="183"/>
      <c r="AI97" s="183"/>
      <c r="AJ97" s="183"/>
      <c r="AK97" s="184"/>
    </row>
    <row r="98" spans="1:37">
      <c r="A98" s="149"/>
      <c r="B98" s="150"/>
      <c r="C98" s="158"/>
      <c r="D98" s="159"/>
      <c r="E98" s="159"/>
      <c r="F98" s="159"/>
      <c r="G98" s="159"/>
      <c r="H98" s="159"/>
      <c r="I98" s="159"/>
      <c r="J98" s="159"/>
      <c r="K98" s="159"/>
      <c r="L98" s="159"/>
      <c r="M98" s="160"/>
      <c r="N98" s="148"/>
      <c r="O98" s="167">
        <f t="shared" si="10"/>
        <v>0</v>
      </c>
      <c r="P98" s="168">
        <f t="shared" si="11"/>
        <v>0</v>
      </c>
      <c r="Q98" s="168">
        <f t="shared" si="11"/>
        <v>0</v>
      </c>
      <c r="R98" s="168">
        <f t="shared" si="12"/>
        <v>0</v>
      </c>
      <c r="S98" s="168">
        <f t="shared" si="13"/>
        <v>0</v>
      </c>
      <c r="T98" s="168">
        <f t="shared" si="14"/>
        <v>0</v>
      </c>
      <c r="U98" s="168">
        <f t="shared" si="15"/>
        <v>0</v>
      </c>
      <c r="V98" s="168">
        <f t="shared" si="16"/>
        <v>0</v>
      </c>
      <c r="W98" s="168">
        <f t="shared" si="17"/>
        <v>0</v>
      </c>
      <c r="X98" s="168">
        <f t="shared" si="18"/>
        <v>0</v>
      </c>
      <c r="Y98" s="169">
        <f t="shared" si="19"/>
        <v>0</v>
      </c>
      <c r="Z98" s="148"/>
      <c r="AA98" s="181"/>
      <c r="AB98" s="182"/>
      <c r="AC98" s="182"/>
      <c r="AD98" s="183"/>
      <c r="AE98" s="183"/>
      <c r="AF98" s="183"/>
      <c r="AG98" s="182"/>
      <c r="AH98" s="183"/>
      <c r="AI98" s="183"/>
      <c r="AJ98" s="183"/>
      <c r="AK98" s="184"/>
    </row>
    <row r="99" spans="1:37">
      <c r="A99" s="149"/>
      <c r="B99" s="150"/>
      <c r="C99" s="158"/>
      <c r="D99" s="159"/>
      <c r="E99" s="159"/>
      <c r="F99" s="159"/>
      <c r="G99" s="159"/>
      <c r="H99" s="159"/>
      <c r="I99" s="159"/>
      <c r="J99" s="159"/>
      <c r="K99" s="159"/>
      <c r="L99" s="159"/>
      <c r="M99" s="160"/>
      <c r="N99" s="148"/>
      <c r="O99" s="167">
        <f t="shared" si="10"/>
        <v>0</v>
      </c>
      <c r="P99" s="168">
        <f t="shared" si="11"/>
        <v>0</v>
      </c>
      <c r="Q99" s="168">
        <f t="shared" si="11"/>
        <v>0</v>
      </c>
      <c r="R99" s="168">
        <f t="shared" si="12"/>
        <v>0</v>
      </c>
      <c r="S99" s="168">
        <f t="shared" si="13"/>
        <v>0</v>
      </c>
      <c r="T99" s="168">
        <f t="shared" si="14"/>
        <v>0</v>
      </c>
      <c r="U99" s="168">
        <f t="shared" si="15"/>
        <v>0</v>
      </c>
      <c r="V99" s="168">
        <f t="shared" si="16"/>
        <v>0</v>
      </c>
      <c r="W99" s="168">
        <f t="shared" si="17"/>
        <v>0</v>
      </c>
      <c r="X99" s="168">
        <f t="shared" si="18"/>
        <v>0</v>
      </c>
      <c r="Y99" s="169">
        <f t="shared" si="19"/>
        <v>0</v>
      </c>
      <c r="Z99" s="148"/>
      <c r="AA99" s="181"/>
      <c r="AB99" s="182"/>
      <c r="AC99" s="182"/>
      <c r="AD99" s="183"/>
      <c r="AE99" s="183"/>
      <c r="AF99" s="183"/>
      <c r="AG99" s="182"/>
      <c r="AH99" s="183"/>
      <c r="AI99" s="183"/>
      <c r="AJ99" s="183"/>
      <c r="AK99" s="184"/>
    </row>
    <row r="100" spans="1:37">
      <c r="A100" s="149"/>
      <c r="B100" s="150"/>
      <c r="C100" s="158"/>
      <c r="D100" s="159"/>
      <c r="E100" s="159"/>
      <c r="F100" s="159"/>
      <c r="G100" s="159"/>
      <c r="H100" s="159"/>
      <c r="I100" s="159"/>
      <c r="J100" s="159"/>
      <c r="K100" s="159"/>
      <c r="L100" s="159"/>
      <c r="M100" s="160"/>
      <c r="N100" s="148"/>
      <c r="O100" s="167">
        <f t="shared" si="10"/>
        <v>0</v>
      </c>
      <c r="P100" s="168">
        <f t="shared" si="11"/>
        <v>0</v>
      </c>
      <c r="Q100" s="168">
        <f t="shared" si="11"/>
        <v>0</v>
      </c>
      <c r="R100" s="168">
        <f t="shared" si="12"/>
        <v>0</v>
      </c>
      <c r="S100" s="168">
        <f t="shared" si="13"/>
        <v>0</v>
      </c>
      <c r="T100" s="168">
        <f t="shared" si="14"/>
        <v>0</v>
      </c>
      <c r="U100" s="168">
        <f t="shared" si="15"/>
        <v>0</v>
      </c>
      <c r="V100" s="168">
        <f t="shared" si="16"/>
        <v>0</v>
      </c>
      <c r="W100" s="168">
        <f t="shared" si="17"/>
        <v>0</v>
      </c>
      <c r="X100" s="168">
        <f t="shared" si="18"/>
        <v>0</v>
      </c>
      <c r="Y100" s="169">
        <f t="shared" si="19"/>
        <v>0</v>
      </c>
      <c r="Z100" s="148"/>
      <c r="AA100" s="181"/>
      <c r="AB100" s="182"/>
      <c r="AC100" s="182"/>
      <c r="AD100" s="183"/>
      <c r="AE100" s="183"/>
      <c r="AF100" s="183"/>
      <c r="AG100" s="182"/>
      <c r="AH100" s="183"/>
      <c r="AI100" s="183"/>
      <c r="AJ100" s="183"/>
      <c r="AK100" s="184"/>
    </row>
    <row r="101" spans="1:37">
      <c r="A101" s="149"/>
      <c r="B101" s="150"/>
      <c r="C101" s="158"/>
      <c r="D101" s="159"/>
      <c r="E101" s="159"/>
      <c r="F101" s="159"/>
      <c r="G101" s="159"/>
      <c r="H101" s="159"/>
      <c r="I101" s="159"/>
      <c r="J101" s="159"/>
      <c r="K101" s="159"/>
      <c r="L101" s="159"/>
      <c r="M101" s="160"/>
      <c r="N101" s="148"/>
      <c r="O101" s="167">
        <f t="shared" si="10"/>
        <v>0</v>
      </c>
      <c r="P101" s="168">
        <f t="shared" si="11"/>
        <v>0</v>
      </c>
      <c r="Q101" s="168">
        <f t="shared" si="11"/>
        <v>0</v>
      </c>
      <c r="R101" s="168">
        <f t="shared" si="12"/>
        <v>0</v>
      </c>
      <c r="S101" s="168">
        <f t="shared" si="13"/>
        <v>0</v>
      </c>
      <c r="T101" s="168">
        <f t="shared" si="14"/>
        <v>0</v>
      </c>
      <c r="U101" s="168">
        <f t="shared" si="15"/>
        <v>0</v>
      </c>
      <c r="V101" s="168">
        <f t="shared" si="16"/>
        <v>0</v>
      </c>
      <c r="W101" s="168">
        <f t="shared" si="17"/>
        <v>0</v>
      </c>
      <c r="X101" s="168">
        <f t="shared" si="18"/>
        <v>0</v>
      </c>
      <c r="Y101" s="169">
        <f t="shared" si="19"/>
        <v>0</v>
      </c>
      <c r="Z101" s="148"/>
      <c r="AA101" s="181"/>
      <c r="AB101" s="182"/>
      <c r="AC101" s="182"/>
      <c r="AD101" s="183"/>
      <c r="AE101" s="183"/>
      <c r="AF101" s="183"/>
      <c r="AG101" s="182"/>
      <c r="AH101" s="183"/>
      <c r="AI101" s="183"/>
      <c r="AJ101" s="183"/>
      <c r="AK101" s="184"/>
    </row>
    <row r="102" spans="1:37">
      <c r="A102" s="149"/>
      <c r="B102" s="150"/>
      <c r="C102" s="158"/>
      <c r="D102" s="159"/>
      <c r="E102" s="159"/>
      <c r="F102" s="159"/>
      <c r="G102" s="159"/>
      <c r="H102" s="159"/>
      <c r="I102" s="159"/>
      <c r="J102" s="159"/>
      <c r="K102" s="159"/>
      <c r="L102" s="159"/>
      <c r="M102" s="160"/>
      <c r="N102" s="148"/>
      <c r="O102" s="167">
        <f t="shared" si="10"/>
        <v>0</v>
      </c>
      <c r="P102" s="168">
        <f t="shared" si="11"/>
        <v>0</v>
      </c>
      <c r="Q102" s="168">
        <f t="shared" si="11"/>
        <v>0</v>
      </c>
      <c r="R102" s="168">
        <f t="shared" si="12"/>
        <v>0</v>
      </c>
      <c r="S102" s="168">
        <f t="shared" si="13"/>
        <v>0</v>
      </c>
      <c r="T102" s="168">
        <f t="shared" si="14"/>
        <v>0</v>
      </c>
      <c r="U102" s="168">
        <f t="shared" si="15"/>
        <v>0</v>
      </c>
      <c r="V102" s="168">
        <f t="shared" si="16"/>
        <v>0</v>
      </c>
      <c r="W102" s="168">
        <f t="shared" si="17"/>
        <v>0</v>
      </c>
      <c r="X102" s="168">
        <f t="shared" si="18"/>
        <v>0</v>
      </c>
      <c r="Y102" s="169">
        <f t="shared" si="19"/>
        <v>0</v>
      </c>
      <c r="Z102" s="148"/>
      <c r="AA102" s="181"/>
      <c r="AB102" s="182"/>
      <c r="AC102" s="182"/>
      <c r="AD102" s="183"/>
      <c r="AE102" s="183"/>
      <c r="AF102" s="183"/>
      <c r="AG102" s="182"/>
      <c r="AH102" s="183"/>
      <c r="AI102" s="183"/>
      <c r="AJ102" s="183"/>
      <c r="AK102" s="184"/>
    </row>
    <row r="103" spans="1:37">
      <c r="A103" s="149"/>
      <c r="B103" s="150"/>
      <c r="C103" s="158"/>
      <c r="D103" s="159"/>
      <c r="E103" s="159"/>
      <c r="F103" s="159"/>
      <c r="G103" s="159"/>
      <c r="H103" s="159"/>
      <c r="I103" s="159"/>
      <c r="J103" s="159"/>
      <c r="K103" s="159"/>
      <c r="L103" s="159"/>
      <c r="M103" s="160"/>
      <c r="N103" s="148"/>
      <c r="O103" s="167">
        <f t="shared" si="10"/>
        <v>0</v>
      </c>
      <c r="P103" s="168">
        <f t="shared" si="11"/>
        <v>0</v>
      </c>
      <c r="Q103" s="168">
        <f t="shared" si="11"/>
        <v>0</v>
      </c>
      <c r="R103" s="168">
        <f t="shared" si="12"/>
        <v>0</v>
      </c>
      <c r="S103" s="168">
        <f t="shared" si="13"/>
        <v>0</v>
      </c>
      <c r="T103" s="168">
        <f t="shared" si="14"/>
        <v>0</v>
      </c>
      <c r="U103" s="168">
        <f t="shared" si="15"/>
        <v>0</v>
      </c>
      <c r="V103" s="168">
        <f t="shared" si="16"/>
        <v>0</v>
      </c>
      <c r="W103" s="168">
        <f t="shared" si="17"/>
        <v>0</v>
      </c>
      <c r="X103" s="168">
        <f t="shared" si="18"/>
        <v>0</v>
      </c>
      <c r="Y103" s="169">
        <f t="shared" si="19"/>
        <v>0</v>
      </c>
      <c r="Z103" s="148"/>
      <c r="AA103" s="181"/>
      <c r="AB103" s="182"/>
      <c r="AC103" s="182"/>
      <c r="AD103" s="183"/>
      <c r="AE103" s="183"/>
      <c r="AF103" s="183"/>
      <c r="AG103" s="182"/>
      <c r="AH103" s="183"/>
      <c r="AI103" s="183"/>
      <c r="AJ103" s="183"/>
      <c r="AK103" s="184"/>
    </row>
    <row r="104" spans="1:37">
      <c r="A104" s="149"/>
      <c r="B104" s="150"/>
      <c r="C104" s="158"/>
      <c r="D104" s="159"/>
      <c r="E104" s="159"/>
      <c r="F104" s="159"/>
      <c r="G104" s="159"/>
      <c r="H104" s="159"/>
      <c r="I104" s="159"/>
      <c r="J104" s="159"/>
      <c r="K104" s="159"/>
      <c r="L104" s="159"/>
      <c r="M104" s="160"/>
      <c r="N104" s="148"/>
      <c r="O104" s="167">
        <f t="shared" si="10"/>
        <v>0</v>
      </c>
      <c r="P104" s="168">
        <f t="shared" si="11"/>
        <v>0</v>
      </c>
      <c r="Q104" s="168">
        <f t="shared" si="11"/>
        <v>0</v>
      </c>
      <c r="R104" s="168">
        <f t="shared" si="12"/>
        <v>0</v>
      </c>
      <c r="S104" s="168">
        <f t="shared" si="13"/>
        <v>0</v>
      </c>
      <c r="T104" s="168">
        <f t="shared" si="14"/>
        <v>0</v>
      </c>
      <c r="U104" s="168">
        <f t="shared" si="15"/>
        <v>0</v>
      </c>
      <c r="V104" s="168">
        <f t="shared" si="16"/>
        <v>0</v>
      </c>
      <c r="W104" s="168">
        <f t="shared" si="17"/>
        <v>0</v>
      </c>
      <c r="X104" s="168">
        <f t="shared" si="18"/>
        <v>0</v>
      </c>
      <c r="Y104" s="169">
        <f t="shared" si="19"/>
        <v>0</v>
      </c>
      <c r="Z104" s="148"/>
      <c r="AA104" s="181"/>
      <c r="AB104" s="182"/>
      <c r="AC104" s="182"/>
      <c r="AD104" s="183"/>
      <c r="AE104" s="183"/>
      <c r="AF104" s="183"/>
      <c r="AG104" s="182"/>
      <c r="AH104" s="183"/>
      <c r="AI104" s="183"/>
      <c r="AJ104" s="183"/>
      <c r="AK104" s="184"/>
    </row>
    <row r="105" spans="1:37">
      <c r="A105" s="149"/>
      <c r="B105" s="150"/>
      <c r="C105" s="158"/>
      <c r="D105" s="159"/>
      <c r="E105" s="159"/>
      <c r="F105" s="159"/>
      <c r="G105" s="159"/>
      <c r="H105" s="159"/>
      <c r="I105" s="159"/>
      <c r="J105" s="159"/>
      <c r="K105" s="159"/>
      <c r="L105" s="159"/>
      <c r="M105" s="160"/>
      <c r="N105" s="148"/>
      <c r="O105" s="167">
        <f t="shared" si="10"/>
        <v>0</v>
      </c>
      <c r="P105" s="168">
        <f t="shared" si="11"/>
        <v>0</v>
      </c>
      <c r="Q105" s="168">
        <f t="shared" si="11"/>
        <v>0</v>
      </c>
      <c r="R105" s="168">
        <f t="shared" si="12"/>
        <v>0</v>
      </c>
      <c r="S105" s="168">
        <f t="shared" si="13"/>
        <v>0</v>
      </c>
      <c r="T105" s="168">
        <f t="shared" si="14"/>
        <v>0</v>
      </c>
      <c r="U105" s="168">
        <f t="shared" si="15"/>
        <v>0</v>
      </c>
      <c r="V105" s="168">
        <f t="shared" si="16"/>
        <v>0</v>
      </c>
      <c r="W105" s="168">
        <f t="shared" si="17"/>
        <v>0</v>
      </c>
      <c r="X105" s="168">
        <f t="shared" si="18"/>
        <v>0</v>
      </c>
      <c r="Y105" s="169">
        <f t="shared" si="19"/>
        <v>0</v>
      </c>
      <c r="Z105" s="148"/>
      <c r="AA105" s="181"/>
      <c r="AB105" s="182"/>
      <c r="AC105" s="182"/>
      <c r="AD105" s="183"/>
      <c r="AE105" s="183"/>
      <c r="AF105" s="183"/>
      <c r="AG105" s="182"/>
      <c r="AH105" s="183"/>
      <c r="AI105" s="183"/>
      <c r="AJ105" s="183"/>
      <c r="AK105" s="184"/>
    </row>
    <row r="106" spans="1:37">
      <c r="A106" s="149"/>
      <c r="B106" s="150"/>
      <c r="C106" s="158"/>
      <c r="D106" s="159"/>
      <c r="E106" s="159"/>
      <c r="F106" s="159"/>
      <c r="G106" s="159"/>
      <c r="H106" s="159"/>
      <c r="I106" s="159"/>
      <c r="J106" s="159"/>
      <c r="K106" s="159"/>
      <c r="L106" s="159"/>
      <c r="M106" s="160"/>
      <c r="N106" s="148"/>
      <c r="O106" s="167">
        <f t="shared" si="10"/>
        <v>0</v>
      </c>
      <c r="P106" s="168">
        <f t="shared" si="11"/>
        <v>0</v>
      </c>
      <c r="Q106" s="168">
        <f t="shared" si="11"/>
        <v>0</v>
      </c>
      <c r="R106" s="168">
        <f t="shared" si="12"/>
        <v>0</v>
      </c>
      <c r="S106" s="168">
        <f t="shared" si="13"/>
        <v>0</v>
      </c>
      <c r="T106" s="168">
        <f t="shared" si="14"/>
        <v>0</v>
      </c>
      <c r="U106" s="168">
        <f t="shared" si="15"/>
        <v>0</v>
      </c>
      <c r="V106" s="168">
        <f t="shared" si="16"/>
        <v>0</v>
      </c>
      <c r="W106" s="168">
        <f t="shared" si="17"/>
        <v>0</v>
      </c>
      <c r="X106" s="168">
        <f t="shared" si="18"/>
        <v>0</v>
      </c>
      <c r="Y106" s="169">
        <f t="shared" si="19"/>
        <v>0</v>
      </c>
      <c r="Z106" s="148"/>
      <c r="AA106" s="181"/>
      <c r="AB106" s="182"/>
      <c r="AC106" s="182"/>
      <c r="AD106" s="183"/>
      <c r="AE106" s="183"/>
      <c r="AF106" s="183"/>
      <c r="AG106" s="182"/>
      <c r="AH106" s="183"/>
      <c r="AI106" s="183"/>
      <c r="AJ106" s="183"/>
      <c r="AK106" s="184"/>
    </row>
    <row r="107" spans="1:37">
      <c r="A107" s="149"/>
      <c r="B107" s="150"/>
      <c r="C107" s="158"/>
      <c r="D107" s="159"/>
      <c r="E107" s="159"/>
      <c r="F107" s="159"/>
      <c r="G107" s="159"/>
      <c r="H107" s="159"/>
      <c r="I107" s="159"/>
      <c r="J107" s="159"/>
      <c r="K107" s="159"/>
      <c r="L107" s="159"/>
      <c r="M107" s="160"/>
      <c r="N107" s="148"/>
      <c r="O107" s="167">
        <f t="shared" si="10"/>
        <v>0</v>
      </c>
      <c r="P107" s="168">
        <f t="shared" si="11"/>
        <v>0</v>
      </c>
      <c r="Q107" s="168">
        <f t="shared" si="11"/>
        <v>0</v>
      </c>
      <c r="R107" s="168">
        <f t="shared" si="12"/>
        <v>0</v>
      </c>
      <c r="S107" s="168">
        <f t="shared" si="13"/>
        <v>0</v>
      </c>
      <c r="T107" s="168">
        <f t="shared" si="14"/>
        <v>0</v>
      </c>
      <c r="U107" s="168">
        <f t="shared" si="15"/>
        <v>0</v>
      </c>
      <c r="V107" s="168">
        <f t="shared" si="16"/>
        <v>0</v>
      </c>
      <c r="W107" s="168">
        <f t="shared" si="17"/>
        <v>0</v>
      </c>
      <c r="X107" s="168">
        <f t="shared" si="18"/>
        <v>0</v>
      </c>
      <c r="Y107" s="169">
        <f t="shared" si="19"/>
        <v>0</v>
      </c>
      <c r="Z107" s="148"/>
      <c r="AA107" s="181"/>
      <c r="AB107" s="182"/>
      <c r="AC107" s="182"/>
      <c r="AD107" s="183"/>
      <c r="AE107" s="183"/>
      <c r="AF107" s="183"/>
      <c r="AG107" s="182"/>
      <c r="AH107" s="183"/>
      <c r="AI107" s="183"/>
      <c r="AJ107" s="183"/>
      <c r="AK107" s="184"/>
    </row>
    <row r="108" spans="1:37">
      <c r="A108" s="149"/>
      <c r="B108" s="150"/>
      <c r="C108" s="158"/>
      <c r="D108" s="159"/>
      <c r="E108" s="159"/>
      <c r="F108" s="159"/>
      <c r="G108" s="159"/>
      <c r="H108" s="159"/>
      <c r="I108" s="159"/>
      <c r="J108" s="159"/>
      <c r="K108" s="159"/>
      <c r="L108" s="159"/>
      <c r="M108" s="160"/>
      <c r="N108" s="148"/>
      <c r="O108" s="167">
        <f t="shared" si="10"/>
        <v>0</v>
      </c>
      <c r="P108" s="168">
        <f t="shared" si="11"/>
        <v>0</v>
      </c>
      <c r="Q108" s="168">
        <f t="shared" si="11"/>
        <v>0</v>
      </c>
      <c r="R108" s="168">
        <f t="shared" si="12"/>
        <v>0</v>
      </c>
      <c r="S108" s="168">
        <f t="shared" si="13"/>
        <v>0</v>
      </c>
      <c r="T108" s="168">
        <f t="shared" si="14"/>
        <v>0</v>
      </c>
      <c r="U108" s="168">
        <f t="shared" si="15"/>
        <v>0</v>
      </c>
      <c r="V108" s="168">
        <f t="shared" si="16"/>
        <v>0</v>
      </c>
      <c r="W108" s="168">
        <f t="shared" si="17"/>
        <v>0</v>
      </c>
      <c r="X108" s="168">
        <f t="shared" si="18"/>
        <v>0</v>
      </c>
      <c r="Y108" s="169">
        <f t="shared" si="19"/>
        <v>0</v>
      </c>
      <c r="Z108" s="148"/>
      <c r="AA108" s="181"/>
      <c r="AB108" s="182"/>
      <c r="AC108" s="182"/>
      <c r="AD108" s="183"/>
      <c r="AE108" s="183"/>
      <c r="AF108" s="183"/>
      <c r="AG108" s="182"/>
      <c r="AH108" s="183"/>
      <c r="AI108" s="183"/>
      <c r="AJ108" s="183"/>
      <c r="AK108" s="184"/>
    </row>
    <row r="109" spans="1:37">
      <c r="A109" s="149"/>
      <c r="B109" s="150"/>
      <c r="C109" s="158"/>
      <c r="D109" s="159"/>
      <c r="E109" s="159"/>
      <c r="F109" s="159"/>
      <c r="G109" s="159"/>
      <c r="H109" s="159"/>
      <c r="I109" s="159"/>
      <c r="J109" s="159"/>
      <c r="K109" s="159"/>
      <c r="L109" s="159"/>
      <c r="M109" s="160"/>
      <c r="N109" s="148"/>
      <c r="O109" s="167">
        <f t="shared" si="10"/>
        <v>0</v>
      </c>
      <c r="P109" s="168">
        <f t="shared" si="11"/>
        <v>0</v>
      </c>
      <c r="Q109" s="168">
        <f t="shared" si="11"/>
        <v>0</v>
      </c>
      <c r="R109" s="168">
        <f t="shared" si="12"/>
        <v>0</v>
      </c>
      <c r="S109" s="168">
        <f t="shared" si="13"/>
        <v>0</v>
      </c>
      <c r="T109" s="168">
        <f t="shared" si="14"/>
        <v>0</v>
      </c>
      <c r="U109" s="168">
        <f t="shared" si="15"/>
        <v>0</v>
      </c>
      <c r="V109" s="168">
        <f t="shared" si="16"/>
        <v>0</v>
      </c>
      <c r="W109" s="168">
        <f t="shared" si="17"/>
        <v>0</v>
      </c>
      <c r="X109" s="168">
        <f t="shared" si="18"/>
        <v>0</v>
      </c>
      <c r="Y109" s="169">
        <f t="shared" si="19"/>
        <v>0</v>
      </c>
      <c r="Z109" s="148"/>
      <c r="AA109" s="181"/>
      <c r="AB109" s="182"/>
      <c r="AC109" s="182"/>
      <c r="AD109" s="183"/>
      <c r="AE109" s="183"/>
      <c r="AF109" s="183"/>
      <c r="AG109" s="182"/>
      <c r="AH109" s="183"/>
      <c r="AI109" s="183"/>
      <c r="AJ109" s="183"/>
      <c r="AK109" s="184"/>
    </row>
    <row r="110" spans="1:37">
      <c r="A110" s="149"/>
      <c r="B110" s="150"/>
      <c r="C110" s="158"/>
      <c r="D110" s="159"/>
      <c r="E110" s="159"/>
      <c r="F110" s="159"/>
      <c r="G110" s="159"/>
      <c r="H110" s="159"/>
      <c r="I110" s="159"/>
      <c r="J110" s="159"/>
      <c r="K110" s="159"/>
      <c r="L110" s="159"/>
      <c r="M110" s="160"/>
      <c r="N110" s="148"/>
      <c r="O110" s="167">
        <f t="shared" si="10"/>
        <v>0</v>
      </c>
      <c r="P110" s="168">
        <f t="shared" si="11"/>
        <v>0</v>
      </c>
      <c r="Q110" s="168">
        <f t="shared" si="11"/>
        <v>0</v>
      </c>
      <c r="R110" s="168">
        <f t="shared" si="12"/>
        <v>0</v>
      </c>
      <c r="S110" s="168">
        <f t="shared" si="13"/>
        <v>0</v>
      </c>
      <c r="T110" s="168">
        <f t="shared" si="14"/>
        <v>0</v>
      </c>
      <c r="U110" s="168">
        <f t="shared" si="15"/>
        <v>0</v>
      </c>
      <c r="V110" s="168">
        <f t="shared" si="16"/>
        <v>0</v>
      </c>
      <c r="W110" s="168">
        <f t="shared" si="17"/>
        <v>0</v>
      </c>
      <c r="X110" s="168">
        <f t="shared" si="18"/>
        <v>0</v>
      </c>
      <c r="Y110" s="169">
        <f t="shared" si="19"/>
        <v>0</v>
      </c>
      <c r="Z110" s="148"/>
      <c r="AA110" s="181"/>
      <c r="AB110" s="182"/>
      <c r="AC110" s="182"/>
      <c r="AD110" s="183"/>
      <c r="AE110" s="183"/>
      <c r="AF110" s="183"/>
      <c r="AG110" s="182"/>
      <c r="AH110" s="183"/>
      <c r="AI110" s="183"/>
      <c r="AJ110" s="183"/>
      <c r="AK110" s="184"/>
    </row>
    <row r="111" spans="1:37">
      <c r="A111" s="149"/>
      <c r="B111" s="150"/>
      <c r="C111" s="158"/>
      <c r="D111" s="159"/>
      <c r="E111" s="159"/>
      <c r="F111" s="159"/>
      <c r="G111" s="159"/>
      <c r="H111" s="159"/>
      <c r="I111" s="159"/>
      <c r="J111" s="159"/>
      <c r="K111" s="159"/>
      <c r="L111" s="159"/>
      <c r="M111" s="160"/>
      <c r="N111" s="148"/>
      <c r="O111" s="167">
        <f t="shared" si="10"/>
        <v>0</v>
      </c>
      <c r="P111" s="168">
        <f t="shared" si="11"/>
        <v>0</v>
      </c>
      <c r="Q111" s="168">
        <f t="shared" si="11"/>
        <v>0</v>
      </c>
      <c r="R111" s="168">
        <f t="shared" si="12"/>
        <v>0</v>
      </c>
      <c r="S111" s="168">
        <f t="shared" si="13"/>
        <v>0</v>
      </c>
      <c r="T111" s="168">
        <f t="shared" si="14"/>
        <v>0</v>
      </c>
      <c r="U111" s="168">
        <f t="shared" si="15"/>
        <v>0</v>
      </c>
      <c r="V111" s="168">
        <f t="shared" si="16"/>
        <v>0</v>
      </c>
      <c r="W111" s="168">
        <f t="shared" si="17"/>
        <v>0</v>
      </c>
      <c r="X111" s="168">
        <f t="shared" si="18"/>
        <v>0</v>
      </c>
      <c r="Y111" s="169">
        <f t="shared" si="19"/>
        <v>0</v>
      </c>
      <c r="Z111" s="148"/>
      <c r="AA111" s="181"/>
      <c r="AB111" s="182"/>
      <c r="AC111" s="182"/>
      <c r="AD111" s="183"/>
      <c r="AE111" s="183"/>
      <c r="AF111" s="183"/>
      <c r="AG111" s="182"/>
      <c r="AH111" s="183"/>
      <c r="AI111" s="183"/>
      <c r="AJ111" s="183"/>
      <c r="AK111" s="184"/>
    </row>
    <row r="112" spans="1:37">
      <c r="A112" s="149"/>
      <c r="B112" s="150"/>
      <c r="C112" s="158"/>
      <c r="D112" s="159"/>
      <c r="E112" s="159"/>
      <c r="F112" s="159"/>
      <c r="G112" s="159"/>
      <c r="H112" s="159"/>
      <c r="I112" s="159"/>
      <c r="J112" s="159"/>
      <c r="K112" s="159"/>
      <c r="L112" s="159"/>
      <c r="M112" s="160"/>
      <c r="N112" s="148"/>
      <c r="O112" s="167">
        <f t="shared" si="10"/>
        <v>0</v>
      </c>
      <c r="P112" s="168">
        <f t="shared" si="11"/>
        <v>0</v>
      </c>
      <c r="Q112" s="168">
        <f t="shared" si="11"/>
        <v>0</v>
      </c>
      <c r="R112" s="168">
        <f t="shared" si="12"/>
        <v>0</v>
      </c>
      <c r="S112" s="168">
        <f t="shared" si="13"/>
        <v>0</v>
      </c>
      <c r="T112" s="168">
        <f t="shared" si="14"/>
        <v>0</v>
      </c>
      <c r="U112" s="168">
        <f t="shared" si="15"/>
        <v>0</v>
      </c>
      <c r="V112" s="168">
        <f t="shared" si="16"/>
        <v>0</v>
      </c>
      <c r="W112" s="168">
        <f t="shared" si="17"/>
        <v>0</v>
      </c>
      <c r="X112" s="168">
        <f t="shared" si="18"/>
        <v>0</v>
      </c>
      <c r="Y112" s="169">
        <f t="shared" si="19"/>
        <v>0</v>
      </c>
      <c r="Z112" s="148"/>
      <c r="AA112" s="181"/>
      <c r="AB112" s="182"/>
      <c r="AC112" s="182"/>
      <c r="AD112" s="183"/>
      <c r="AE112" s="183"/>
      <c r="AF112" s="183"/>
      <c r="AG112" s="182"/>
      <c r="AH112" s="183"/>
      <c r="AI112" s="183"/>
      <c r="AJ112" s="183"/>
      <c r="AK112" s="184"/>
    </row>
    <row r="113" spans="1:37">
      <c r="A113" s="149"/>
      <c r="B113" s="150"/>
      <c r="C113" s="158"/>
      <c r="D113" s="159"/>
      <c r="E113" s="159"/>
      <c r="F113" s="159"/>
      <c r="G113" s="159"/>
      <c r="H113" s="159"/>
      <c r="I113" s="159"/>
      <c r="J113" s="159"/>
      <c r="K113" s="159"/>
      <c r="L113" s="159"/>
      <c r="M113" s="160"/>
      <c r="N113" s="148"/>
      <c r="O113" s="167">
        <f t="shared" si="10"/>
        <v>0</v>
      </c>
      <c r="P113" s="168">
        <f t="shared" si="11"/>
        <v>0</v>
      </c>
      <c r="Q113" s="168">
        <f t="shared" si="11"/>
        <v>0</v>
      </c>
      <c r="R113" s="168">
        <f t="shared" si="12"/>
        <v>0</v>
      </c>
      <c r="S113" s="168">
        <f t="shared" si="13"/>
        <v>0</v>
      </c>
      <c r="T113" s="168">
        <f t="shared" si="14"/>
        <v>0</v>
      </c>
      <c r="U113" s="168">
        <f t="shared" si="15"/>
        <v>0</v>
      </c>
      <c r="V113" s="168">
        <f t="shared" si="16"/>
        <v>0</v>
      </c>
      <c r="W113" s="168">
        <f t="shared" si="17"/>
        <v>0</v>
      </c>
      <c r="X113" s="168">
        <f t="shared" si="18"/>
        <v>0</v>
      </c>
      <c r="Y113" s="169">
        <f t="shared" si="19"/>
        <v>0</v>
      </c>
      <c r="Z113" s="148"/>
      <c r="AA113" s="181"/>
      <c r="AB113" s="182"/>
      <c r="AC113" s="182"/>
      <c r="AD113" s="183"/>
      <c r="AE113" s="183"/>
      <c r="AF113" s="183"/>
      <c r="AG113" s="182"/>
      <c r="AH113" s="183"/>
      <c r="AI113" s="183"/>
      <c r="AJ113" s="183"/>
      <c r="AK113" s="184"/>
    </row>
    <row r="114" spans="1:37">
      <c r="A114" s="149"/>
      <c r="B114" s="150"/>
      <c r="C114" s="158"/>
      <c r="D114" s="159"/>
      <c r="E114" s="159"/>
      <c r="F114" s="159"/>
      <c r="G114" s="159"/>
      <c r="H114" s="159"/>
      <c r="I114" s="159"/>
      <c r="J114" s="159"/>
      <c r="K114" s="159"/>
      <c r="L114" s="159"/>
      <c r="M114" s="160"/>
      <c r="N114" s="148"/>
      <c r="O114" s="167">
        <f t="shared" si="10"/>
        <v>0</v>
      </c>
      <c r="P114" s="168">
        <f t="shared" si="11"/>
        <v>0</v>
      </c>
      <c r="Q114" s="168">
        <f t="shared" si="11"/>
        <v>0</v>
      </c>
      <c r="R114" s="168">
        <f t="shared" si="12"/>
        <v>0</v>
      </c>
      <c r="S114" s="168">
        <f t="shared" si="13"/>
        <v>0</v>
      </c>
      <c r="T114" s="168">
        <f t="shared" si="14"/>
        <v>0</v>
      </c>
      <c r="U114" s="168">
        <f t="shared" si="15"/>
        <v>0</v>
      </c>
      <c r="V114" s="168">
        <f t="shared" si="16"/>
        <v>0</v>
      </c>
      <c r="W114" s="168">
        <f t="shared" si="17"/>
        <v>0</v>
      </c>
      <c r="X114" s="168">
        <f t="shared" si="18"/>
        <v>0</v>
      </c>
      <c r="Y114" s="169">
        <f t="shared" si="19"/>
        <v>0</v>
      </c>
      <c r="Z114" s="148"/>
      <c r="AA114" s="181"/>
      <c r="AB114" s="182"/>
      <c r="AC114" s="182"/>
      <c r="AD114" s="183"/>
      <c r="AE114" s="183"/>
      <c r="AF114" s="183"/>
      <c r="AG114" s="182"/>
      <c r="AH114" s="183"/>
      <c r="AI114" s="183"/>
      <c r="AJ114" s="183"/>
      <c r="AK114" s="184"/>
    </row>
    <row r="115" spans="1:37">
      <c r="A115" s="149"/>
      <c r="B115" s="150"/>
      <c r="C115" s="158"/>
      <c r="D115" s="159"/>
      <c r="E115" s="159"/>
      <c r="F115" s="159"/>
      <c r="G115" s="159"/>
      <c r="H115" s="159"/>
      <c r="I115" s="159"/>
      <c r="J115" s="159"/>
      <c r="K115" s="159"/>
      <c r="L115" s="159"/>
      <c r="M115" s="160"/>
      <c r="N115" s="148"/>
      <c r="O115" s="167">
        <f t="shared" si="10"/>
        <v>0</v>
      </c>
      <c r="P115" s="168">
        <f t="shared" si="11"/>
        <v>0</v>
      </c>
      <c r="Q115" s="168">
        <f t="shared" si="11"/>
        <v>0</v>
      </c>
      <c r="R115" s="168">
        <f t="shared" si="12"/>
        <v>0</v>
      </c>
      <c r="S115" s="168">
        <f t="shared" si="13"/>
        <v>0</v>
      </c>
      <c r="T115" s="168">
        <f t="shared" si="14"/>
        <v>0</v>
      </c>
      <c r="U115" s="168">
        <f t="shared" si="15"/>
        <v>0</v>
      </c>
      <c r="V115" s="168">
        <f t="shared" si="16"/>
        <v>0</v>
      </c>
      <c r="W115" s="168">
        <f t="shared" si="17"/>
        <v>0</v>
      </c>
      <c r="X115" s="168">
        <f t="shared" si="18"/>
        <v>0</v>
      </c>
      <c r="Y115" s="169">
        <f t="shared" si="19"/>
        <v>0</v>
      </c>
      <c r="Z115" s="148"/>
      <c r="AA115" s="181"/>
      <c r="AB115" s="182"/>
      <c r="AC115" s="182"/>
      <c r="AD115" s="183"/>
      <c r="AE115" s="183"/>
      <c r="AF115" s="183"/>
      <c r="AG115" s="182"/>
      <c r="AH115" s="183"/>
      <c r="AI115" s="183"/>
      <c r="AJ115" s="183"/>
      <c r="AK115" s="184"/>
    </row>
    <row r="116" spans="1:37">
      <c r="A116" s="149"/>
      <c r="B116" s="150"/>
      <c r="C116" s="158"/>
      <c r="D116" s="159"/>
      <c r="E116" s="159"/>
      <c r="F116" s="159"/>
      <c r="G116" s="159"/>
      <c r="H116" s="159"/>
      <c r="I116" s="159"/>
      <c r="J116" s="159"/>
      <c r="K116" s="159"/>
      <c r="L116" s="159"/>
      <c r="M116" s="160"/>
      <c r="N116" s="148"/>
      <c r="O116" s="167">
        <f t="shared" si="10"/>
        <v>0</v>
      </c>
      <c r="P116" s="168">
        <f t="shared" si="11"/>
        <v>0</v>
      </c>
      <c r="Q116" s="168">
        <f t="shared" si="11"/>
        <v>0</v>
      </c>
      <c r="R116" s="168">
        <f t="shared" si="12"/>
        <v>0</v>
      </c>
      <c r="S116" s="168">
        <f t="shared" si="13"/>
        <v>0</v>
      </c>
      <c r="T116" s="168">
        <f t="shared" si="14"/>
        <v>0</v>
      </c>
      <c r="U116" s="168">
        <f t="shared" si="15"/>
        <v>0</v>
      </c>
      <c r="V116" s="168">
        <f t="shared" si="16"/>
        <v>0</v>
      </c>
      <c r="W116" s="168">
        <f t="shared" si="17"/>
        <v>0</v>
      </c>
      <c r="X116" s="168">
        <f t="shared" si="18"/>
        <v>0</v>
      </c>
      <c r="Y116" s="169">
        <f t="shared" si="19"/>
        <v>0</v>
      </c>
      <c r="Z116" s="148"/>
      <c r="AA116" s="181"/>
      <c r="AB116" s="182"/>
      <c r="AC116" s="182"/>
      <c r="AD116" s="183"/>
      <c r="AE116" s="183"/>
      <c r="AF116" s="183"/>
      <c r="AG116" s="182"/>
      <c r="AH116" s="183"/>
      <c r="AI116" s="183"/>
      <c r="AJ116" s="183"/>
      <c r="AK116" s="184"/>
    </row>
    <row r="117" spans="1:37">
      <c r="A117" s="149"/>
      <c r="B117" s="150"/>
      <c r="C117" s="158"/>
      <c r="D117" s="159"/>
      <c r="E117" s="159"/>
      <c r="F117" s="159"/>
      <c r="G117" s="159"/>
      <c r="H117" s="159"/>
      <c r="I117" s="159"/>
      <c r="J117" s="159"/>
      <c r="K117" s="159"/>
      <c r="L117" s="159"/>
      <c r="M117" s="160"/>
      <c r="N117" s="148"/>
      <c r="O117" s="167">
        <f t="shared" si="10"/>
        <v>0</v>
      </c>
      <c r="P117" s="168">
        <f t="shared" si="11"/>
        <v>0</v>
      </c>
      <c r="Q117" s="168">
        <f t="shared" si="11"/>
        <v>0</v>
      </c>
      <c r="R117" s="168">
        <f t="shared" si="12"/>
        <v>0</v>
      </c>
      <c r="S117" s="168">
        <f t="shared" si="13"/>
        <v>0</v>
      </c>
      <c r="T117" s="168">
        <f t="shared" si="14"/>
        <v>0</v>
      </c>
      <c r="U117" s="168">
        <f t="shared" si="15"/>
        <v>0</v>
      </c>
      <c r="V117" s="168">
        <f t="shared" si="16"/>
        <v>0</v>
      </c>
      <c r="W117" s="168">
        <f t="shared" si="17"/>
        <v>0</v>
      </c>
      <c r="X117" s="168">
        <f t="shared" si="18"/>
        <v>0</v>
      </c>
      <c r="Y117" s="169">
        <f t="shared" si="19"/>
        <v>0</v>
      </c>
      <c r="Z117" s="148"/>
      <c r="AA117" s="181"/>
      <c r="AB117" s="182"/>
      <c r="AC117" s="182"/>
      <c r="AD117" s="183"/>
      <c r="AE117" s="183"/>
      <c r="AF117" s="183"/>
      <c r="AG117" s="182"/>
      <c r="AH117" s="183"/>
      <c r="AI117" s="183"/>
      <c r="AJ117" s="183"/>
      <c r="AK117" s="184"/>
    </row>
    <row r="118" spans="1:37">
      <c r="A118" s="149"/>
      <c r="B118" s="150"/>
      <c r="C118" s="158"/>
      <c r="D118" s="159"/>
      <c r="E118" s="159"/>
      <c r="F118" s="159"/>
      <c r="G118" s="159"/>
      <c r="H118" s="159"/>
      <c r="I118" s="159"/>
      <c r="J118" s="159"/>
      <c r="K118" s="159"/>
      <c r="L118" s="159"/>
      <c r="M118" s="160"/>
      <c r="N118" s="148"/>
      <c r="O118" s="167">
        <f t="shared" si="10"/>
        <v>0</v>
      </c>
      <c r="P118" s="168">
        <f t="shared" si="11"/>
        <v>0</v>
      </c>
      <c r="Q118" s="168">
        <f t="shared" si="11"/>
        <v>0</v>
      </c>
      <c r="R118" s="168">
        <f t="shared" si="12"/>
        <v>0</v>
      </c>
      <c r="S118" s="168">
        <f t="shared" si="13"/>
        <v>0</v>
      </c>
      <c r="T118" s="168">
        <f t="shared" si="14"/>
        <v>0</v>
      </c>
      <c r="U118" s="168">
        <f t="shared" si="15"/>
        <v>0</v>
      </c>
      <c r="V118" s="168">
        <f t="shared" si="16"/>
        <v>0</v>
      </c>
      <c r="W118" s="168">
        <f t="shared" si="17"/>
        <v>0</v>
      </c>
      <c r="X118" s="168">
        <f t="shared" si="18"/>
        <v>0</v>
      </c>
      <c r="Y118" s="169">
        <f t="shared" si="19"/>
        <v>0</v>
      </c>
      <c r="Z118" s="148"/>
      <c r="AA118" s="181"/>
      <c r="AB118" s="182"/>
      <c r="AC118" s="182"/>
      <c r="AD118" s="183"/>
      <c r="AE118" s="183"/>
      <c r="AF118" s="183"/>
      <c r="AG118" s="182"/>
      <c r="AH118" s="183"/>
      <c r="AI118" s="183"/>
      <c r="AJ118" s="183"/>
      <c r="AK118" s="184"/>
    </row>
    <row r="119" spans="1:37">
      <c r="A119" s="149"/>
      <c r="B119" s="150"/>
      <c r="C119" s="158"/>
      <c r="D119" s="159"/>
      <c r="E119" s="159"/>
      <c r="F119" s="159"/>
      <c r="G119" s="159"/>
      <c r="H119" s="159"/>
      <c r="I119" s="159"/>
      <c r="J119" s="159"/>
      <c r="K119" s="159"/>
      <c r="L119" s="159"/>
      <c r="M119" s="160"/>
      <c r="N119" s="148"/>
      <c r="O119" s="167">
        <f t="shared" si="10"/>
        <v>0</v>
      </c>
      <c r="P119" s="168">
        <f t="shared" si="11"/>
        <v>0</v>
      </c>
      <c r="Q119" s="168">
        <f t="shared" si="11"/>
        <v>0</v>
      </c>
      <c r="R119" s="168">
        <f t="shared" si="12"/>
        <v>0</v>
      </c>
      <c r="S119" s="168">
        <f t="shared" si="13"/>
        <v>0</v>
      </c>
      <c r="T119" s="168">
        <f t="shared" si="14"/>
        <v>0</v>
      </c>
      <c r="U119" s="168">
        <f t="shared" si="15"/>
        <v>0</v>
      </c>
      <c r="V119" s="168">
        <f t="shared" si="16"/>
        <v>0</v>
      </c>
      <c r="W119" s="168">
        <f t="shared" si="17"/>
        <v>0</v>
      </c>
      <c r="X119" s="168">
        <f t="shared" si="18"/>
        <v>0</v>
      </c>
      <c r="Y119" s="169">
        <f t="shared" si="19"/>
        <v>0</v>
      </c>
      <c r="Z119" s="148"/>
      <c r="AA119" s="181"/>
      <c r="AB119" s="182"/>
      <c r="AC119" s="182"/>
      <c r="AD119" s="183"/>
      <c r="AE119" s="183"/>
      <c r="AF119" s="183"/>
      <c r="AG119" s="182"/>
      <c r="AH119" s="183"/>
      <c r="AI119" s="183"/>
      <c r="AJ119" s="183"/>
      <c r="AK119" s="184"/>
    </row>
    <row r="120" spans="1:37">
      <c r="A120" s="149"/>
      <c r="B120" s="150"/>
      <c r="C120" s="158"/>
      <c r="D120" s="159"/>
      <c r="E120" s="159"/>
      <c r="F120" s="159"/>
      <c r="G120" s="159"/>
      <c r="H120" s="159"/>
      <c r="I120" s="159"/>
      <c r="J120" s="159"/>
      <c r="K120" s="159"/>
      <c r="L120" s="159"/>
      <c r="M120" s="160"/>
      <c r="N120" s="148"/>
      <c r="O120" s="167">
        <f t="shared" si="10"/>
        <v>0</v>
      </c>
      <c r="P120" s="168">
        <f t="shared" si="11"/>
        <v>0</v>
      </c>
      <c r="Q120" s="168">
        <f t="shared" si="11"/>
        <v>0</v>
      </c>
      <c r="R120" s="168">
        <f t="shared" si="12"/>
        <v>0</v>
      </c>
      <c r="S120" s="168">
        <f t="shared" si="13"/>
        <v>0</v>
      </c>
      <c r="T120" s="168">
        <f t="shared" si="14"/>
        <v>0</v>
      </c>
      <c r="U120" s="168">
        <f t="shared" si="15"/>
        <v>0</v>
      </c>
      <c r="V120" s="168">
        <f t="shared" si="16"/>
        <v>0</v>
      </c>
      <c r="W120" s="168">
        <f t="shared" si="17"/>
        <v>0</v>
      </c>
      <c r="X120" s="168">
        <f t="shared" si="18"/>
        <v>0</v>
      </c>
      <c r="Y120" s="169">
        <f t="shared" si="19"/>
        <v>0</v>
      </c>
      <c r="Z120" s="148"/>
      <c r="AA120" s="181"/>
      <c r="AB120" s="182"/>
      <c r="AC120" s="182"/>
      <c r="AD120" s="183"/>
      <c r="AE120" s="183"/>
      <c r="AF120" s="183"/>
      <c r="AG120" s="182"/>
      <c r="AH120" s="183"/>
      <c r="AI120" s="183"/>
      <c r="AJ120" s="183"/>
      <c r="AK120" s="184"/>
    </row>
    <row r="121" spans="1:37">
      <c r="A121" s="149"/>
      <c r="B121" s="150"/>
      <c r="C121" s="158"/>
      <c r="D121" s="159"/>
      <c r="E121" s="159"/>
      <c r="F121" s="159"/>
      <c r="G121" s="159"/>
      <c r="H121" s="159"/>
      <c r="I121" s="159"/>
      <c r="J121" s="159"/>
      <c r="K121" s="159"/>
      <c r="L121" s="159"/>
      <c r="M121" s="160"/>
      <c r="N121" s="148"/>
      <c r="O121" s="167">
        <f t="shared" si="10"/>
        <v>0</v>
      </c>
      <c r="P121" s="168">
        <f t="shared" si="11"/>
        <v>0</v>
      </c>
      <c r="Q121" s="168">
        <f t="shared" si="11"/>
        <v>0</v>
      </c>
      <c r="R121" s="168">
        <f t="shared" si="12"/>
        <v>0</v>
      </c>
      <c r="S121" s="168">
        <f t="shared" si="13"/>
        <v>0</v>
      </c>
      <c r="T121" s="168">
        <f t="shared" si="14"/>
        <v>0</v>
      </c>
      <c r="U121" s="168">
        <f t="shared" si="15"/>
        <v>0</v>
      </c>
      <c r="V121" s="168">
        <f t="shared" si="16"/>
        <v>0</v>
      </c>
      <c r="W121" s="168">
        <f t="shared" si="17"/>
        <v>0</v>
      </c>
      <c r="X121" s="168">
        <f t="shared" si="18"/>
        <v>0</v>
      </c>
      <c r="Y121" s="169">
        <f t="shared" si="19"/>
        <v>0</v>
      </c>
      <c r="Z121" s="148"/>
      <c r="AA121" s="181"/>
      <c r="AB121" s="182"/>
      <c r="AC121" s="182"/>
      <c r="AD121" s="183"/>
      <c r="AE121" s="183"/>
      <c r="AF121" s="183"/>
      <c r="AG121" s="182"/>
      <c r="AH121" s="183"/>
      <c r="AI121" s="183"/>
      <c r="AJ121" s="183"/>
      <c r="AK121" s="184"/>
    </row>
    <row r="122" spans="1:37">
      <c r="A122" s="149"/>
      <c r="B122" s="150"/>
      <c r="C122" s="158"/>
      <c r="D122" s="159"/>
      <c r="E122" s="159"/>
      <c r="F122" s="159"/>
      <c r="G122" s="159"/>
      <c r="H122" s="159"/>
      <c r="I122" s="159"/>
      <c r="J122" s="159"/>
      <c r="K122" s="159"/>
      <c r="L122" s="159"/>
      <c r="M122" s="160"/>
      <c r="N122" s="148"/>
      <c r="O122" s="167">
        <f t="shared" si="10"/>
        <v>0</v>
      </c>
      <c r="P122" s="168">
        <f t="shared" si="11"/>
        <v>0</v>
      </c>
      <c r="Q122" s="168">
        <f t="shared" si="11"/>
        <v>0</v>
      </c>
      <c r="R122" s="168">
        <f t="shared" si="12"/>
        <v>0</v>
      </c>
      <c r="S122" s="168">
        <f t="shared" si="13"/>
        <v>0</v>
      </c>
      <c r="T122" s="168">
        <f t="shared" si="14"/>
        <v>0</v>
      </c>
      <c r="U122" s="168">
        <f t="shared" si="15"/>
        <v>0</v>
      </c>
      <c r="V122" s="168">
        <f t="shared" si="16"/>
        <v>0</v>
      </c>
      <c r="W122" s="168">
        <f t="shared" si="17"/>
        <v>0</v>
      </c>
      <c r="X122" s="168">
        <f t="shared" si="18"/>
        <v>0</v>
      </c>
      <c r="Y122" s="169">
        <f t="shared" si="19"/>
        <v>0</v>
      </c>
      <c r="Z122" s="148"/>
      <c r="AA122" s="181"/>
      <c r="AB122" s="182"/>
      <c r="AC122" s="182"/>
      <c r="AD122" s="183"/>
      <c r="AE122" s="183"/>
      <c r="AF122" s="183"/>
      <c r="AG122" s="182"/>
      <c r="AH122" s="183"/>
      <c r="AI122" s="183"/>
      <c r="AJ122" s="183"/>
      <c r="AK122" s="184"/>
    </row>
    <row r="123" spans="1:37">
      <c r="A123" s="149"/>
      <c r="B123" s="150"/>
      <c r="C123" s="158"/>
      <c r="D123" s="159"/>
      <c r="E123" s="159"/>
      <c r="F123" s="159"/>
      <c r="G123" s="159"/>
      <c r="H123" s="159"/>
      <c r="I123" s="159"/>
      <c r="J123" s="159"/>
      <c r="K123" s="159"/>
      <c r="L123" s="159"/>
      <c r="M123" s="160"/>
      <c r="N123" s="148"/>
      <c r="O123" s="167">
        <f t="shared" si="10"/>
        <v>0</v>
      </c>
      <c r="P123" s="168">
        <f t="shared" si="11"/>
        <v>0</v>
      </c>
      <c r="Q123" s="168">
        <f t="shared" si="11"/>
        <v>0</v>
      </c>
      <c r="R123" s="168">
        <f t="shared" si="12"/>
        <v>0</v>
      </c>
      <c r="S123" s="168">
        <f t="shared" si="13"/>
        <v>0</v>
      </c>
      <c r="T123" s="168">
        <f t="shared" si="14"/>
        <v>0</v>
      </c>
      <c r="U123" s="168">
        <f t="shared" si="15"/>
        <v>0</v>
      </c>
      <c r="V123" s="168">
        <f t="shared" si="16"/>
        <v>0</v>
      </c>
      <c r="W123" s="168">
        <f t="shared" si="17"/>
        <v>0</v>
      </c>
      <c r="X123" s="168">
        <f t="shared" si="18"/>
        <v>0</v>
      </c>
      <c r="Y123" s="169">
        <f t="shared" si="19"/>
        <v>0</v>
      </c>
      <c r="Z123" s="148"/>
      <c r="AA123" s="181"/>
      <c r="AB123" s="182"/>
      <c r="AC123" s="182"/>
      <c r="AD123" s="183"/>
      <c r="AE123" s="183"/>
      <c r="AF123" s="183"/>
      <c r="AG123" s="182"/>
      <c r="AH123" s="183"/>
      <c r="AI123" s="183"/>
      <c r="AJ123" s="183"/>
      <c r="AK123" s="184"/>
    </row>
    <row r="124" spans="1:37">
      <c r="A124" s="149"/>
      <c r="B124" s="150"/>
      <c r="C124" s="158"/>
      <c r="D124" s="159"/>
      <c r="E124" s="159"/>
      <c r="F124" s="159"/>
      <c r="G124" s="159"/>
      <c r="H124" s="159"/>
      <c r="I124" s="159"/>
      <c r="J124" s="159"/>
      <c r="K124" s="159"/>
      <c r="L124" s="159"/>
      <c r="M124" s="160"/>
      <c r="N124" s="148"/>
      <c r="O124" s="167">
        <f t="shared" si="10"/>
        <v>0</v>
      </c>
      <c r="P124" s="168">
        <f t="shared" si="11"/>
        <v>0</v>
      </c>
      <c r="Q124" s="168">
        <f t="shared" si="11"/>
        <v>0</v>
      </c>
      <c r="R124" s="168">
        <f t="shared" si="12"/>
        <v>0</v>
      </c>
      <c r="S124" s="168">
        <f t="shared" si="13"/>
        <v>0</v>
      </c>
      <c r="T124" s="168">
        <f t="shared" si="14"/>
        <v>0</v>
      </c>
      <c r="U124" s="168">
        <f t="shared" si="15"/>
        <v>0</v>
      </c>
      <c r="V124" s="168">
        <f t="shared" si="16"/>
        <v>0</v>
      </c>
      <c r="W124" s="168">
        <f t="shared" si="17"/>
        <v>0</v>
      </c>
      <c r="X124" s="168">
        <f t="shared" si="18"/>
        <v>0</v>
      </c>
      <c r="Y124" s="169">
        <f t="shared" si="19"/>
        <v>0</v>
      </c>
      <c r="Z124" s="148"/>
      <c r="AA124" s="181"/>
      <c r="AB124" s="182"/>
      <c r="AC124" s="182"/>
      <c r="AD124" s="183"/>
      <c r="AE124" s="183"/>
      <c r="AF124" s="183"/>
      <c r="AG124" s="182"/>
      <c r="AH124" s="183"/>
      <c r="AI124" s="183"/>
      <c r="AJ124" s="183"/>
      <c r="AK124" s="184"/>
    </row>
    <row r="125" spans="1:37">
      <c r="A125" s="149"/>
      <c r="B125" s="150"/>
      <c r="C125" s="158"/>
      <c r="D125" s="159"/>
      <c r="E125" s="159"/>
      <c r="F125" s="159"/>
      <c r="G125" s="159"/>
      <c r="H125" s="159"/>
      <c r="I125" s="159"/>
      <c r="J125" s="159"/>
      <c r="K125" s="159"/>
      <c r="L125" s="159"/>
      <c r="M125" s="160"/>
      <c r="N125" s="148"/>
      <c r="O125" s="167">
        <f t="shared" si="10"/>
        <v>0</v>
      </c>
      <c r="P125" s="168">
        <f t="shared" si="11"/>
        <v>0</v>
      </c>
      <c r="Q125" s="168">
        <f t="shared" si="11"/>
        <v>0</v>
      </c>
      <c r="R125" s="168">
        <f t="shared" si="12"/>
        <v>0</v>
      </c>
      <c r="S125" s="168">
        <f t="shared" si="13"/>
        <v>0</v>
      </c>
      <c r="T125" s="168">
        <f t="shared" si="14"/>
        <v>0</v>
      </c>
      <c r="U125" s="168">
        <f t="shared" si="15"/>
        <v>0</v>
      </c>
      <c r="V125" s="168">
        <f t="shared" si="16"/>
        <v>0</v>
      </c>
      <c r="W125" s="168">
        <f t="shared" si="17"/>
        <v>0</v>
      </c>
      <c r="X125" s="168">
        <f t="shared" si="18"/>
        <v>0</v>
      </c>
      <c r="Y125" s="169">
        <f t="shared" si="19"/>
        <v>0</v>
      </c>
      <c r="Z125" s="148"/>
      <c r="AA125" s="181"/>
      <c r="AB125" s="182"/>
      <c r="AC125" s="182"/>
      <c r="AD125" s="183"/>
      <c r="AE125" s="183"/>
      <c r="AF125" s="183"/>
      <c r="AG125" s="182"/>
      <c r="AH125" s="183"/>
      <c r="AI125" s="183"/>
      <c r="AJ125" s="183"/>
      <c r="AK125" s="184"/>
    </row>
    <row r="126" spans="1:37">
      <c r="A126" s="149"/>
      <c r="B126" s="150"/>
      <c r="C126" s="158"/>
      <c r="D126" s="159"/>
      <c r="E126" s="159"/>
      <c r="F126" s="159"/>
      <c r="G126" s="159"/>
      <c r="H126" s="159"/>
      <c r="I126" s="159"/>
      <c r="J126" s="159"/>
      <c r="K126" s="159"/>
      <c r="L126" s="159"/>
      <c r="M126" s="160"/>
      <c r="N126" s="148"/>
      <c r="O126" s="167">
        <f t="shared" si="10"/>
        <v>0</v>
      </c>
      <c r="P126" s="168">
        <f t="shared" si="11"/>
        <v>0</v>
      </c>
      <c r="Q126" s="168">
        <f t="shared" si="11"/>
        <v>0</v>
      </c>
      <c r="R126" s="168">
        <f t="shared" si="12"/>
        <v>0</v>
      </c>
      <c r="S126" s="168">
        <f t="shared" si="13"/>
        <v>0</v>
      </c>
      <c r="T126" s="168">
        <f t="shared" si="14"/>
        <v>0</v>
      </c>
      <c r="U126" s="168">
        <f t="shared" si="15"/>
        <v>0</v>
      </c>
      <c r="V126" s="168">
        <f t="shared" si="16"/>
        <v>0</v>
      </c>
      <c r="W126" s="168">
        <f t="shared" si="17"/>
        <v>0</v>
      </c>
      <c r="X126" s="168">
        <f t="shared" si="18"/>
        <v>0</v>
      </c>
      <c r="Y126" s="169">
        <f t="shared" si="19"/>
        <v>0</v>
      </c>
      <c r="Z126" s="148"/>
      <c r="AA126" s="181"/>
      <c r="AB126" s="182"/>
      <c r="AC126" s="182"/>
      <c r="AD126" s="183"/>
      <c r="AE126" s="183"/>
      <c r="AF126" s="183"/>
      <c r="AG126" s="182"/>
      <c r="AH126" s="183"/>
      <c r="AI126" s="183"/>
      <c r="AJ126" s="183"/>
      <c r="AK126" s="184"/>
    </row>
    <row r="127" spans="1:37">
      <c r="A127" s="149"/>
      <c r="B127" s="150"/>
      <c r="C127" s="158"/>
      <c r="D127" s="159"/>
      <c r="E127" s="159"/>
      <c r="F127" s="159"/>
      <c r="G127" s="159"/>
      <c r="H127" s="159"/>
      <c r="I127" s="159"/>
      <c r="J127" s="159"/>
      <c r="K127" s="159"/>
      <c r="L127" s="159"/>
      <c r="M127" s="160"/>
      <c r="N127" s="148"/>
      <c r="O127" s="167">
        <f t="shared" si="10"/>
        <v>0</v>
      </c>
      <c r="P127" s="168">
        <f t="shared" si="11"/>
        <v>0</v>
      </c>
      <c r="Q127" s="168">
        <f t="shared" si="11"/>
        <v>0</v>
      </c>
      <c r="R127" s="168">
        <f t="shared" si="12"/>
        <v>0</v>
      </c>
      <c r="S127" s="168">
        <f t="shared" si="13"/>
        <v>0</v>
      </c>
      <c r="T127" s="168">
        <f t="shared" si="14"/>
        <v>0</v>
      </c>
      <c r="U127" s="168">
        <f t="shared" si="15"/>
        <v>0</v>
      </c>
      <c r="V127" s="168">
        <f t="shared" si="16"/>
        <v>0</v>
      </c>
      <c r="W127" s="168">
        <f t="shared" si="17"/>
        <v>0</v>
      </c>
      <c r="X127" s="168">
        <f t="shared" si="18"/>
        <v>0</v>
      </c>
      <c r="Y127" s="169">
        <f t="shared" si="19"/>
        <v>0</v>
      </c>
      <c r="Z127" s="148"/>
      <c r="AA127" s="181"/>
      <c r="AB127" s="182"/>
      <c r="AC127" s="182"/>
      <c r="AD127" s="183"/>
      <c r="AE127" s="183"/>
      <c r="AF127" s="183"/>
      <c r="AG127" s="182"/>
      <c r="AH127" s="183"/>
      <c r="AI127" s="183"/>
      <c r="AJ127" s="183"/>
      <c r="AK127" s="184"/>
    </row>
    <row r="128" spans="1:37">
      <c r="A128" s="149"/>
      <c r="B128" s="150"/>
      <c r="C128" s="158"/>
      <c r="D128" s="159"/>
      <c r="E128" s="159"/>
      <c r="F128" s="159"/>
      <c r="G128" s="159"/>
      <c r="H128" s="159"/>
      <c r="I128" s="159"/>
      <c r="J128" s="159"/>
      <c r="K128" s="159"/>
      <c r="L128" s="159"/>
      <c r="M128" s="160"/>
      <c r="N128" s="148"/>
      <c r="O128" s="167">
        <f t="shared" si="10"/>
        <v>0</v>
      </c>
      <c r="P128" s="168">
        <f t="shared" si="11"/>
        <v>0</v>
      </c>
      <c r="Q128" s="168">
        <f t="shared" si="11"/>
        <v>0</v>
      </c>
      <c r="R128" s="168">
        <f t="shared" si="12"/>
        <v>0</v>
      </c>
      <c r="S128" s="168">
        <f t="shared" si="13"/>
        <v>0</v>
      </c>
      <c r="T128" s="168">
        <f t="shared" si="14"/>
        <v>0</v>
      </c>
      <c r="U128" s="168">
        <f t="shared" si="15"/>
        <v>0</v>
      </c>
      <c r="V128" s="168">
        <f t="shared" si="16"/>
        <v>0</v>
      </c>
      <c r="W128" s="168">
        <f t="shared" si="17"/>
        <v>0</v>
      </c>
      <c r="X128" s="168">
        <f t="shared" si="18"/>
        <v>0</v>
      </c>
      <c r="Y128" s="169">
        <f t="shared" si="19"/>
        <v>0</v>
      </c>
      <c r="Z128" s="148"/>
      <c r="AA128" s="181"/>
      <c r="AB128" s="182"/>
      <c r="AC128" s="182"/>
      <c r="AD128" s="183"/>
      <c r="AE128" s="183"/>
      <c r="AF128" s="183"/>
      <c r="AG128" s="182"/>
      <c r="AH128" s="183"/>
      <c r="AI128" s="183"/>
      <c r="AJ128" s="183"/>
      <c r="AK128" s="184"/>
    </row>
    <row r="129" spans="1:37">
      <c r="A129" s="149"/>
      <c r="B129" s="150"/>
      <c r="C129" s="158"/>
      <c r="D129" s="159"/>
      <c r="E129" s="159"/>
      <c r="F129" s="159"/>
      <c r="G129" s="159"/>
      <c r="H129" s="159"/>
      <c r="I129" s="159"/>
      <c r="J129" s="159"/>
      <c r="K129" s="159"/>
      <c r="L129" s="159"/>
      <c r="M129" s="160"/>
      <c r="N129" s="148"/>
      <c r="O129" s="167">
        <f t="shared" si="10"/>
        <v>0</v>
      </c>
      <c r="P129" s="168">
        <f t="shared" si="11"/>
        <v>0</v>
      </c>
      <c r="Q129" s="168">
        <f t="shared" si="11"/>
        <v>0</v>
      </c>
      <c r="R129" s="168">
        <f t="shared" si="12"/>
        <v>0</v>
      </c>
      <c r="S129" s="168">
        <f t="shared" si="13"/>
        <v>0</v>
      </c>
      <c r="T129" s="168">
        <f t="shared" si="14"/>
        <v>0</v>
      </c>
      <c r="U129" s="168">
        <f t="shared" si="15"/>
        <v>0</v>
      </c>
      <c r="V129" s="168">
        <f t="shared" si="16"/>
        <v>0</v>
      </c>
      <c r="W129" s="168">
        <f t="shared" si="17"/>
        <v>0</v>
      </c>
      <c r="X129" s="168">
        <f t="shared" si="18"/>
        <v>0</v>
      </c>
      <c r="Y129" s="169">
        <f t="shared" si="19"/>
        <v>0</v>
      </c>
      <c r="Z129" s="148"/>
      <c r="AA129" s="181"/>
      <c r="AB129" s="182"/>
      <c r="AC129" s="182"/>
      <c r="AD129" s="183"/>
      <c r="AE129" s="183"/>
      <c r="AF129" s="183"/>
      <c r="AG129" s="182"/>
      <c r="AH129" s="183"/>
      <c r="AI129" s="183"/>
      <c r="AJ129" s="183"/>
      <c r="AK129" s="184"/>
    </row>
    <row r="130" spans="1:37">
      <c r="A130" s="149"/>
      <c r="B130" s="150"/>
      <c r="C130" s="158"/>
      <c r="D130" s="159"/>
      <c r="E130" s="159"/>
      <c r="F130" s="159"/>
      <c r="G130" s="159"/>
      <c r="H130" s="159"/>
      <c r="I130" s="159"/>
      <c r="J130" s="159"/>
      <c r="K130" s="159"/>
      <c r="L130" s="159"/>
      <c r="M130" s="160"/>
      <c r="N130" s="148"/>
      <c r="O130" s="167">
        <f t="shared" si="10"/>
        <v>0</v>
      </c>
      <c r="P130" s="168">
        <f t="shared" si="11"/>
        <v>0</v>
      </c>
      <c r="Q130" s="168">
        <f t="shared" si="11"/>
        <v>0</v>
      </c>
      <c r="R130" s="168">
        <f t="shared" si="12"/>
        <v>0</v>
      </c>
      <c r="S130" s="168">
        <f t="shared" si="13"/>
        <v>0</v>
      </c>
      <c r="T130" s="168">
        <f t="shared" si="14"/>
        <v>0</v>
      </c>
      <c r="U130" s="168">
        <f t="shared" si="15"/>
        <v>0</v>
      </c>
      <c r="V130" s="168">
        <f t="shared" si="16"/>
        <v>0</v>
      </c>
      <c r="W130" s="168">
        <f t="shared" si="17"/>
        <v>0</v>
      </c>
      <c r="X130" s="168">
        <f t="shared" si="18"/>
        <v>0</v>
      </c>
      <c r="Y130" s="169">
        <f t="shared" si="19"/>
        <v>0</v>
      </c>
      <c r="Z130" s="148"/>
      <c r="AA130" s="181"/>
      <c r="AB130" s="182"/>
      <c r="AC130" s="182"/>
      <c r="AD130" s="183"/>
      <c r="AE130" s="183"/>
      <c r="AF130" s="183"/>
      <c r="AG130" s="182"/>
      <c r="AH130" s="183"/>
      <c r="AI130" s="183"/>
      <c r="AJ130" s="183"/>
      <c r="AK130" s="184"/>
    </row>
    <row r="131" spans="1:37">
      <c r="A131" s="149"/>
      <c r="B131" s="150"/>
      <c r="C131" s="158"/>
      <c r="D131" s="159"/>
      <c r="E131" s="159"/>
      <c r="F131" s="159"/>
      <c r="G131" s="159"/>
      <c r="H131" s="159"/>
      <c r="I131" s="159"/>
      <c r="J131" s="159"/>
      <c r="K131" s="159"/>
      <c r="L131" s="159"/>
      <c r="M131" s="160"/>
      <c r="N131" s="148"/>
      <c r="O131" s="167">
        <f t="shared" si="10"/>
        <v>0</v>
      </c>
      <c r="P131" s="168">
        <f t="shared" si="11"/>
        <v>0</v>
      </c>
      <c r="Q131" s="168">
        <f t="shared" si="11"/>
        <v>0</v>
      </c>
      <c r="R131" s="168">
        <f t="shared" si="12"/>
        <v>0</v>
      </c>
      <c r="S131" s="168">
        <f t="shared" si="13"/>
        <v>0</v>
      </c>
      <c r="T131" s="168">
        <f t="shared" si="14"/>
        <v>0</v>
      </c>
      <c r="U131" s="168">
        <f t="shared" si="15"/>
        <v>0</v>
      </c>
      <c r="V131" s="168">
        <f t="shared" si="16"/>
        <v>0</v>
      </c>
      <c r="W131" s="168">
        <f t="shared" si="17"/>
        <v>0</v>
      </c>
      <c r="X131" s="168">
        <f t="shared" si="18"/>
        <v>0</v>
      </c>
      <c r="Y131" s="169">
        <f t="shared" si="19"/>
        <v>0</v>
      </c>
      <c r="Z131" s="148"/>
      <c r="AA131" s="181"/>
      <c r="AB131" s="182"/>
      <c r="AC131" s="182"/>
      <c r="AD131" s="183"/>
      <c r="AE131" s="183"/>
      <c r="AF131" s="183"/>
      <c r="AG131" s="182"/>
      <c r="AH131" s="183"/>
      <c r="AI131" s="183"/>
      <c r="AJ131" s="183"/>
      <c r="AK131" s="184"/>
    </row>
    <row r="132" spans="1:37">
      <c r="A132" s="149"/>
      <c r="B132" s="150"/>
      <c r="C132" s="158"/>
      <c r="D132" s="159"/>
      <c r="E132" s="159"/>
      <c r="F132" s="159"/>
      <c r="G132" s="159"/>
      <c r="H132" s="159"/>
      <c r="I132" s="159"/>
      <c r="J132" s="159"/>
      <c r="K132" s="159"/>
      <c r="L132" s="159"/>
      <c r="M132" s="160"/>
      <c r="N132" s="148"/>
      <c r="O132" s="167">
        <f t="shared" si="10"/>
        <v>0</v>
      </c>
      <c r="P132" s="168">
        <f t="shared" si="11"/>
        <v>0</v>
      </c>
      <c r="Q132" s="168">
        <f t="shared" si="11"/>
        <v>0</v>
      </c>
      <c r="R132" s="168">
        <f t="shared" si="12"/>
        <v>0</v>
      </c>
      <c r="S132" s="168">
        <f t="shared" si="13"/>
        <v>0</v>
      </c>
      <c r="T132" s="168">
        <f t="shared" si="14"/>
        <v>0</v>
      </c>
      <c r="U132" s="168">
        <f t="shared" si="15"/>
        <v>0</v>
      </c>
      <c r="V132" s="168">
        <f t="shared" si="16"/>
        <v>0</v>
      </c>
      <c r="W132" s="168">
        <f t="shared" si="17"/>
        <v>0</v>
      </c>
      <c r="X132" s="168">
        <f t="shared" si="18"/>
        <v>0</v>
      </c>
      <c r="Y132" s="169">
        <f t="shared" si="19"/>
        <v>0</v>
      </c>
      <c r="Z132" s="148"/>
      <c r="AA132" s="181"/>
      <c r="AB132" s="182"/>
      <c r="AC132" s="182"/>
      <c r="AD132" s="183"/>
      <c r="AE132" s="183"/>
      <c r="AF132" s="183"/>
      <c r="AG132" s="182"/>
      <c r="AH132" s="183"/>
      <c r="AI132" s="183"/>
      <c r="AJ132" s="183"/>
      <c r="AK132" s="184"/>
    </row>
    <row r="133" spans="1:37">
      <c r="A133" s="149"/>
      <c r="B133" s="150"/>
      <c r="C133" s="158"/>
      <c r="D133" s="159"/>
      <c r="E133" s="159"/>
      <c r="F133" s="159"/>
      <c r="G133" s="159"/>
      <c r="H133" s="159"/>
      <c r="I133" s="159"/>
      <c r="J133" s="159"/>
      <c r="K133" s="159"/>
      <c r="L133" s="159"/>
      <c r="M133" s="160"/>
      <c r="N133" s="148"/>
      <c r="O133" s="167">
        <f t="shared" ref="O133:O196" si="20">+C133*O$2/60</f>
        <v>0</v>
      </c>
      <c r="P133" s="168">
        <f t="shared" ref="P133:Q196" si="21">+D133*P$2/60</f>
        <v>0</v>
      </c>
      <c r="Q133" s="168">
        <f t="shared" si="21"/>
        <v>0</v>
      </c>
      <c r="R133" s="168">
        <f t="shared" ref="R133:R196" si="22">+F133*R$2/60</f>
        <v>0</v>
      </c>
      <c r="S133" s="168">
        <f t="shared" ref="S133:S196" si="23">+G133*S$2/60</f>
        <v>0</v>
      </c>
      <c r="T133" s="168">
        <f t="shared" ref="T133:T196" si="24">+H133*T$2/60</f>
        <v>0</v>
      </c>
      <c r="U133" s="168">
        <f t="shared" ref="U133:U196" si="25">+I133*U$2/60</f>
        <v>0</v>
      </c>
      <c r="V133" s="168">
        <f t="shared" ref="V133:V196" si="26">+J133*V$2/60</f>
        <v>0</v>
      </c>
      <c r="W133" s="168">
        <f t="shared" ref="W133:W196" si="27">+K133*W$2/60</f>
        <v>0</v>
      </c>
      <c r="X133" s="168">
        <f t="shared" ref="X133:X196" si="28">+L133*X$2/60</f>
        <v>0</v>
      </c>
      <c r="Y133" s="169">
        <f t="shared" ref="Y133:Y196" si="29">+M133*Y$2/60</f>
        <v>0</v>
      </c>
      <c r="Z133" s="148"/>
      <c r="AA133" s="181"/>
      <c r="AB133" s="182"/>
      <c r="AC133" s="182"/>
      <c r="AD133" s="183"/>
      <c r="AE133" s="183"/>
      <c r="AF133" s="183"/>
      <c r="AG133" s="182"/>
      <c r="AH133" s="183"/>
      <c r="AI133" s="183"/>
      <c r="AJ133" s="183"/>
      <c r="AK133" s="184"/>
    </row>
    <row r="134" spans="1:37">
      <c r="A134" s="149"/>
      <c r="B134" s="150"/>
      <c r="C134" s="158"/>
      <c r="D134" s="159"/>
      <c r="E134" s="159"/>
      <c r="F134" s="159"/>
      <c r="G134" s="159"/>
      <c r="H134" s="159"/>
      <c r="I134" s="159"/>
      <c r="J134" s="159"/>
      <c r="K134" s="159"/>
      <c r="L134" s="159"/>
      <c r="M134" s="160"/>
      <c r="N134" s="148"/>
      <c r="O134" s="167">
        <f t="shared" si="20"/>
        <v>0</v>
      </c>
      <c r="P134" s="168">
        <f t="shared" si="21"/>
        <v>0</v>
      </c>
      <c r="Q134" s="168">
        <f t="shared" si="21"/>
        <v>0</v>
      </c>
      <c r="R134" s="168">
        <f t="shared" si="22"/>
        <v>0</v>
      </c>
      <c r="S134" s="168">
        <f t="shared" si="23"/>
        <v>0</v>
      </c>
      <c r="T134" s="168">
        <f t="shared" si="24"/>
        <v>0</v>
      </c>
      <c r="U134" s="168">
        <f t="shared" si="25"/>
        <v>0</v>
      </c>
      <c r="V134" s="168">
        <f t="shared" si="26"/>
        <v>0</v>
      </c>
      <c r="W134" s="168">
        <f t="shared" si="27"/>
        <v>0</v>
      </c>
      <c r="X134" s="168">
        <f t="shared" si="28"/>
        <v>0</v>
      </c>
      <c r="Y134" s="169">
        <f t="shared" si="29"/>
        <v>0</v>
      </c>
      <c r="Z134" s="148"/>
      <c r="AA134" s="181"/>
      <c r="AB134" s="182"/>
      <c r="AC134" s="182"/>
      <c r="AD134" s="183"/>
      <c r="AE134" s="183"/>
      <c r="AF134" s="183"/>
      <c r="AG134" s="182"/>
      <c r="AH134" s="183"/>
      <c r="AI134" s="183"/>
      <c r="AJ134" s="183"/>
      <c r="AK134" s="184"/>
    </row>
    <row r="135" spans="1:37">
      <c r="A135" s="149"/>
      <c r="B135" s="150"/>
      <c r="C135" s="158"/>
      <c r="D135" s="159"/>
      <c r="E135" s="159"/>
      <c r="F135" s="159"/>
      <c r="G135" s="159"/>
      <c r="H135" s="159"/>
      <c r="I135" s="159"/>
      <c r="J135" s="159"/>
      <c r="K135" s="159"/>
      <c r="L135" s="159"/>
      <c r="M135" s="160"/>
      <c r="N135" s="148"/>
      <c r="O135" s="167">
        <f t="shared" si="20"/>
        <v>0</v>
      </c>
      <c r="P135" s="168">
        <f t="shared" si="21"/>
        <v>0</v>
      </c>
      <c r="Q135" s="168">
        <f t="shared" si="21"/>
        <v>0</v>
      </c>
      <c r="R135" s="168">
        <f t="shared" si="22"/>
        <v>0</v>
      </c>
      <c r="S135" s="168">
        <f t="shared" si="23"/>
        <v>0</v>
      </c>
      <c r="T135" s="168">
        <f t="shared" si="24"/>
        <v>0</v>
      </c>
      <c r="U135" s="168">
        <f t="shared" si="25"/>
        <v>0</v>
      </c>
      <c r="V135" s="168">
        <f t="shared" si="26"/>
        <v>0</v>
      </c>
      <c r="W135" s="168">
        <f t="shared" si="27"/>
        <v>0</v>
      </c>
      <c r="X135" s="168">
        <f t="shared" si="28"/>
        <v>0</v>
      </c>
      <c r="Y135" s="169">
        <f t="shared" si="29"/>
        <v>0</v>
      </c>
      <c r="Z135" s="148"/>
      <c r="AA135" s="181"/>
      <c r="AB135" s="182"/>
      <c r="AC135" s="182"/>
      <c r="AD135" s="183"/>
      <c r="AE135" s="183"/>
      <c r="AF135" s="183"/>
      <c r="AG135" s="182"/>
      <c r="AH135" s="183"/>
      <c r="AI135" s="183"/>
      <c r="AJ135" s="183"/>
      <c r="AK135" s="184"/>
    </row>
    <row r="136" spans="1:37">
      <c r="A136" s="149"/>
      <c r="B136" s="150"/>
      <c r="C136" s="158"/>
      <c r="D136" s="159"/>
      <c r="E136" s="159"/>
      <c r="F136" s="159"/>
      <c r="G136" s="159"/>
      <c r="H136" s="159"/>
      <c r="I136" s="159"/>
      <c r="J136" s="159"/>
      <c r="K136" s="159"/>
      <c r="L136" s="159"/>
      <c r="M136" s="160"/>
      <c r="N136" s="148"/>
      <c r="O136" s="167">
        <f t="shared" si="20"/>
        <v>0</v>
      </c>
      <c r="P136" s="168">
        <f t="shared" si="21"/>
        <v>0</v>
      </c>
      <c r="Q136" s="168">
        <f t="shared" si="21"/>
        <v>0</v>
      </c>
      <c r="R136" s="168">
        <f t="shared" si="22"/>
        <v>0</v>
      </c>
      <c r="S136" s="168">
        <f t="shared" si="23"/>
        <v>0</v>
      </c>
      <c r="T136" s="168">
        <f t="shared" si="24"/>
        <v>0</v>
      </c>
      <c r="U136" s="168">
        <f t="shared" si="25"/>
        <v>0</v>
      </c>
      <c r="V136" s="168">
        <f t="shared" si="26"/>
        <v>0</v>
      </c>
      <c r="W136" s="168">
        <f t="shared" si="27"/>
        <v>0</v>
      </c>
      <c r="X136" s="168">
        <f t="shared" si="28"/>
        <v>0</v>
      </c>
      <c r="Y136" s="169">
        <f t="shared" si="29"/>
        <v>0</v>
      </c>
      <c r="Z136" s="148"/>
      <c r="AA136" s="181"/>
      <c r="AB136" s="182"/>
      <c r="AC136" s="182"/>
      <c r="AD136" s="183"/>
      <c r="AE136" s="183"/>
      <c r="AF136" s="183"/>
      <c r="AG136" s="182"/>
      <c r="AH136" s="183"/>
      <c r="AI136" s="183"/>
      <c r="AJ136" s="183"/>
      <c r="AK136" s="184"/>
    </row>
    <row r="137" spans="1:37">
      <c r="A137" s="149"/>
      <c r="B137" s="150"/>
      <c r="C137" s="158"/>
      <c r="D137" s="159"/>
      <c r="E137" s="159"/>
      <c r="F137" s="159"/>
      <c r="G137" s="159"/>
      <c r="H137" s="159"/>
      <c r="I137" s="159"/>
      <c r="J137" s="159"/>
      <c r="K137" s="159"/>
      <c r="L137" s="159"/>
      <c r="M137" s="160"/>
      <c r="N137" s="148"/>
      <c r="O137" s="167">
        <f t="shared" si="20"/>
        <v>0</v>
      </c>
      <c r="P137" s="168">
        <f t="shared" si="21"/>
        <v>0</v>
      </c>
      <c r="Q137" s="168">
        <f t="shared" si="21"/>
        <v>0</v>
      </c>
      <c r="R137" s="168">
        <f t="shared" si="22"/>
        <v>0</v>
      </c>
      <c r="S137" s="168">
        <f t="shared" si="23"/>
        <v>0</v>
      </c>
      <c r="T137" s="168">
        <f t="shared" si="24"/>
        <v>0</v>
      </c>
      <c r="U137" s="168">
        <f t="shared" si="25"/>
        <v>0</v>
      </c>
      <c r="V137" s="168">
        <f t="shared" si="26"/>
        <v>0</v>
      </c>
      <c r="W137" s="168">
        <f t="shared" si="27"/>
        <v>0</v>
      </c>
      <c r="X137" s="168">
        <f t="shared" si="28"/>
        <v>0</v>
      </c>
      <c r="Y137" s="169">
        <f t="shared" si="29"/>
        <v>0</v>
      </c>
      <c r="Z137" s="148"/>
      <c r="AA137" s="181"/>
      <c r="AB137" s="182"/>
      <c r="AC137" s="182"/>
      <c r="AD137" s="183"/>
      <c r="AE137" s="183"/>
      <c r="AF137" s="183"/>
      <c r="AG137" s="182"/>
      <c r="AH137" s="183"/>
      <c r="AI137" s="183"/>
      <c r="AJ137" s="183"/>
      <c r="AK137" s="184"/>
    </row>
    <row r="138" spans="1:37">
      <c r="A138" s="149"/>
      <c r="B138" s="150"/>
      <c r="C138" s="158"/>
      <c r="D138" s="159"/>
      <c r="E138" s="159"/>
      <c r="F138" s="159"/>
      <c r="G138" s="159"/>
      <c r="H138" s="159"/>
      <c r="I138" s="159"/>
      <c r="J138" s="159"/>
      <c r="K138" s="159"/>
      <c r="L138" s="159"/>
      <c r="M138" s="160"/>
      <c r="N138" s="148"/>
      <c r="O138" s="167">
        <f t="shared" si="20"/>
        <v>0</v>
      </c>
      <c r="P138" s="168">
        <f t="shared" si="21"/>
        <v>0</v>
      </c>
      <c r="Q138" s="168">
        <f t="shared" si="21"/>
        <v>0</v>
      </c>
      <c r="R138" s="168">
        <f t="shared" si="22"/>
        <v>0</v>
      </c>
      <c r="S138" s="168">
        <f t="shared" si="23"/>
        <v>0</v>
      </c>
      <c r="T138" s="168">
        <f t="shared" si="24"/>
        <v>0</v>
      </c>
      <c r="U138" s="168">
        <f t="shared" si="25"/>
        <v>0</v>
      </c>
      <c r="V138" s="168">
        <f t="shared" si="26"/>
        <v>0</v>
      </c>
      <c r="W138" s="168">
        <f t="shared" si="27"/>
        <v>0</v>
      </c>
      <c r="X138" s="168">
        <f t="shared" si="28"/>
        <v>0</v>
      </c>
      <c r="Y138" s="169">
        <f t="shared" si="29"/>
        <v>0</v>
      </c>
      <c r="Z138" s="148"/>
      <c r="AA138" s="181"/>
      <c r="AB138" s="182"/>
      <c r="AC138" s="182"/>
      <c r="AD138" s="183"/>
      <c r="AE138" s="183"/>
      <c r="AF138" s="183"/>
      <c r="AG138" s="182"/>
      <c r="AH138" s="183"/>
      <c r="AI138" s="183"/>
      <c r="AJ138" s="183"/>
      <c r="AK138" s="184"/>
    </row>
    <row r="139" spans="1:37">
      <c r="A139" s="149"/>
      <c r="B139" s="150"/>
      <c r="C139" s="158"/>
      <c r="D139" s="159"/>
      <c r="E139" s="159"/>
      <c r="F139" s="159"/>
      <c r="G139" s="159"/>
      <c r="H139" s="159"/>
      <c r="I139" s="159"/>
      <c r="J139" s="159"/>
      <c r="K139" s="159"/>
      <c r="L139" s="159"/>
      <c r="M139" s="160"/>
      <c r="N139" s="148"/>
      <c r="O139" s="167">
        <f t="shared" si="20"/>
        <v>0</v>
      </c>
      <c r="P139" s="168">
        <f t="shared" si="21"/>
        <v>0</v>
      </c>
      <c r="Q139" s="168">
        <f t="shared" si="21"/>
        <v>0</v>
      </c>
      <c r="R139" s="168">
        <f t="shared" si="22"/>
        <v>0</v>
      </c>
      <c r="S139" s="168">
        <f t="shared" si="23"/>
        <v>0</v>
      </c>
      <c r="T139" s="168">
        <f t="shared" si="24"/>
        <v>0</v>
      </c>
      <c r="U139" s="168">
        <f t="shared" si="25"/>
        <v>0</v>
      </c>
      <c r="V139" s="168">
        <f t="shared" si="26"/>
        <v>0</v>
      </c>
      <c r="W139" s="168">
        <f t="shared" si="27"/>
        <v>0</v>
      </c>
      <c r="X139" s="168">
        <f t="shared" si="28"/>
        <v>0</v>
      </c>
      <c r="Y139" s="169">
        <f t="shared" si="29"/>
        <v>0</v>
      </c>
      <c r="Z139" s="148"/>
      <c r="AA139" s="181"/>
      <c r="AB139" s="182"/>
      <c r="AC139" s="182"/>
      <c r="AD139" s="183"/>
      <c r="AE139" s="183"/>
      <c r="AF139" s="183"/>
      <c r="AG139" s="182"/>
      <c r="AH139" s="183"/>
      <c r="AI139" s="183"/>
      <c r="AJ139" s="183"/>
      <c r="AK139" s="184"/>
    </row>
    <row r="140" spans="1:37">
      <c r="A140" s="149"/>
      <c r="B140" s="150"/>
      <c r="C140" s="158"/>
      <c r="D140" s="159"/>
      <c r="E140" s="159"/>
      <c r="F140" s="159"/>
      <c r="G140" s="159"/>
      <c r="H140" s="159"/>
      <c r="I140" s="159"/>
      <c r="J140" s="159"/>
      <c r="K140" s="159"/>
      <c r="L140" s="159"/>
      <c r="M140" s="160"/>
      <c r="N140" s="148"/>
      <c r="O140" s="167">
        <f t="shared" si="20"/>
        <v>0</v>
      </c>
      <c r="P140" s="168">
        <f t="shared" si="21"/>
        <v>0</v>
      </c>
      <c r="Q140" s="168">
        <f t="shared" si="21"/>
        <v>0</v>
      </c>
      <c r="R140" s="168">
        <f t="shared" si="22"/>
        <v>0</v>
      </c>
      <c r="S140" s="168">
        <f t="shared" si="23"/>
        <v>0</v>
      </c>
      <c r="T140" s="168">
        <f t="shared" si="24"/>
        <v>0</v>
      </c>
      <c r="U140" s="168">
        <f t="shared" si="25"/>
        <v>0</v>
      </c>
      <c r="V140" s="168">
        <f t="shared" si="26"/>
        <v>0</v>
      </c>
      <c r="W140" s="168">
        <f t="shared" si="27"/>
        <v>0</v>
      </c>
      <c r="X140" s="168">
        <f t="shared" si="28"/>
        <v>0</v>
      </c>
      <c r="Y140" s="169">
        <f t="shared" si="29"/>
        <v>0</v>
      </c>
      <c r="Z140" s="148"/>
      <c r="AA140" s="181"/>
      <c r="AB140" s="182"/>
      <c r="AC140" s="182"/>
      <c r="AD140" s="183"/>
      <c r="AE140" s="183"/>
      <c r="AF140" s="183"/>
      <c r="AG140" s="182"/>
      <c r="AH140" s="183"/>
      <c r="AI140" s="183"/>
      <c r="AJ140" s="183"/>
      <c r="AK140" s="184"/>
    </row>
    <row r="141" spans="1:37">
      <c r="A141" s="149"/>
      <c r="B141" s="150"/>
      <c r="C141" s="158"/>
      <c r="D141" s="159"/>
      <c r="E141" s="159"/>
      <c r="F141" s="159"/>
      <c r="G141" s="159"/>
      <c r="H141" s="159"/>
      <c r="I141" s="159"/>
      <c r="J141" s="159"/>
      <c r="K141" s="159"/>
      <c r="L141" s="159"/>
      <c r="M141" s="160"/>
      <c r="N141" s="148"/>
      <c r="O141" s="167">
        <f t="shared" si="20"/>
        <v>0</v>
      </c>
      <c r="P141" s="168">
        <f t="shared" si="21"/>
        <v>0</v>
      </c>
      <c r="Q141" s="168">
        <f t="shared" si="21"/>
        <v>0</v>
      </c>
      <c r="R141" s="168">
        <f t="shared" si="22"/>
        <v>0</v>
      </c>
      <c r="S141" s="168">
        <f t="shared" si="23"/>
        <v>0</v>
      </c>
      <c r="T141" s="168">
        <f t="shared" si="24"/>
        <v>0</v>
      </c>
      <c r="U141" s="168">
        <f t="shared" si="25"/>
        <v>0</v>
      </c>
      <c r="V141" s="168">
        <f t="shared" si="26"/>
        <v>0</v>
      </c>
      <c r="W141" s="168">
        <f t="shared" si="27"/>
        <v>0</v>
      </c>
      <c r="X141" s="168">
        <f t="shared" si="28"/>
        <v>0</v>
      </c>
      <c r="Y141" s="169">
        <f t="shared" si="29"/>
        <v>0</v>
      </c>
      <c r="Z141" s="148"/>
      <c r="AA141" s="181"/>
      <c r="AB141" s="182"/>
      <c r="AC141" s="182"/>
      <c r="AD141" s="183"/>
      <c r="AE141" s="183"/>
      <c r="AF141" s="183"/>
      <c r="AG141" s="182"/>
      <c r="AH141" s="183"/>
      <c r="AI141" s="183"/>
      <c r="AJ141" s="183"/>
      <c r="AK141" s="184"/>
    </row>
    <row r="142" spans="1:37">
      <c r="A142" s="149"/>
      <c r="B142" s="150"/>
      <c r="C142" s="158"/>
      <c r="D142" s="159"/>
      <c r="E142" s="159"/>
      <c r="F142" s="159"/>
      <c r="G142" s="159"/>
      <c r="H142" s="159"/>
      <c r="I142" s="159"/>
      <c r="J142" s="159"/>
      <c r="K142" s="159"/>
      <c r="L142" s="159"/>
      <c r="M142" s="160"/>
      <c r="N142" s="148"/>
      <c r="O142" s="167">
        <f t="shared" si="20"/>
        <v>0</v>
      </c>
      <c r="P142" s="168">
        <f t="shared" si="21"/>
        <v>0</v>
      </c>
      <c r="Q142" s="168">
        <f t="shared" si="21"/>
        <v>0</v>
      </c>
      <c r="R142" s="168">
        <f t="shared" si="22"/>
        <v>0</v>
      </c>
      <c r="S142" s="168">
        <f t="shared" si="23"/>
        <v>0</v>
      </c>
      <c r="T142" s="168">
        <f t="shared" si="24"/>
        <v>0</v>
      </c>
      <c r="U142" s="168">
        <f t="shared" si="25"/>
        <v>0</v>
      </c>
      <c r="V142" s="168">
        <f t="shared" si="26"/>
        <v>0</v>
      </c>
      <c r="W142" s="168">
        <f t="shared" si="27"/>
        <v>0</v>
      </c>
      <c r="X142" s="168">
        <f t="shared" si="28"/>
        <v>0</v>
      </c>
      <c r="Y142" s="169">
        <f t="shared" si="29"/>
        <v>0</v>
      </c>
      <c r="Z142" s="148"/>
      <c r="AA142" s="181"/>
      <c r="AB142" s="182"/>
      <c r="AC142" s="182"/>
      <c r="AD142" s="183"/>
      <c r="AE142" s="183"/>
      <c r="AF142" s="183"/>
      <c r="AG142" s="182"/>
      <c r="AH142" s="183"/>
      <c r="AI142" s="183"/>
      <c r="AJ142" s="183"/>
      <c r="AK142" s="184"/>
    </row>
    <row r="143" spans="1:37">
      <c r="A143" s="149"/>
      <c r="B143" s="150"/>
      <c r="C143" s="158"/>
      <c r="D143" s="159"/>
      <c r="E143" s="159"/>
      <c r="F143" s="159"/>
      <c r="G143" s="159"/>
      <c r="H143" s="159"/>
      <c r="I143" s="159"/>
      <c r="J143" s="159"/>
      <c r="K143" s="159"/>
      <c r="L143" s="159"/>
      <c r="M143" s="160"/>
      <c r="N143" s="148"/>
      <c r="O143" s="167">
        <f t="shared" si="20"/>
        <v>0</v>
      </c>
      <c r="P143" s="168">
        <f t="shared" si="21"/>
        <v>0</v>
      </c>
      <c r="Q143" s="168">
        <f t="shared" si="21"/>
        <v>0</v>
      </c>
      <c r="R143" s="168">
        <f t="shared" si="22"/>
        <v>0</v>
      </c>
      <c r="S143" s="168">
        <f t="shared" si="23"/>
        <v>0</v>
      </c>
      <c r="T143" s="168">
        <f t="shared" si="24"/>
        <v>0</v>
      </c>
      <c r="U143" s="168">
        <f t="shared" si="25"/>
        <v>0</v>
      </c>
      <c r="V143" s="168">
        <f t="shared" si="26"/>
        <v>0</v>
      </c>
      <c r="W143" s="168">
        <f t="shared" si="27"/>
        <v>0</v>
      </c>
      <c r="X143" s="168">
        <f t="shared" si="28"/>
        <v>0</v>
      </c>
      <c r="Y143" s="169">
        <f t="shared" si="29"/>
        <v>0</v>
      </c>
      <c r="Z143" s="148"/>
      <c r="AA143" s="181"/>
      <c r="AB143" s="182"/>
      <c r="AC143" s="182"/>
      <c r="AD143" s="183"/>
      <c r="AE143" s="183"/>
      <c r="AF143" s="183"/>
      <c r="AG143" s="182"/>
      <c r="AH143" s="183"/>
      <c r="AI143" s="183"/>
      <c r="AJ143" s="183"/>
      <c r="AK143" s="184"/>
    </row>
    <row r="144" spans="1:37">
      <c r="A144" s="149"/>
      <c r="B144" s="150"/>
      <c r="C144" s="158"/>
      <c r="D144" s="159"/>
      <c r="E144" s="159"/>
      <c r="F144" s="159"/>
      <c r="G144" s="159"/>
      <c r="H144" s="159"/>
      <c r="I144" s="159"/>
      <c r="J144" s="159"/>
      <c r="K144" s="159"/>
      <c r="L144" s="159"/>
      <c r="M144" s="160"/>
      <c r="N144" s="148"/>
      <c r="O144" s="167">
        <f t="shared" si="20"/>
        <v>0</v>
      </c>
      <c r="P144" s="168">
        <f t="shared" si="21"/>
        <v>0</v>
      </c>
      <c r="Q144" s="168">
        <f t="shared" si="21"/>
        <v>0</v>
      </c>
      <c r="R144" s="168">
        <f t="shared" si="22"/>
        <v>0</v>
      </c>
      <c r="S144" s="168">
        <f t="shared" si="23"/>
        <v>0</v>
      </c>
      <c r="T144" s="168">
        <f t="shared" si="24"/>
        <v>0</v>
      </c>
      <c r="U144" s="168">
        <f t="shared" si="25"/>
        <v>0</v>
      </c>
      <c r="V144" s="168">
        <f t="shared" si="26"/>
        <v>0</v>
      </c>
      <c r="W144" s="168">
        <f t="shared" si="27"/>
        <v>0</v>
      </c>
      <c r="X144" s="168">
        <f t="shared" si="28"/>
        <v>0</v>
      </c>
      <c r="Y144" s="169">
        <f t="shared" si="29"/>
        <v>0</v>
      </c>
      <c r="Z144" s="148"/>
      <c r="AA144" s="181"/>
      <c r="AB144" s="182"/>
      <c r="AC144" s="182"/>
      <c r="AD144" s="183"/>
      <c r="AE144" s="183"/>
      <c r="AF144" s="183"/>
      <c r="AG144" s="182"/>
      <c r="AH144" s="183"/>
      <c r="AI144" s="183"/>
      <c r="AJ144" s="183"/>
      <c r="AK144" s="184"/>
    </row>
    <row r="145" spans="1:37">
      <c r="A145" s="149"/>
      <c r="B145" s="150"/>
      <c r="C145" s="158"/>
      <c r="D145" s="159"/>
      <c r="E145" s="159"/>
      <c r="F145" s="159"/>
      <c r="G145" s="159"/>
      <c r="H145" s="159"/>
      <c r="I145" s="159"/>
      <c r="J145" s="159"/>
      <c r="K145" s="159"/>
      <c r="L145" s="159"/>
      <c r="M145" s="160"/>
      <c r="N145" s="148"/>
      <c r="O145" s="167">
        <f t="shared" si="20"/>
        <v>0</v>
      </c>
      <c r="P145" s="168">
        <f t="shared" si="21"/>
        <v>0</v>
      </c>
      <c r="Q145" s="168">
        <f t="shared" si="21"/>
        <v>0</v>
      </c>
      <c r="R145" s="168">
        <f t="shared" si="22"/>
        <v>0</v>
      </c>
      <c r="S145" s="168">
        <f t="shared" si="23"/>
        <v>0</v>
      </c>
      <c r="T145" s="168">
        <f t="shared" si="24"/>
        <v>0</v>
      </c>
      <c r="U145" s="168">
        <f t="shared" si="25"/>
        <v>0</v>
      </c>
      <c r="V145" s="168">
        <f t="shared" si="26"/>
        <v>0</v>
      </c>
      <c r="W145" s="168">
        <f t="shared" si="27"/>
        <v>0</v>
      </c>
      <c r="X145" s="168">
        <f t="shared" si="28"/>
        <v>0</v>
      </c>
      <c r="Y145" s="169">
        <f t="shared" si="29"/>
        <v>0</v>
      </c>
      <c r="Z145" s="148"/>
      <c r="AA145" s="181"/>
      <c r="AB145" s="182"/>
      <c r="AC145" s="182"/>
      <c r="AD145" s="183"/>
      <c r="AE145" s="183"/>
      <c r="AF145" s="183"/>
      <c r="AG145" s="182"/>
      <c r="AH145" s="183"/>
      <c r="AI145" s="183"/>
      <c r="AJ145" s="183"/>
      <c r="AK145" s="184"/>
    </row>
    <row r="146" spans="1:37">
      <c r="A146" s="149"/>
      <c r="B146" s="150"/>
      <c r="C146" s="158"/>
      <c r="D146" s="159"/>
      <c r="E146" s="159"/>
      <c r="F146" s="159"/>
      <c r="G146" s="159"/>
      <c r="H146" s="159"/>
      <c r="I146" s="159"/>
      <c r="J146" s="159"/>
      <c r="K146" s="159"/>
      <c r="L146" s="159"/>
      <c r="M146" s="160"/>
      <c r="N146" s="148"/>
      <c r="O146" s="167">
        <f t="shared" si="20"/>
        <v>0</v>
      </c>
      <c r="P146" s="168">
        <f t="shared" si="21"/>
        <v>0</v>
      </c>
      <c r="Q146" s="168">
        <f t="shared" si="21"/>
        <v>0</v>
      </c>
      <c r="R146" s="168">
        <f t="shared" si="22"/>
        <v>0</v>
      </c>
      <c r="S146" s="168">
        <f t="shared" si="23"/>
        <v>0</v>
      </c>
      <c r="T146" s="168">
        <f t="shared" si="24"/>
        <v>0</v>
      </c>
      <c r="U146" s="168">
        <f t="shared" si="25"/>
        <v>0</v>
      </c>
      <c r="V146" s="168">
        <f t="shared" si="26"/>
        <v>0</v>
      </c>
      <c r="W146" s="168">
        <f t="shared" si="27"/>
        <v>0</v>
      </c>
      <c r="X146" s="168">
        <f t="shared" si="28"/>
        <v>0</v>
      </c>
      <c r="Y146" s="169">
        <f t="shared" si="29"/>
        <v>0</v>
      </c>
      <c r="Z146" s="148"/>
      <c r="AA146" s="181"/>
      <c r="AB146" s="182"/>
      <c r="AC146" s="182"/>
      <c r="AD146" s="183"/>
      <c r="AE146" s="183"/>
      <c r="AF146" s="183"/>
      <c r="AG146" s="182"/>
      <c r="AH146" s="183"/>
      <c r="AI146" s="183"/>
      <c r="AJ146" s="183"/>
      <c r="AK146" s="184"/>
    </row>
    <row r="147" spans="1:37">
      <c r="A147" s="149"/>
      <c r="B147" s="150"/>
      <c r="C147" s="158"/>
      <c r="D147" s="159"/>
      <c r="E147" s="159"/>
      <c r="F147" s="159"/>
      <c r="G147" s="159"/>
      <c r="H147" s="159"/>
      <c r="I147" s="159"/>
      <c r="J147" s="159"/>
      <c r="K147" s="159"/>
      <c r="L147" s="159"/>
      <c r="M147" s="160"/>
      <c r="N147" s="148"/>
      <c r="O147" s="167">
        <f t="shared" si="20"/>
        <v>0</v>
      </c>
      <c r="P147" s="168">
        <f t="shared" si="21"/>
        <v>0</v>
      </c>
      <c r="Q147" s="168">
        <f t="shared" si="21"/>
        <v>0</v>
      </c>
      <c r="R147" s="168">
        <f t="shared" si="22"/>
        <v>0</v>
      </c>
      <c r="S147" s="168">
        <f t="shared" si="23"/>
        <v>0</v>
      </c>
      <c r="T147" s="168">
        <f t="shared" si="24"/>
        <v>0</v>
      </c>
      <c r="U147" s="168">
        <f t="shared" si="25"/>
        <v>0</v>
      </c>
      <c r="V147" s="168">
        <f t="shared" si="26"/>
        <v>0</v>
      </c>
      <c r="W147" s="168">
        <f t="shared" si="27"/>
        <v>0</v>
      </c>
      <c r="X147" s="168">
        <f t="shared" si="28"/>
        <v>0</v>
      </c>
      <c r="Y147" s="169">
        <f t="shared" si="29"/>
        <v>0</v>
      </c>
      <c r="Z147" s="148"/>
      <c r="AA147" s="181"/>
      <c r="AB147" s="182"/>
      <c r="AC147" s="182"/>
      <c r="AD147" s="183"/>
      <c r="AE147" s="183"/>
      <c r="AF147" s="183"/>
      <c r="AG147" s="182"/>
      <c r="AH147" s="183"/>
      <c r="AI147" s="183"/>
      <c r="AJ147" s="183"/>
      <c r="AK147" s="184"/>
    </row>
    <row r="148" spans="1:37">
      <c r="A148" s="149"/>
      <c r="B148" s="150"/>
      <c r="C148" s="158"/>
      <c r="D148" s="159"/>
      <c r="E148" s="159"/>
      <c r="F148" s="159"/>
      <c r="G148" s="159"/>
      <c r="H148" s="159"/>
      <c r="I148" s="159"/>
      <c r="J148" s="159"/>
      <c r="K148" s="159"/>
      <c r="L148" s="159"/>
      <c r="M148" s="160"/>
      <c r="N148" s="148"/>
      <c r="O148" s="167">
        <f t="shared" si="20"/>
        <v>0</v>
      </c>
      <c r="P148" s="168">
        <f t="shared" si="21"/>
        <v>0</v>
      </c>
      <c r="Q148" s="168">
        <f t="shared" si="21"/>
        <v>0</v>
      </c>
      <c r="R148" s="168">
        <f t="shared" si="22"/>
        <v>0</v>
      </c>
      <c r="S148" s="168">
        <f t="shared" si="23"/>
        <v>0</v>
      </c>
      <c r="T148" s="168">
        <f t="shared" si="24"/>
        <v>0</v>
      </c>
      <c r="U148" s="168">
        <f t="shared" si="25"/>
        <v>0</v>
      </c>
      <c r="V148" s="168">
        <f t="shared" si="26"/>
        <v>0</v>
      </c>
      <c r="W148" s="168">
        <f t="shared" si="27"/>
        <v>0</v>
      </c>
      <c r="X148" s="168">
        <f t="shared" si="28"/>
        <v>0</v>
      </c>
      <c r="Y148" s="169">
        <f t="shared" si="29"/>
        <v>0</v>
      </c>
      <c r="Z148" s="148"/>
      <c r="AA148" s="181"/>
      <c r="AB148" s="182"/>
      <c r="AC148" s="182"/>
      <c r="AD148" s="183"/>
      <c r="AE148" s="183"/>
      <c r="AF148" s="183"/>
      <c r="AG148" s="182"/>
      <c r="AH148" s="183"/>
      <c r="AI148" s="183"/>
      <c r="AJ148" s="183"/>
      <c r="AK148" s="184"/>
    </row>
    <row r="149" spans="1:37">
      <c r="A149" s="149"/>
      <c r="B149" s="150"/>
      <c r="C149" s="158"/>
      <c r="D149" s="159"/>
      <c r="E149" s="159"/>
      <c r="F149" s="159"/>
      <c r="G149" s="159"/>
      <c r="H149" s="159"/>
      <c r="I149" s="159"/>
      <c r="J149" s="159"/>
      <c r="K149" s="159"/>
      <c r="L149" s="159"/>
      <c r="M149" s="160"/>
      <c r="N149" s="148"/>
      <c r="O149" s="167">
        <f t="shared" si="20"/>
        <v>0</v>
      </c>
      <c r="P149" s="168">
        <f t="shared" si="21"/>
        <v>0</v>
      </c>
      <c r="Q149" s="168">
        <f t="shared" si="21"/>
        <v>0</v>
      </c>
      <c r="R149" s="168">
        <f t="shared" si="22"/>
        <v>0</v>
      </c>
      <c r="S149" s="168">
        <f t="shared" si="23"/>
        <v>0</v>
      </c>
      <c r="T149" s="168">
        <f t="shared" si="24"/>
        <v>0</v>
      </c>
      <c r="U149" s="168">
        <f t="shared" si="25"/>
        <v>0</v>
      </c>
      <c r="V149" s="168">
        <f t="shared" si="26"/>
        <v>0</v>
      </c>
      <c r="W149" s="168">
        <f t="shared" si="27"/>
        <v>0</v>
      </c>
      <c r="X149" s="168">
        <f t="shared" si="28"/>
        <v>0</v>
      </c>
      <c r="Y149" s="169">
        <f t="shared" si="29"/>
        <v>0</v>
      </c>
      <c r="Z149" s="148"/>
      <c r="AA149" s="181"/>
      <c r="AB149" s="182"/>
      <c r="AC149" s="182"/>
      <c r="AD149" s="183"/>
      <c r="AE149" s="183"/>
      <c r="AF149" s="183"/>
      <c r="AG149" s="182"/>
      <c r="AH149" s="183"/>
      <c r="AI149" s="183"/>
      <c r="AJ149" s="183"/>
      <c r="AK149" s="184"/>
    </row>
    <row r="150" spans="1:37">
      <c r="A150" s="149"/>
      <c r="B150" s="150"/>
      <c r="C150" s="158"/>
      <c r="D150" s="159"/>
      <c r="E150" s="159"/>
      <c r="F150" s="159"/>
      <c r="G150" s="159"/>
      <c r="H150" s="159"/>
      <c r="I150" s="159"/>
      <c r="J150" s="159"/>
      <c r="K150" s="159"/>
      <c r="L150" s="159"/>
      <c r="M150" s="160"/>
      <c r="N150" s="148"/>
      <c r="O150" s="167">
        <f t="shared" si="20"/>
        <v>0</v>
      </c>
      <c r="P150" s="168">
        <f t="shared" si="21"/>
        <v>0</v>
      </c>
      <c r="Q150" s="168">
        <f t="shared" si="21"/>
        <v>0</v>
      </c>
      <c r="R150" s="168">
        <f t="shared" si="22"/>
        <v>0</v>
      </c>
      <c r="S150" s="168">
        <f t="shared" si="23"/>
        <v>0</v>
      </c>
      <c r="T150" s="168">
        <f t="shared" si="24"/>
        <v>0</v>
      </c>
      <c r="U150" s="168">
        <f t="shared" si="25"/>
        <v>0</v>
      </c>
      <c r="V150" s="168">
        <f t="shared" si="26"/>
        <v>0</v>
      </c>
      <c r="W150" s="168">
        <f t="shared" si="27"/>
        <v>0</v>
      </c>
      <c r="X150" s="168">
        <f t="shared" si="28"/>
        <v>0</v>
      </c>
      <c r="Y150" s="169">
        <f t="shared" si="29"/>
        <v>0</v>
      </c>
      <c r="Z150" s="148"/>
      <c r="AA150" s="181"/>
      <c r="AB150" s="182"/>
      <c r="AC150" s="182"/>
      <c r="AD150" s="183"/>
      <c r="AE150" s="183"/>
      <c r="AF150" s="183"/>
      <c r="AG150" s="182"/>
      <c r="AH150" s="183"/>
      <c r="AI150" s="183"/>
      <c r="AJ150" s="183"/>
      <c r="AK150" s="184"/>
    </row>
    <row r="151" spans="1:37">
      <c r="A151" s="149"/>
      <c r="B151" s="150"/>
      <c r="C151" s="158"/>
      <c r="D151" s="159"/>
      <c r="E151" s="159"/>
      <c r="F151" s="159"/>
      <c r="G151" s="159"/>
      <c r="H151" s="159"/>
      <c r="I151" s="159"/>
      <c r="J151" s="159"/>
      <c r="K151" s="159"/>
      <c r="L151" s="159"/>
      <c r="M151" s="160"/>
      <c r="N151" s="148"/>
      <c r="O151" s="167">
        <f t="shared" si="20"/>
        <v>0</v>
      </c>
      <c r="P151" s="168">
        <f t="shared" si="21"/>
        <v>0</v>
      </c>
      <c r="Q151" s="168">
        <f t="shared" si="21"/>
        <v>0</v>
      </c>
      <c r="R151" s="168">
        <f t="shared" si="22"/>
        <v>0</v>
      </c>
      <c r="S151" s="168">
        <f t="shared" si="23"/>
        <v>0</v>
      </c>
      <c r="T151" s="168">
        <f t="shared" si="24"/>
        <v>0</v>
      </c>
      <c r="U151" s="168">
        <f t="shared" si="25"/>
        <v>0</v>
      </c>
      <c r="V151" s="168">
        <f t="shared" si="26"/>
        <v>0</v>
      </c>
      <c r="W151" s="168">
        <f t="shared" si="27"/>
        <v>0</v>
      </c>
      <c r="X151" s="168">
        <f t="shared" si="28"/>
        <v>0</v>
      </c>
      <c r="Y151" s="169">
        <f t="shared" si="29"/>
        <v>0</v>
      </c>
      <c r="Z151" s="148"/>
      <c r="AA151" s="181"/>
      <c r="AB151" s="182"/>
      <c r="AC151" s="182"/>
      <c r="AD151" s="183"/>
      <c r="AE151" s="183"/>
      <c r="AF151" s="183"/>
      <c r="AG151" s="182"/>
      <c r="AH151" s="183"/>
      <c r="AI151" s="183"/>
      <c r="AJ151" s="183"/>
      <c r="AK151" s="184"/>
    </row>
    <row r="152" spans="1:37">
      <c r="A152" s="149"/>
      <c r="B152" s="150"/>
      <c r="C152" s="158"/>
      <c r="D152" s="159"/>
      <c r="E152" s="159"/>
      <c r="F152" s="159"/>
      <c r="G152" s="159"/>
      <c r="H152" s="159"/>
      <c r="I152" s="159"/>
      <c r="J152" s="159"/>
      <c r="K152" s="159"/>
      <c r="L152" s="159"/>
      <c r="M152" s="160"/>
      <c r="N152" s="148"/>
      <c r="O152" s="167">
        <f t="shared" si="20"/>
        <v>0</v>
      </c>
      <c r="P152" s="168">
        <f t="shared" si="21"/>
        <v>0</v>
      </c>
      <c r="Q152" s="168">
        <f t="shared" si="21"/>
        <v>0</v>
      </c>
      <c r="R152" s="168">
        <f t="shared" si="22"/>
        <v>0</v>
      </c>
      <c r="S152" s="168">
        <f t="shared" si="23"/>
        <v>0</v>
      </c>
      <c r="T152" s="168">
        <f t="shared" si="24"/>
        <v>0</v>
      </c>
      <c r="U152" s="168">
        <f t="shared" si="25"/>
        <v>0</v>
      </c>
      <c r="V152" s="168">
        <f t="shared" si="26"/>
        <v>0</v>
      </c>
      <c r="W152" s="168">
        <f t="shared" si="27"/>
        <v>0</v>
      </c>
      <c r="X152" s="168">
        <f t="shared" si="28"/>
        <v>0</v>
      </c>
      <c r="Y152" s="169">
        <f t="shared" si="29"/>
        <v>0</v>
      </c>
      <c r="Z152" s="148"/>
      <c r="AA152" s="181"/>
      <c r="AB152" s="182"/>
      <c r="AC152" s="182"/>
      <c r="AD152" s="183"/>
      <c r="AE152" s="183"/>
      <c r="AF152" s="183"/>
      <c r="AG152" s="182"/>
      <c r="AH152" s="183"/>
      <c r="AI152" s="183"/>
      <c r="AJ152" s="183"/>
      <c r="AK152" s="184"/>
    </row>
    <row r="153" spans="1:37">
      <c r="A153" s="149"/>
      <c r="B153" s="150"/>
      <c r="C153" s="158"/>
      <c r="D153" s="159"/>
      <c r="E153" s="159"/>
      <c r="F153" s="159"/>
      <c r="G153" s="159"/>
      <c r="H153" s="159"/>
      <c r="I153" s="159"/>
      <c r="J153" s="159"/>
      <c r="K153" s="159"/>
      <c r="L153" s="159"/>
      <c r="M153" s="160"/>
      <c r="N153" s="148"/>
      <c r="O153" s="167">
        <f t="shared" si="20"/>
        <v>0</v>
      </c>
      <c r="P153" s="168">
        <f t="shared" si="21"/>
        <v>0</v>
      </c>
      <c r="Q153" s="168">
        <f t="shared" si="21"/>
        <v>0</v>
      </c>
      <c r="R153" s="168">
        <f t="shared" si="22"/>
        <v>0</v>
      </c>
      <c r="S153" s="168">
        <f t="shared" si="23"/>
        <v>0</v>
      </c>
      <c r="T153" s="168">
        <f t="shared" si="24"/>
        <v>0</v>
      </c>
      <c r="U153" s="168">
        <f t="shared" si="25"/>
        <v>0</v>
      </c>
      <c r="V153" s="168">
        <f t="shared" si="26"/>
        <v>0</v>
      </c>
      <c r="W153" s="168">
        <f t="shared" si="27"/>
        <v>0</v>
      </c>
      <c r="X153" s="168">
        <f t="shared" si="28"/>
        <v>0</v>
      </c>
      <c r="Y153" s="169">
        <f t="shared" si="29"/>
        <v>0</v>
      </c>
      <c r="Z153" s="148"/>
      <c r="AA153" s="181"/>
      <c r="AB153" s="182"/>
      <c r="AC153" s="182"/>
      <c r="AD153" s="183"/>
      <c r="AE153" s="183"/>
      <c r="AF153" s="183"/>
      <c r="AG153" s="182"/>
      <c r="AH153" s="183"/>
      <c r="AI153" s="183"/>
      <c r="AJ153" s="183"/>
      <c r="AK153" s="184"/>
    </row>
    <row r="154" spans="1:37">
      <c r="A154" s="149"/>
      <c r="B154" s="150"/>
      <c r="C154" s="158"/>
      <c r="D154" s="159"/>
      <c r="E154" s="159"/>
      <c r="F154" s="159"/>
      <c r="G154" s="159"/>
      <c r="H154" s="159"/>
      <c r="I154" s="159"/>
      <c r="J154" s="159"/>
      <c r="K154" s="159"/>
      <c r="L154" s="159"/>
      <c r="M154" s="160"/>
      <c r="N154" s="148"/>
      <c r="O154" s="167">
        <f t="shared" si="20"/>
        <v>0</v>
      </c>
      <c r="P154" s="168">
        <f t="shared" si="21"/>
        <v>0</v>
      </c>
      <c r="Q154" s="168">
        <f t="shared" si="21"/>
        <v>0</v>
      </c>
      <c r="R154" s="168">
        <f t="shared" si="22"/>
        <v>0</v>
      </c>
      <c r="S154" s="168">
        <f t="shared" si="23"/>
        <v>0</v>
      </c>
      <c r="T154" s="168">
        <f t="shared" si="24"/>
        <v>0</v>
      </c>
      <c r="U154" s="168">
        <f t="shared" si="25"/>
        <v>0</v>
      </c>
      <c r="V154" s="168">
        <f t="shared" si="26"/>
        <v>0</v>
      </c>
      <c r="W154" s="168">
        <f t="shared" si="27"/>
        <v>0</v>
      </c>
      <c r="X154" s="168">
        <f t="shared" si="28"/>
        <v>0</v>
      </c>
      <c r="Y154" s="169">
        <f t="shared" si="29"/>
        <v>0</v>
      </c>
      <c r="Z154" s="148"/>
      <c r="AA154" s="181"/>
      <c r="AB154" s="182"/>
      <c r="AC154" s="182"/>
      <c r="AD154" s="183"/>
      <c r="AE154" s="183"/>
      <c r="AF154" s="183"/>
      <c r="AG154" s="182"/>
      <c r="AH154" s="183"/>
      <c r="AI154" s="183"/>
      <c r="AJ154" s="183"/>
      <c r="AK154" s="184"/>
    </row>
    <row r="155" spans="1:37">
      <c r="A155" s="149"/>
      <c r="B155" s="150"/>
      <c r="C155" s="158"/>
      <c r="D155" s="159"/>
      <c r="E155" s="159"/>
      <c r="F155" s="159"/>
      <c r="G155" s="159"/>
      <c r="H155" s="159"/>
      <c r="I155" s="159"/>
      <c r="J155" s="159"/>
      <c r="K155" s="159"/>
      <c r="L155" s="159"/>
      <c r="M155" s="160"/>
      <c r="N155" s="148"/>
      <c r="O155" s="167">
        <f t="shared" si="20"/>
        <v>0</v>
      </c>
      <c r="P155" s="168">
        <f t="shared" si="21"/>
        <v>0</v>
      </c>
      <c r="Q155" s="168">
        <f t="shared" si="21"/>
        <v>0</v>
      </c>
      <c r="R155" s="168">
        <f t="shared" si="22"/>
        <v>0</v>
      </c>
      <c r="S155" s="168">
        <f t="shared" si="23"/>
        <v>0</v>
      </c>
      <c r="T155" s="168">
        <f t="shared" si="24"/>
        <v>0</v>
      </c>
      <c r="U155" s="168">
        <f t="shared" si="25"/>
        <v>0</v>
      </c>
      <c r="V155" s="168">
        <f t="shared" si="26"/>
        <v>0</v>
      </c>
      <c r="W155" s="168">
        <f t="shared" si="27"/>
        <v>0</v>
      </c>
      <c r="X155" s="168">
        <f t="shared" si="28"/>
        <v>0</v>
      </c>
      <c r="Y155" s="169">
        <f t="shared" si="29"/>
        <v>0</v>
      </c>
      <c r="Z155" s="148"/>
      <c r="AA155" s="181"/>
      <c r="AB155" s="182"/>
      <c r="AC155" s="182"/>
      <c r="AD155" s="183"/>
      <c r="AE155" s="183"/>
      <c r="AF155" s="183"/>
      <c r="AG155" s="182"/>
      <c r="AH155" s="183"/>
      <c r="AI155" s="183"/>
      <c r="AJ155" s="183"/>
      <c r="AK155" s="184"/>
    </row>
    <row r="156" spans="1:37">
      <c r="A156" s="149"/>
      <c r="B156" s="150"/>
      <c r="C156" s="158"/>
      <c r="D156" s="159"/>
      <c r="E156" s="159"/>
      <c r="F156" s="159"/>
      <c r="G156" s="159"/>
      <c r="H156" s="159"/>
      <c r="I156" s="159"/>
      <c r="J156" s="159"/>
      <c r="K156" s="159"/>
      <c r="L156" s="159"/>
      <c r="M156" s="160"/>
      <c r="N156" s="148"/>
      <c r="O156" s="167">
        <f t="shared" si="20"/>
        <v>0</v>
      </c>
      <c r="P156" s="168">
        <f t="shared" si="21"/>
        <v>0</v>
      </c>
      <c r="Q156" s="168">
        <f t="shared" si="21"/>
        <v>0</v>
      </c>
      <c r="R156" s="168">
        <f t="shared" si="22"/>
        <v>0</v>
      </c>
      <c r="S156" s="168">
        <f t="shared" si="23"/>
        <v>0</v>
      </c>
      <c r="T156" s="168">
        <f t="shared" si="24"/>
        <v>0</v>
      </c>
      <c r="U156" s="168">
        <f t="shared" si="25"/>
        <v>0</v>
      </c>
      <c r="V156" s="168">
        <f t="shared" si="26"/>
        <v>0</v>
      </c>
      <c r="W156" s="168">
        <f t="shared" si="27"/>
        <v>0</v>
      </c>
      <c r="X156" s="168">
        <f t="shared" si="28"/>
        <v>0</v>
      </c>
      <c r="Y156" s="169">
        <f t="shared" si="29"/>
        <v>0</v>
      </c>
      <c r="Z156" s="148"/>
      <c r="AA156" s="181"/>
      <c r="AB156" s="182"/>
      <c r="AC156" s="182"/>
      <c r="AD156" s="183"/>
      <c r="AE156" s="183"/>
      <c r="AF156" s="183"/>
      <c r="AG156" s="182"/>
      <c r="AH156" s="183"/>
      <c r="AI156" s="183"/>
      <c r="AJ156" s="183"/>
      <c r="AK156" s="184"/>
    </row>
    <row r="157" spans="1:37">
      <c r="A157" s="149"/>
      <c r="B157" s="150"/>
      <c r="C157" s="158"/>
      <c r="D157" s="159"/>
      <c r="E157" s="159"/>
      <c r="F157" s="159"/>
      <c r="G157" s="159"/>
      <c r="H157" s="159"/>
      <c r="I157" s="159"/>
      <c r="J157" s="159"/>
      <c r="K157" s="159"/>
      <c r="L157" s="159"/>
      <c r="M157" s="160"/>
      <c r="N157" s="148"/>
      <c r="O157" s="167">
        <f t="shared" si="20"/>
        <v>0</v>
      </c>
      <c r="P157" s="168">
        <f t="shared" si="21"/>
        <v>0</v>
      </c>
      <c r="Q157" s="168">
        <f t="shared" si="21"/>
        <v>0</v>
      </c>
      <c r="R157" s="168">
        <f t="shared" si="22"/>
        <v>0</v>
      </c>
      <c r="S157" s="168">
        <f t="shared" si="23"/>
        <v>0</v>
      </c>
      <c r="T157" s="168">
        <f t="shared" si="24"/>
        <v>0</v>
      </c>
      <c r="U157" s="168">
        <f t="shared" si="25"/>
        <v>0</v>
      </c>
      <c r="V157" s="168">
        <f t="shared" si="26"/>
        <v>0</v>
      </c>
      <c r="W157" s="168">
        <f t="shared" si="27"/>
        <v>0</v>
      </c>
      <c r="X157" s="168">
        <f t="shared" si="28"/>
        <v>0</v>
      </c>
      <c r="Y157" s="169">
        <f t="shared" si="29"/>
        <v>0</v>
      </c>
      <c r="Z157" s="148"/>
      <c r="AA157" s="181"/>
      <c r="AB157" s="182"/>
      <c r="AC157" s="182"/>
      <c r="AD157" s="183"/>
      <c r="AE157" s="183"/>
      <c r="AF157" s="183"/>
      <c r="AG157" s="182"/>
      <c r="AH157" s="183"/>
      <c r="AI157" s="183"/>
      <c r="AJ157" s="183"/>
      <c r="AK157" s="184"/>
    </row>
    <row r="158" spans="1:37">
      <c r="A158" s="149"/>
      <c r="B158" s="150"/>
      <c r="C158" s="158"/>
      <c r="D158" s="159"/>
      <c r="E158" s="159"/>
      <c r="F158" s="159"/>
      <c r="G158" s="159"/>
      <c r="H158" s="159"/>
      <c r="I158" s="159"/>
      <c r="J158" s="159"/>
      <c r="K158" s="159"/>
      <c r="L158" s="159"/>
      <c r="M158" s="160"/>
      <c r="N158" s="148"/>
      <c r="O158" s="167">
        <f t="shared" si="20"/>
        <v>0</v>
      </c>
      <c r="P158" s="168">
        <f t="shared" si="21"/>
        <v>0</v>
      </c>
      <c r="Q158" s="168">
        <f t="shared" si="21"/>
        <v>0</v>
      </c>
      <c r="R158" s="168">
        <f t="shared" si="22"/>
        <v>0</v>
      </c>
      <c r="S158" s="168">
        <f t="shared" si="23"/>
        <v>0</v>
      </c>
      <c r="T158" s="168">
        <f t="shared" si="24"/>
        <v>0</v>
      </c>
      <c r="U158" s="168">
        <f t="shared" si="25"/>
        <v>0</v>
      </c>
      <c r="V158" s="168">
        <f t="shared" si="26"/>
        <v>0</v>
      </c>
      <c r="W158" s="168">
        <f t="shared" si="27"/>
        <v>0</v>
      </c>
      <c r="X158" s="168">
        <f t="shared" si="28"/>
        <v>0</v>
      </c>
      <c r="Y158" s="169">
        <f t="shared" si="29"/>
        <v>0</v>
      </c>
      <c r="Z158" s="148"/>
      <c r="AA158" s="181"/>
      <c r="AB158" s="182"/>
      <c r="AC158" s="182"/>
      <c r="AD158" s="183"/>
      <c r="AE158" s="183"/>
      <c r="AF158" s="183"/>
      <c r="AG158" s="182"/>
      <c r="AH158" s="183"/>
      <c r="AI158" s="183"/>
      <c r="AJ158" s="183"/>
      <c r="AK158" s="184"/>
    </row>
    <row r="159" spans="1:37">
      <c r="A159" s="149"/>
      <c r="B159" s="150"/>
      <c r="C159" s="158"/>
      <c r="D159" s="159"/>
      <c r="E159" s="159"/>
      <c r="F159" s="159"/>
      <c r="G159" s="159"/>
      <c r="H159" s="159"/>
      <c r="I159" s="159"/>
      <c r="J159" s="159"/>
      <c r="K159" s="159"/>
      <c r="L159" s="159"/>
      <c r="M159" s="160"/>
      <c r="N159" s="148"/>
      <c r="O159" s="167">
        <f t="shared" si="20"/>
        <v>0</v>
      </c>
      <c r="P159" s="168">
        <f t="shared" si="21"/>
        <v>0</v>
      </c>
      <c r="Q159" s="168">
        <f t="shared" si="21"/>
        <v>0</v>
      </c>
      <c r="R159" s="168">
        <f t="shared" si="22"/>
        <v>0</v>
      </c>
      <c r="S159" s="168">
        <f t="shared" si="23"/>
        <v>0</v>
      </c>
      <c r="T159" s="168">
        <f t="shared" si="24"/>
        <v>0</v>
      </c>
      <c r="U159" s="168">
        <f t="shared" si="25"/>
        <v>0</v>
      </c>
      <c r="V159" s="168">
        <f t="shared" si="26"/>
        <v>0</v>
      </c>
      <c r="W159" s="168">
        <f t="shared" si="27"/>
        <v>0</v>
      </c>
      <c r="X159" s="168">
        <f t="shared" si="28"/>
        <v>0</v>
      </c>
      <c r="Y159" s="169">
        <f t="shared" si="29"/>
        <v>0</v>
      </c>
      <c r="Z159" s="148"/>
      <c r="AA159" s="181"/>
      <c r="AB159" s="182"/>
      <c r="AC159" s="182"/>
      <c r="AD159" s="183"/>
      <c r="AE159" s="183"/>
      <c r="AF159" s="183"/>
      <c r="AG159" s="182"/>
      <c r="AH159" s="183"/>
      <c r="AI159" s="183"/>
      <c r="AJ159" s="183"/>
      <c r="AK159" s="184"/>
    </row>
    <row r="160" spans="1:37">
      <c r="A160" s="149"/>
      <c r="B160" s="150"/>
      <c r="C160" s="158"/>
      <c r="D160" s="159"/>
      <c r="E160" s="159"/>
      <c r="F160" s="159"/>
      <c r="G160" s="159"/>
      <c r="H160" s="159"/>
      <c r="I160" s="159"/>
      <c r="J160" s="159"/>
      <c r="K160" s="159"/>
      <c r="L160" s="159"/>
      <c r="M160" s="160"/>
      <c r="N160" s="148"/>
      <c r="O160" s="167">
        <f t="shared" si="20"/>
        <v>0</v>
      </c>
      <c r="P160" s="168">
        <f t="shared" si="21"/>
        <v>0</v>
      </c>
      <c r="Q160" s="168">
        <f t="shared" si="21"/>
        <v>0</v>
      </c>
      <c r="R160" s="168">
        <f t="shared" si="22"/>
        <v>0</v>
      </c>
      <c r="S160" s="168">
        <f t="shared" si="23"/>
        <v>0</v>
      </c>
      <c r="T160" s="168">
        <f t="shared" si="24"/>
        <v>0</v>
      </c>
      <c r="U160" s="168">
        <f t="shared" si="25"/>
        <v>0</v>
      </c>
      <c r="V160" s="168">
        <f t="shared" si="26"/>
        <v>0</v>
      </c>
      <c r="W160" s="168">
        <f t="shared" si="27"/>
        <v>0</v>
      </c>
      <c r="X160" s="168">
        <f t="shared" si="28"/>
        <v>0</v>
      </c>
      <c r="Y160" s="169">
        <f t="shared" si="29"/>
        <v>0</v>
      </c>
      <c r="Z160" s="148"/>
      <c r="AA160" s="181"/>
      <c r="AB160" s="182"/>
      <c r="AC160" s="182"/>
      <c r="AD160" s="183"/>
      <c r="AE160" s="183"/>
      <c r="AF160" s="183"/>
      <c r="AG160" s="182"/>
      <c r="AH160" s="183"/>
      <c r="AI160" s="183"/>
      <c r="AJ160" s="183"/>
      <c r="AK160" s="184"/>
    </row>
    <row r="161" spans="1:37">
      <c r="A161" s="149"/>
      <c r="B161" s="150"/>
      <c r="C161" s="158"/>
      <c r="D161" s="159"/>
      <c r="E161" s="159"/>
      <c r="F161" s="159"/>
      <c r="G161" s="159"/>
      <c r="H161" s="159"/>
      <c r="I161" s="159"/>
      <c r="J161" s="159"/>
      <c r="K161" s="159"/>
      <c r="L161" s="159"/>
      <c r="M161" s="160"/>
      <c r="N161" s="148"/>
      <c r="O161" s="167">
        <f t="shared" si="20"/>
        <v>0</v>
      </c>
      <c r="P161" s="168">
        <f t="shared" si="21"/>
        <v>0</v>
      </c>
      <c r="Q161" s="168">
        <f t="shared" si="21"/>
        <v>0</v>
      </c>
      <c r="R161" s="168">
        <f t="shared" si="22"/>
        <v>0</v>
      </c>
      <c r="S161" s="168">
        <f t="shared" si="23"/>
        <v>0</v>
      </c>
      <c r="T161" s="168">
        <f t="shared" si="24"/>
        <v>0</v>
      </c>
      <c r="U161" s="168">
        <f t="shared" si="25"/>
        <v>0</v>
      </c>
      <c r="V161" s="168">
        <f t="shared" si="26"/>
        <v>0</v>
      </c>
      <c r="W161" s="168">
        <f t="shared" si="27"/>
        <v>0</v>
      </c>
      <c r="X161" s="168">
        <f t="shared" si="28"/>
        <v>0</v>
      </c>
      <c r="Y161" s="169">
        <f t="shared" si="29"/>
        <v>0</v>
      </c>
      <c r="Z161" s="148"/>
      <c r="AA161" s="181"/>
      <c r="AB161" s="182"/>
      <c r="AC161" s="182"/>
      <c r="AD161" s="183"/>
      <c r="AE161" s="183"/>
      <c r="AF161" s="183"/>
      <c r="AG161" s="182"/>
      <c r="AH161" s="183"/>
      <c r="AI161" s="183"/>
      <c r="AJ161" s="183"/>
      <c r="AK161" s="184"/>
    </row>
    <row r="162" spans="1:37">
      <c r="A162" s="149"/>
      <c r="B162" s="150"/>
      <c r="C162" s="158"/>
      <c r="D162" s="159"/>
      <c r="E162" s="159"/>
      <c r="F162" s="159"/>
      <c r="G162" s="159"/>
      <c r="H162" s="159"/>
      <c r="I162" s="159"/>
      <c r="J162" s="159"/>
      <c r="K162" s="159"/>
      <c r="L162" s="159"/>
      <c r="M162" s="160"/>
      <c r="N162" s="148"/>
      <c r="O162" s="167">
        <f t="shared" si="20"/>
        <v>0</v>
      </c>
      <c r="P162" s="168">
        <f t="shared" si="21"/>
        <v>0</v>
      </c>
      <c r="Q162" s="168">
        <f t="shared" si="21"/>
        <v>0</v>
      </c>
      <c r="R162" s="168">
        <f t="shared" si="22"/>
        <v>0</v>
      </c>
      <c r="S162" s="168">
        <f t="shared" si="23"/>
        <v>0</v>
      </c>
      <c r="T162" s="168">
        <f t="shared" si="24"/>
        <v>0</v>
      </c>
      <c r="U162" s="168">
        <f t="shared" si="25"/>
        <v>0</v>
      </c>
      <c r="V162" s="168">
        <f t="shared" si="26"/>
        <v>0</v>
      </c>
      <c r="W162" s="168">
        <f t="shared" si="27"/>
        <v>0</v>
      </c>
      <c r="X162" s="168">
        <f t="shared" si="28"/>
        <v>0</v>
      </c>
      <c r="Y162" s="169">
        <f t="shared" si="29"/>
        <v>0</v>
      </c>
      <c r="Z162" s="148"/>
      <c r="AA162" s="181"/>
      <c r="AB162" s="182"/>
      <c r="AC162" s="182"/>
      <c r="AD162" s="183"/>
      <c r="AE162" s="183"/>
      <c r="AF162" s="183"/>
      <c r="AG162" s="182"/>
      <c r="AH162" s="183"/>
      <c r="AI162" s="183"/>
      <c r="AJ162" s="183"/>
      <c r="AK162" s="184"/>
    </row>
    <row r="163" spans="1:37">
      <c r="A163" s="149"/>
      <c r="B163" s="150"/>
      <c r="C163" s="158"/>
      <c r="D163" s="159"/>
      <c r="E163" s="159"/>
      <c r="F163" s="159"/>
      <c r="G163" s="159"/>
      <c r="H163" s="159"/>
      <c r="I163" s="159"/>
      <c r="J163" s="159"/>
      <c r="K163" s="159"/>
      <c r="L163" s="159"/>
      <c r="M163" s="160"/>
      <c r="N163" s="148"/>
      <c r="O163" s="167">
        <f t="shared" si="20"/>
        <v>0</v>
      </c>
      <c r="P163" s="168">
        <f t="shared" si="21"/>
        <v>0</v>
      </c>
      <c r="Q163" s="168">
        <f t="shared" si="21"/>
        <v>0</v>
      </c>
      <c r="R163" s="168">
        <f t="shared" si="22"/>
        <v>0</v>
      </c>
      <c r="S163" s="168">
        <f t="shared" si="23"/>
        <v>0</v>
      </c>
      <c r="T163" s="168">
        <f t="shared" si="24"/>
        <v>0</v>
      </c>
      <c r="U163" s="168">
        <f t="shared" si="25"/>
        <v>0</v>
      </c>
      <c r="V163" s="168">
        <f t="shared" si="26"/>
        <v>0</v>
      </c>
      <c r="W163" s="168">
        <f t="shared" si="27"/>
        <v>0</v>
      </c>
      <c r="X163" s="168">
        <f t="shared" si="28"/>
        <v>0</v>
      </c>
      <c r="Y163" s="169">
        <f t="shared" si="29"/>
        <v>0</v>
      </c>
      <c r="Z163" s="148"/>
      <c r="AA163" s="181"/>
      <c r="AB163" s="182"/>
      <c r="AC163" s="182"/>
      <c r="AD163" s="183"/>
      <c r="AE163" s="183"/>
      <c r="AF163" s="183"/>
      <c r="AG163" s="182"/>
      <c r="AH163" s="183"/>
      <c r="AI163" s="183"/>
      <c r="AJ163" s="183"/>
      <c r="AK163" s="184"/>
    </row>
    <row r="164" spans="1:37">
      <c r="A164" s="149"/>
      <c r="B164" s="150"/>
      <c r="C164" s="158"/>
      <c r="D164" s="159"/>
      <c r="E164" s="159"/>
      <c r="F164" s="159"/>
      <c r="G164" s="159"/>
      <c r="H164" s="159"/>
      <c r="I164" s="159"/>
      <c r="J164" s="159"/>
      <c r="K164" s="159"/>
      <c r="L164" s="159"/>
      <c r="M164" s="160"/>
      <c r="N164" s="148"/>
      <c r="O164" s="167">
        <f t="shared" si="20"/>
        <v>0</v>
      </c>
      <c r="P164" s="168">
        <f t="shared" si="21"/>
        <v>0</v>
      </c>
      <c r="Q164" s="168">
        <f t="shared" si="21"/>
        <v>0</v>
      </c>
      <c r="R164" s="168">
        <f t="shared" si="22"/>
        <v>0</v>
      </c>
      <c r="S164" s="168">
        <f t="shared" si="23"/>
        <v>0</v>
      </c>
      <c r="T164" s="168">
        <f t="shared" si="24"/>
        <v>0</v>
      </c>
      <c r="U164" s="168">
        <f t="shared" si="25"/>
        <v>0</v>
      </c>
      <c r="V164" s="168">
        <f t="shared" si="26"/>
        <v>0</v>
      </c>
      <c r="W164" s="168">
        <f t="shared" si="27"/>
        <v>0</v>
      </c>
      <c r="X164" s="168">
        <f t="shared" si="28"/>
        <v>0</v>
      </c>
      <c r="Y164" s="169">
        <f t="shared" si="29"/>
        <v>0</v>
      </c>
      <c r="Z164" s="148"/>
      <c r="AA164" s="181"/>
      <c r="AB164" s="182"/>
      <c r="AC164" s="182"/>
      <c r="AD164" s="183"/>
      <c r="AE164" s="183"/>
      <c r="AF164" s="183"/>
      <c r="AG164" s="182"/>
      <c r="AH164" s="183"/>
      <c r="AI164" s="183"/>
      <c r="AJ164" s="183"/>
      <c r="AK164" s="184"/>
    </row>
    <row r="165" spans="1:37">
      <c r="A165" s="149"/>
      <c r="B165" s="150"/>
      <c r="C165" s="158"/>
      <c r="D165" s="159"/>
      <c r="E165" s="159"/>
      <c r="F165" s="159"/>
      <c r="G165" s="159"/>
      <c r="H165" s="159"/>
      <c r="I165" s="159"/>
      <c r="J165" s="159"/>
      <c r="K165" s="159"/>
      <c r="L165" s="159"/>
      <c r="M165" s="160"/>
      <c r="N165" s="148"/>
      <c r="O165" s="167">
        <f t="shared" si="20"/>
        <v>0</v>
      </c>
      <c r="P165" s="168">
        <f t="shared" si="21"/>
        <v>0</v>
      </c>
      <c r="Q165" s="168">
        <f t="shared" si="21"/>
        <v>0</v>
      </c>
      <c r="R165" s="168">
        <f t="shared" si="22"/>
        <v>0</v>
      </c>
      <c r="S165" s="168">
        <f t="shared" si="23"/>
        <v>0</v>
      </c>
      <c r="T165" s="168">
        <f t="shared" si="24"/>
        <v>0</v>
      </c>
      <c r="U165" s="168">
        <f t="shared" si="25"/>
        <v>0</v>
      </c>
      <c r="V165" s="168">
        <f t="shared" si="26"/>
        <v>0</v>
      </c>
      <c r="W165" s="168">
        <f t="shared" si="27"/>
        <v>0</v>
      </c>
      <c r="X165" s="168">
        <f t="shared" si="28"/>
        <v>0</v>
      </c>
      <c r="Y165" s="169">
        <f t="shared" si="29"/>
        <v>0</v>
      </c>
      <c r="Z165" s="148"/>
      <c r="AA165" s="181"/>
      <c r="AB165" s="182"/>
      <c r="AC165" s="182"/>
      <c r="AD165" s="183"/>
      <c r="AE165" s="183"/>
      <c r="AF165" s="183"/>
      <c r="AG165" s="182"/>
      <c r="AH165" s="183"/>
      <c r="AI165" s="183"/>
      <c r="AJ165" s="183"/>
      <c r="AK165" s="184"/>
    </row>
    <row r="166" spans="1:37">
      <c r="A166" s="149"/>
      <c r="B166" s="150"/>
      <c r="C166" s="158"/>
      <c r="D166" s="159"/>
      <c r="E166" s="159"/>
      <c r="F166" s="159"/>
      <c r="G166" s="159"/>
      <c r="H166" s="159"/>
      <c r="I166" s="159"/>
      <c r="J166" s="159"/>
      <c r="K166" s="159"/>
      <c r="L166" s="159"/>
      <c r="M166" s="160"/>
      <c r="N166" s="148"/>
      <c r="O166" s="167">
        <f t="shared" si="20"/>
        <v>0</v>
      </c>
      <c r="P166" s="168">
        <f t="shared" si="21"/>
        <v>0</v>
      </c>
      <c r="Q166" s="168">
        <f t="shared" si="21"/>
        <v>0</v>
      </c>
      <c r="R166" s="168">
        <f t="shared" si="22"/>
        <v>0</v>
      </c>
      <c r="S166" s="168">
        <f t="shared" si="23"/>
        <v>0</v>
      </c>
      <c r="T166" s="168">
        <f t="shared" si="24"/>
        <v>0</v>
      </c>
      <c r="U166" s="168">
        <f t="shared" si="25"/>
        <v>0</v>
      </c>
      <c r="V166" s="168">
        <f t="shared" si="26"/>
        <v>0</v>
      </c>
      <c r="W166" s="168">
        <f t="shared" si="27"/>
        <v>0</v>
      </c>
      <c r="X166" s="168">
        <f t="shared" si="28"/>
        <v>0</v>
      </c>
      <c r="Y166" s="169">
        <f t="shared" si="29"/>
        <v>0</v>
      </c>
      <c r="Z166" s="148"/>
      <c r="AA166" s="181"/>
      <c r="AB166" s="182"/>
      <c r="AC166" s="182"/>
      <c r="AD166" s="183"/>
      <c r="AE166" s="183"/>
      <c r="AF166" s="183"/>
      <c r="AG166" s="182"/>
      <c r="AH166" s="183"/>
      <c r="AI166" s="183"/>
      <c r="AJ166" s="183"/>
      <c r="AK166" s="184"/>
    </row>
    <row r="167" spans="1:37">
      <c r="A167" s="149"/>
      <c r="B167" s="150"/>
      <c r="C167" s="158"/>
      <c r="D167" s="159"/>
      <c r="E167" s="159"/>
      <c r="F167" s="159"/>
      <c r="G167" s="159"/>
      <c r="H167" s="159"/>
      <c r="I167" s="159"/>
      <c r="J167" s="159"/>
      <c r="K167" s="159"/>
      <c r="L167" s="159"/>
      <c r="M167" s="160"/>
      <c r="N167" s="148"/>
      <c r="O167" s="167">
        <f t="shared" si="20"/>
        <v>0</v>
      </c>
      <c r="P167" s="168">
        <f t="shared" si="21"/>
        <v>0</v>
      </c>
      <c r="Q167" s="168">
        <f t="shared" si="21"/>
        <v>0</v>
      </c>
      <c r="R167" s="168">
        <f t="shared" si="22"/>
        <v>0</v>
      </c>
      <c r="S167" s="168">
        <f t="shared" si="23"/>
        <v>0</v>
      </c>
      <c r="T167" s="168">
        <f t="shared" si="24"/>
        <v>0</v>
      </c>
      <c r="U167" s="168">
        <f t="shared" si="25"/>
        <v>0</v>
      </c>
      <c r="V167" s="168">
        <f t="shared" si="26"/>
        <v>0</v>
      </c>
      <c r="W167" s="168">
        <f t="shared" si="27"/>
        <v>0</v>
      </c>
      <c r="X167" s="168">
        <f t="shared" si="28"/>
        <v>0</v>
      </c>
      <c r="Y167" s="169">
        <f t="shared" si="29"/>
        <v>0</v>
      </c>
      <c r="Z167" s="148"/>
      <c r="AA167" s="181"/>
      <c r="AB167" s="182"/>
      <c r="AC167" s="182"/>
      <c r="AD167" s="183"/>
      <c r="AE167" s="183"/>
      <c r="AF167" s="183"/>
      <c r="AG167" s="182"/>
      <c r="AH167" s="183"/>
      <c r="AI167" s="183"/>
      <c r="AJ167" s="183"/>
      <c r="AK167" s="184"/>
    </row>
    <row r="168" spans="1:37">
      <c r="A168" s="149"/>
      <c r="B168" s="150"/>
      <c r="C168" s="158"/>
      <c r="D168" s="159"/>
      <c r="E168" s="159"/>
      <c r="F168" s="159"/>
      <c r="G168" s="159"/>
      <c r="H168" s="159"/>
      <c r="I168" s="159"/>
      <c r="J168" s="159"/>
      <c r="K168" s="159"/>
      <c r="L168" s="159"/>
      <c r="M168" s="160"/>
      <c r="N168" s="148"/>
      <c r="O168" s="167">
        <f t="shared" si="20"/>
        <v>0</v>
      </c>
      <c r="P168" s="168">
        <f t="shared" si="21"/>
        <v>0</v>
      </c>
      <c r="Q168" s="168">
        <f t="shared" si="21"/>
        <v>0</v>
      </c>
      <c r="R168" s="168">
        <f t="shared" si="22"/>
        <v>0</v>
      </c>
      <c r="S168" s="168">
        <f t="shared" si="23"/>
        <v>0</v>
      </c>
      <c r="T168" s="168">
        <f t="shared" si="24"/>
        <v>0</v>
      </c>
      <c r="U168" s="168">
        <f t="shared" si="25"/>
        <v>0</v>
      </c>
      <c r="V168" s="168">
        <f t="shared" si="26"/>
        <v>0</v>
      </c>
      <c r="W168" s="168">
        <f t="shared" si="27"/>
        <v>0</v>
      </c>
      <c r="X168" s="168">
        <f t="shared" si="28"/>
        <v>0</v>
      </c>
      <c r="Y168" s="169">
        <f t="shared" si="29"/>
        <v>0</v>
      </c>
      <c r="Z168" s="148"/>
      <c r="AA168" s="181"/>
      <c r="AB168" s="182"/>
      <c r="AC168" s="182"/>
      <c r="AD168" s="183"/>
      <c r="AE168" s="183"/>
      <c r="AF168" s="183"/>
      <c r="AG168" s="182"/>
      <c r="AH168" s="183"/>
      <c r="AI168" s="183"/>
      <c r="AJ168" s="183"/>
      <c r="AK168" s="184"/>
    </row>
    <row r="169" spans="1:37">
      <c r="A169" s="149"/>
      <c r="B169" s="150"/>
      <c r="C169" s="158"/>
      <c r="D169" s="159"/>
      <c r="E169" s="159"/>
      <c r="F169" s="159"/>
      <c r="G169" s="159"/>
      <c r="H169" s="159"/>
      <c r="I169" s="159"/>
      <c r="J169" s="159"/>
      <c r="K169" s="159"/>
      <c r="L169" s="159"/>
      <c r="M169" s="160"/>
      <c r="N169" s="148"/>
      <c r="O169" s="167">
        <f t="shared" si="20"/>
        <v>0</v>
      </c>
      <c r="P169" s="168">
        <f t="shared" si="21"/>
        <v>0</v>
      </c>
      <c r="Q169" s="168">
        <f t="shared" si="21"/>
        <v>0</v>
      </c>
      <c r="R169" s="168">
        <f t="shared" si="22"/>
        <v>0</v>
      </c>
      <c r="S169" s="168">
        <f t="shared" si="23"/>
        <v>0</v>
      </c>
      <c r="T169" s="168">
        <f t="shared" si="24"/>
        <v>0</v>
      </c>
      <c r="U169" s="168">
        <f t="shared" si="25"/>
        <v>0</v>
      </c>
      <c r="V169" s="168">
        <f t="shared" si="26"/>
        <v>0</v>
      </c>
      <c r="W169" s="168">
        <f t="shared" si="27"/>
        <v>0</v>
      </c>
      <c r="X169" s="168">
        <f t="shared" si="28"/>
        <v>0</v>
      </c>
      <c r="Y169" s="169">
        <f t="shared" si="29"/>
        <v>0</v>
      </c>
      <c r="Z169" s="148"/>
      <c r="AA169" s="181"/>
      <c r="AB169" s="182"/>
      <c r="AC169" s="182"/>
      <c r="AD169" s="183"/>
      <c r="AE169" s="183"/>
      <c r="AF169" s="183"/>
      <c r="AG169" s="182"/>
      <c r="AH169" s="183"/>
      <c r="AI169" s="183"/>
      <c r="AJ169" s="183"/>
      <c r="AK169" s="184"/>
    </row>
    <row r="170" spans="1:37">
      <c r="A170" s="149"/>
      <c r="B170" s="150"/>
      <c r="C170" s="158"/>
      <c r="D170" s="159"/>
      <c r="E170" s="159"/>
      <c r="F170" s="159"/>
      <c r="G170" s="159"/>
      <c r="H170" s="159"/>
      <c r="I170" s="159"/>
      <c r="J170" s="159"/>
      <c r="K170" s="159"/>
      <c r="L170" s="159"/>
      <c r="M170" s="160"/>
      <c r="N170" s="148"/>
      <c r="O170" s="167">
        <f t="shared" si="20"/>
        <v>0</v>
      </c>
      <c r="P170" s="168">
        <f t="shared" si="21"/>
        <v>0</v>
      </c>
      <c r="Q170" s="168">
        <f t="shared" si="21"/>
        <v>0</v>
      </c>
      <c r="R170" s="168">
        <f t="shared" si="22"/>
        <v>0</v>
      </c>
      <c r="S170" s="168">
        <f t="shared" si="23"/>
        <v>0</v>
      </c>
      <c r="T170" s="168">
        <f t="shared" si="24"/>
        <v>0</v>
      </c>
      <c r="U170" s="168">
        <f t="shared" si="25"/>
        <v>0</v>
      </c>
      <c r="V170" s="168">
        <f t="shared" si="26"/>
        <v>0</v>
      </c>
      <c r="W170" s="168">
        <f t="shared" si="27"/>
        <v>0</v>
      </c>
      <c r="X170" s="168">
        <f t="shared" si="28"/>
        <v>0</v>
      </c>
      <c r="Y170" s="169">
        <f t="shared" si="29"/>
        <v>0</v>
      </c>
      <c r="Z170" s="148"/>
      <c r="AA170" s="181"/>
      <c r="AB170" s="182"/>
      <c r="AC170" s="182"/>
      <c r="AD170" s="183"/>
      <c r="AE170" s="183"/>
      <c r="AF170" s="183"/>
      <c r="AG170" s="182"/>
      <c r="AH170" s="183"/>
      <c r="AI170" s="183"/>
      <c r="AJ170" s="183"/>
      <c r="AK170" s="184"/>
    </row>
    <row r="171" spans="1:37">
      <c r="A171" s="149"/>
      <c r="B171" s="150"/>
      <c r="C171" s="158"/>
      <c r="D171" s="159"/>
      <c r="E171" s="159"/>
      <c r="F171" s="159"/>
      <c r="G171" s="159"/>
      <c r="H171" s="159"/>
      <c r="I171" s="159"/>
      <c r="J171" s="159"/>
      <c r="K171" s="159"/>
      <c r="L171" s="159"/>
      <c r="M171" s="160"/>
      <c r="N171" s="148"/>
      <c r="O171" s="167">
        <f t="shared" si="20"/>
        <v>0</v>
      </c>
      <c r="P171" s="168">
        <f t="shared" si="21"/>
        <v>0</v>
      </c>
      <c r="Q171" s="168">
        <f t="shared" si="21"/>
        <v>0</v>
      </c>
      <c r="R171" s="168">
        <f t="shared" si="22"/>
        <v>0</v>
      </c>
      <c r="S171" s="168">
        <f t="shared" si="23"/>
        <v>0</v>
      </c>
      <c r="T171" s="168">
        <f t="shared" si="24"/>
        <v>0</v>
      </c>
      <c r="U171" s="168">
        <f t="shared" si="25"/>
        <v>0</v>
      </c>
      <c r="V171" s="168">
        <f t="shared" si="26"/>
        <v>0</v>
      </c>
      <c r="W171" s="168">
        <f t="shared" si="27"/>
        <v>0</v>
      </c>
      <c r="X171" s="168">
        <f t="shared" si="28"/>
        <v>0</v>
      </c>
      <c r="Y171" s="169">
        <f t="shared" si="29"/>
        <v>0</v>
      </c>
      <c r="Z171" s="148"/>
      <c r="AA171" s="181"/>
      <c r="AB171" s="182"/>
      <c r="AC171" s="182"/>
      <c r="AD171" s="183"/>
      <c r="AE171" s="183"/>
      <c r="AF171" s="183"/>
      <c r="AG171" s="182"/>
      <c r="AH171" s="183"/>
      <c r="AI171" s="183"/>
      <c r="AJ171" s="183"/>
      <c r="AK171" s="184"/>
    </row>
    <row r="172" spans="1:37">
      <c r="A172" s="149"/>
      <c r="B172" s="150"/>
      <c r="C172" s="158"/>
      <c r="D172" s="159"/>
      <c r="E172" s="159"/>
      <c r="F172" s="159"/>
      <c r="G172" s="159"/>
      <c r="H172" s="159"/>
      <c r="I172" s="159"/>
      <c r="J172" s="159"/>
      <c r="K172" s="159"/>
      <c r="L172" s="159"/>
      <c r="M172" s="160"/>
      <c r="N172" s="148"/>
      <c r="O172" s="167">
        <f t="shared" si="20"/>
        <v>0</v>
      </c>
      <c r="P172" s="168">
        <f t="shared" si="21"/>
        <v>0</v>
      </c>
      <c r="Q172" s="168">
        <f t="shared" si="21"/>
        <v>0</v>
      </c>
      <c r="R172" s="168">
        <f t="shared" si="22"/>
        <v>0</v>
      </c>
      <c r="S172" s="168">
        <f t="shared" si="23"/>
        <v>0</v>
      </c>
      <c r="T172" s="168">
        <f t="shared" si="24"/>
        <v>0</v>
      </c>
      <c r="U172" s="168">
        <f t="shared" si="25"/>
        <v>0</v>
      </c>
      <c r="V172" s="168">
        <f t="shared" si="26"/>
        <v>0</v>
      </c>
      <c r="W172" s="168">
        <f t="shared" si="27"/>
        <v>0</v>
      </c>
      <c r="X172" s="168">
        <f t="shared" si="28"/>
        <v>0</v>
      </c>
      <c r="Y172" s="169">
        <f t="shared" si="29"/>
        <v>0</v>
      </c>
      <c r="Z172" s="148"/>
      <c r="AA172" s="181"/>
      <c r="AB172" s="182"/>
      <c r="AC172" s="182"/>
      <c r="AD172" s="183"/>
      <c r="AE172" s="183"/>
      <c r="AF172" s="183"/>
      <c r="AG172" s="182"/>
      <c r="AH172" s="183"/>
      <c r="AI172" s="183"/>
      <c r="AJ172" s="183"/>
      <c r="AK172" s="184"/>
    </row>
    <row r="173" spans="1:37">
      <c r="A173" s="149"/>
      <c r="B173" s="150"/>
      <c r="C173" s="158"/>
      <c r="D173" s="159"/>
      <c r="E173" s="159"/>
      <c r="F173" s="159"/>
      <c r="G173" s="159"/>
      <c r="H173" s="159"/>
      <c r="I173" s="159"/>
      <c r="J173" s="159"/>
      <c r="K173" s="159"/>
      <c r="L173" s="159"/>
      <c r="M173" s="160"/>
      <c r="N173" s="148"/>
      <c r="O173" s="167">
        <f t="shared" si="20"/>
        <v>0</v>
      </c>
      <c r="P173" s="168">
        <f t="shared" si="21"/>
        <v>0</v>
      </c>
      <c r="Q173" s="168">
        <f t="shared" si="21"/>
        <v>0</v>
      </c>
      <c r="R173" s="168">
        <f t="shared" si="22"/>
        <v>0</v>
      </c>
      <c r="S173" s="168">
        <f t="shared" si="23"/>
        <v>0</v>
      </c>
      <c r="T173" s="168">
        <f t="shared" si="24"/>
        <v>0</v>
      </c>
      <c r="U173" s="168">
        <f t="shared" si="25"/>
        <v>0</v>
      </c>
      <c r="V173" s="168">
        <f t="shared" si="26"/>
        <v>0</v>
      </c>
      <c r="W173" s="168">
        <f t="shared" si="27"/>
        <v>0</v>
      </c>
      <c r="X173" s="168">
        <f t="shared" si="28"/>
        <v>0</v>
      </c>
      <c r="Y173" s="169">
        <f t="shared" si="29"/>
        <v>0</v>
      </c>
      <c r="Z173" s="148"/>
      <c r="AA173" s="181"/>
      <c r="AB173" s="182"/>
      <c r="AC173" s="182"/>
      <c r="AD173" s="183"/>
      <c r="AE173" s="183"/>
      <c r="AF173" s="183"/>
      <c r="AG173" s="182"/>
      <c r="AH173" s="183"/>
      <c r="AI173" s="183"/>
      <c r="AJ173" s="183"/>
      <c r="AK173" s="184"/>
    </row>
    <row r="174" spans="1:37">
      <c r="A174" s="149"/>
      <c r="B174" s="150"/>
      <c r="C174" s="158"/>
      <c r="D174" s="159"/>
      <c r="E174" s="159"/>
      <c r="F174" s="159"/>
      <c r="G174" s="159"/>
      <c r="H174" s="159"/>
      <c r="I174" s="159"/>
      <c r="J174" s="159"/>
      <c r="K174" s="159"/>
      <c r="L174" s="159"/>
      <c r="M174" s="160"/>
      <c r="N174" s="148"/>
      <c r="O174" s="167">
        <f t="shared" si="20"/>
        <v>0</v>
      </c>
      <c r="P174" s="168">
        <f t="shared" si="21"/>
        <v>0</v>
      </c>
      <c r="Q174" s="168">
        <f t="shared" si="21"/>
        <v>0</v>
      </c>
      <c r="R174" s="168">
        <f t="shared" si="22"/>
        <v>0</v>
      </c>
      <c r="S174" s="168">
        <f t="shared" si="23"/>
        <v>0</v>
      </c>
      <c r="T174" s="168">
        <f t="shared" si="24"/>
        <v>0</v>
      </c>
      <c r="U174" s="168">
        <f t="shared" si="25"/>
        <v>0</v>
      </c>
      <c r="V174" s="168">
        <f t="shared" si="26"/>
        <v>0</v>
      </c>
      <c r="W174" s="168">
        <f t="shared" si="27"/>
        <v>0</v>
      </c>
      <c r="X174" s="168">
        <f t="shared" si="28"/>
        <v>0</v>
      </c>
      <c r="Y174" s="169">
        <f t="shared" si="29"/>
        <v>0</v>
      </c>
      <c r="Z174" s="148"/>
      <c r="AA174" s="181"/>
      <c r="AB174" s="182"/>
      <c r="AC174" s="182"/>
      <c r="AD174" s="183"/>
      <c r="AE174" s="183"/>
      <c r="AF174" s="183"/>
      <c r="AG174" s="182"/>
      <c r="AH174" s="183"/>
      <c r="AI174" s="183"/>
      <c r="AJ174" s="183"/>
      <c r="AK174" s="184"/>
    </row>
    <row r="175" spans="1:37">
      <c r="A175" s="149"/>
      <c r="B175" s="150"/>
      <c r="C175" s="158"/>
      <c r="D175" s="159"/>
      <c r="E175" s="159"/>
      <c r="F175" s="159"/>
      <c r="G175" s="159"/>
      <c r="H175" s="159"/>
      <c r="I175" s="159"/>
      <c r="J175" s="159"/>
      <c r="K175" s="159"/>
      <c r="L175" s="159"/>
      <c r="M175" s="160"/>
      <c r="N175" s="148"/>
      <c r="O175" s="167">
        <f t="shared" si="20"/>
        <v>0</v>
      </c>
      <c r="P175" s="168">
        <f t="shared" si="21"/>
        <v>0</v>
      </c>
      <c r="Q175" s="168">
        <f t="shared" si="21"/>
        <v>0</v>
      </c>
      <c r="R175" s="168">
        <f t="shared" si="22"/>
        <v>0</v>
      </c>
      <c r="S175" s="168">
        <f t="shared" si="23"/>
        <v>0</v>
      </c>
      <c r="T175" s="168">
        <f t="shared" si="24"/>
        <v>0</v>
      </c>
      <c r="U175" s="168">
        <f t="shared" si="25"/>
        <v>0</v>
      </c>
      <c r="V175" s="168">
        <f t="shared" si="26"/>
        <v>0</v>
      </c>
      <c r="W175" s="168">
        <f t="shared" si="27"/>
        <v>0</v>
      </c>
      <c r="X175" s="168">
        <f t="shared" si="28"/>
        <v>0</v>
      </c>
      <c r="Y175" s="169">
        <f t="shared" si="29"/>
        <v>0</v>
      </c>
      <c r="Z175" s="148"/>
      <c r="AA175" s="181"/>
      <c r="AB175" s="182"/>
      <c r="AC175" s="182"/>
      <c r="AD175" s="183"/>
      <c r="AE175" s="183"/>
      <c r="AF175" s="183"/>
      <c r="AG175" s="182"/>
      <c r="AH175" s="183"/>
      <c r="AI175" s="183"/>
      <c r="AJ175" s="183"/>
      <c r="AK175" s="184"/>
    </row>
    <row r="176" spans="1:37">
      <c r="A176" s="149"/>
      <c r="B176" s="150"/>
      <c r="C176" s="158"/>
      <c r="D176" s="159"/>
      <c r="E176" s="159"/>
      <c r="F176" s="159"/>
      <c r="G176" s="159"/>
      <c r="H176" s="159"/>
      <c r="I176" s="159"/>
      <c r="J176" s="159"/>
      <c r="K176" s="159"/>
      <c r="L176" s="159"/>
      <c r="M176" s="160"/>
      <c r="N176" s="148"/>
      <c r="O176" s="167">
        <f t="shared" si="20"/>
        <v>0</v>
      </c>
      <c r="P176" s="168">
        <f t="shared" si="21"/>
        <v>0</v>
      </c>
      <c r="Q176" s="168">
        <f t="shared" si="21"/>
        <v>0</v>
      </c>
      <c r="R176" s="168">
        <f t="shared" si="22"/>
        <v>0</v>
      </c>
      <c r="S176" s="168">
        <f t="shared" si="23"/>
        <v>0</v>
      </c>
      <c r="T176" s="168">
        <f t="shared" si="24"/>
        <v>0</v>
      </c>
      <c r="U176" s="168">
        <f t="shared" si="25"/>
        <v>0</v>
      </c>
      <c r="V176" s="168">
        <f t="shared" si="26"/>
        <v>0</v>
      </c>
      <c r="W176" s="168">
        <f t="shared" si="27"/>
        <v>0</v>
      </c>
      <c r="X176" s="168">
        <f t="shared" si="28"/>
        <v>0</v>
      </c>
      <c r="Y176" s="169">
        <f t="shared" si="29"/>
        <v>0</v>
      </c>
      <c r="Z176" s="148"/>
      <c r="AA176" s="181"/>
      <c r="AB176" s="182"/>
      <c r="AC176" s="182"/>
      <c r="AD176" s="183"/>
      <c r="AE176" s="183"/>
      <c r="AF176" s="183"/>
      <c r="AG176" s="182"/>
      <c r="AH176" s="183"/>
      <c r="AI176" s="183"/>
      <c r="AJ176" s="183"/>
      <c r="AK176" s="184"/>
    </row>
    <row r="177" spans="1:37">
      <c r="A177" s="149"/>
      <c r="B177" s="150"/>
      <c r="C177" s="158"/>
      <c r="D177" s="159"/>
      <c r="E177" s="159"/>
      <c r="F177" s="159"/>
      <c r="G177" s="159"/>
      <c r="H177" s="159"/>
      <c r="I177" s="159"/>
      <c r="J177" s="159"/>
      <c r="K177" s="159"/>
      <c r="L177" s="159"/>
      <c r="M177" s="160"/>
      <c r="N177" s="148"/>
      <c r="O177" s="167">
        <f t="shared" si="20"/>
        <v>0</v>
      </c>
      <c r="P177" s="168">
        <f t="shared" si="21"/>
        <v>0</v>
      </c>
      <c r="Q177" s="168">
        <f t="shared" si="21"/>
        <v>0</v>
      </c>
      <c r="R177" s="168">
        <f t="shared" si="22"/>
        <v>0</v>
      </c>
      <c r="S177" s="168">
        <f t="shared" si="23"/>
        <v>0</v>
      </c>
      <c r="T177" s="168">
        <f t="shared" si="24"/>
        <v>0</v>
      </c>
      <c r="U177" s="168">
        <f t="shared" si="25"/>
        <v>0</v>
      </c>
      <c r="V177" s="168">
        <f t="shared" si="26"/>
        <v>0</v>
      </c>
      <c r="W177" s="168">
        <f t="shared" si="27"/>
        <v>0</v>
      </c>
      <c r="X177" s="168">
        <f t="shared" si="28"/>
        <v>0</v>
      </c>
      <c r="Y177" s="169">
        <f t="shared" si="29"/>
        <v>0</v>
      </c>
      <c r="Z177" s="148"/>
      <c r="AA177" s="181"/>
      <c r="AB177" s="182"/>
      <c r="AC177" s="182"/>
      <c r="AD177" s="183"/>
      <c r="AE177" s="183"/>
      <c r="AF177" s="183"/>
      <c r="AG177" s="182"/>
      <c r="AH177" s="183"/>
      <c r="AI177" s="183"/>
      <c r="AJ177" s="183"/>
      <c r="AK177" s="184"/>
    </row>
    <row r="178" spans="1:37">
      <c r="A178" s="149"/>
      <c r="B178" s="150"/>
      <c r="C178" s="158"/>
      <c r="D178" s="159"/>
      <c r="E178" s="159"/>
      <c r="F178" s="159"/>
      <c r="G178" s="159"/>
      <c r="H178" s="159"/>
      <c r="I178" s="159"/>
      <c r="J178" s="159"/>
      <c r="K178" s="159"/>
      <c r="L178" s="159"/>
      <c r="M178" s="160"/>
      <c r="N178" s="148"/>
      <c r="O178" s="167">
        <f t="shared" si="20"/>
        <v>0</v>
      </c>
      <c r="P178" s="168">
        <f t="shared" si="21"/>
        <v>0</v>
      </c>
      <c r="Q178" s="168">
        <f t="shared" si="21"/>
        <v>0</v>
      </c>
      <c r="R178" s="168">
        <f t="shared" si="22"/>
        <v>0</v>
      </c>
      <c r="S178" s="168">
        <f t="shared" si="23"/>
        <v>0</v>
      </c>
      <c r="T178" s="168">
        <f t="shared" si="24"/>
        <v>0</v>
      </c>
      <c r="U178" s="168">
        <f t="shared" si="25"/>
        <v>0</v>
      </c>
      <c r="V178" s="168">
        <f t="shared" si="26"/>
        <v>0</v>
      </c>
      <c r="W178" s="168">
        <f t="shared" si="27"/>
        <v>0</v>
      </c>
      <c r="X178" s="168">
        <f t="shared" si="28"/>
        <v>0</v>
      </c>
      <c r="Y178" s="169">
        <f t="shared" si="29"/>
        <v>0</v>
      </c>
      <c r="Z178" s="148"/>
      <c r="AA178" s="181"/>
      <c r="AB178" s="182"/>
      <c r="AC178" s="182"/>
      <c r="AD178" s="183"/>
      <c r="AE178" s="183"/>
      <c r="AF178" s="183"/>
      <c r="AG178" s="182"/>
      <c r="AH178" s="183"/>
      <c r="AI178" s="183"/>
      <c r="AJ178" s="183"/>
      <c r="AK178" s="184"/>
    </row>
    <row r="179" spans="1:37">
      <c r="A179" s="149"/>
      <c r="B179" s="150"/>
      <c r="C179" s="158"/>
      <c r="D179" s="159"/>
      <c r="E179" s="159"/>
      <c r="F179" s="159"/>
      <c r="G179" s="159"/>
      <c r="H179" s="159"/>
      <c r="I179" s="159"/>
      <c r="J179" s="159"/>
      <c r="K179" s="159"/>
      <c r="L179" s="159"/>
      <c r="M179" s="160"/>
      <c r="N179" s="148"/>
      <c r="O179" s="167">
        <f t="shared" si="20"/>
        <v>0</v>
      </c>
      <c r="P179" s="168">
        <f t="shared" si="21"/>
        <v>0</v>
      </c>
      <c r="Q179" s="168">
        <f t="shared" si="21"/>
        <v>0</v>
      </c>
      <c r="R179" s="168">
        <f t="shared" si="22"/>
        <v>0</v>
      </c>
      <c r="S179" s="168">
        <f t="shared" si="23"/>
        <v>0</v>
      </c>
      <c r="T179" s="168">
        <f t="shared" si="24"/>
        <v>0</v>
      </c>
      <c r="U179" s="168">
        <f t="shared" si="25"/>
        <v>0</v>
      </c>
      <c r="V179" s="168">
        <f t="shared" si="26"/>
        <v>0</v>
      </c>
      <c r="W179" s="168">
        <f t="shared" si="27"/>
        <v>0</v>
      </c>
      <c r="X179" s="168">
        <f t="shared" si="28"/>
        <v>0</v>
      </c>
      <c r="Y179" s="169">
        <f t="shared" si="29"/>
        <v>0</v>
      </c>
      <c r="Z179" s="148"/>
      <c r="AA179" s="181"/>
      <c r="AB179" s="182"/>
      <c r="AC179" s="182"/>
      <c r="AD179" s="183"/>
      <c r="AE179" s="183"/>
      <c r="AF179" s="183"/>
      <c r="AG179" s="182"/>
      <c r="AH179" s="183"/>
      <c r="AI179" s="183"/>
      <c r="AJ179" s="183"/>
      <c r="AK179" s="184"/>
    </row>
    <row r="180" spans="1:37">
      <c r="A180" s="149"/>
      <c r="B180" s="150"/>
      <c r="C180" s="158"/>
      <c r="D180" s="159"/>
      <c r="E180" s="159"/>
      <c r="F180" s="159"/>
      <c r="G180" s="159"/>
      <c r="H180" s="159"/>
      <c r="I180" s="159"/>
      <c r="J180" s="159"/>
      <c r="K180" s="159"/>
      <c r="L180" s="159"/>
      <c r="M180" s="160"/>
      <c r="N180" s="148"/>
      <c r="O180" s="167">
        <f t="shared" si="20"/>
        <v>0</v>
      </c>
      <c r="P180" s="168">
        <f t="shared" si="21"/>
        <v>0</v>
      </c>
      <c r="Q180" s="168">
        <f t="shared" si="21"/>
        <v>0</v>
      </c>
      <c r="R180" s="168">
        <f t="shared" si="22"/>
        <v>0</v>
      </c>
      <c r="S180" s="168">
        <f t="shared" si="23"/>
        <v>0</v>
      </c>
      <c r="T180" s="168">
        <f t="shared" si="24"/>
        <v>0</v>
      </c>
      <c r="U180" s="168">
        <f t="shared" si="25"/>
        <v>0</v>
      </c>
      <c r="V180" s="168">
        <f t="shared" si="26"/>
        <v>0</v>
      </c>
      <c r="W180" s="168">
        <f t="shared" si="27"/>
        <v>0</v>
      </c>
      <c r="X180" s="168">
        <f t="shared" si="28"/>
        <v>0</v>
      </c>
      <c r="Y180" s="169">
        <f t="shared" si="29"/>
        <v>0</v>
      </c>
      <c r="Z180" s="148"/>
      <c r="AA180" s="181"/>
      <c r="AB180" s="182"/>
      <c r="AC180" s="182"/>
      <c r="AD180" s="183"/>
      <c r="AE180" s="183"/>
      <c r="AF180" s="183"/>
      <c r="AG180" s="182"/>
      <c r="AH180" s="183"/>
      <c r="AI180" s="183"/>
      <c r="AJ180" s="183"/>
      <c r="AK180" s="184"/>
    </row>
    <row r="181" spans="1:37">
      <c r="A181" s="149"/>
      <c r="B181" s="150"/>
      <c r="C181" s="158"/>
      <c r="D181" s="159"/>
      <c r="E181" s="159"/>
      <c r="F181" s="159"/>
      <c r="G181" s="159"/>
      <c r="H181" s="159"/>
      <c r="I181" s="159"/>
      <c r="J181" s="159"/>
      <c r="K181" s="159"/>
      <c r="L181" s="159"/>
      <c r="M181" s="160"/>
      <c r="N181" s="148"/>
      <c r="O181" s="167">
        <f t="shared" si="20"/>
        <v>0</v>
      </c>
      <c r="P181" s="168">
        <f t="shared" si="21"/>
        <v>0</v>
      </c>
      <c r="Q181" s="168">
        <f t="shared" si="21"/>
        <v>0</v>
      </c>
      <c r="R181" s="168">
        <f t="shared" si="22"/>
        <v>0</v>
      </c>
      <c r="S181" s="168">
        <f t="shared" si="23"/>
        <v>0</v>
      </c>
      <c r="T181" s="168">
        <f t="shared" si="24"/>
        <v>0</v>
      </c>
      <c r="U181" s="168">
        <f t="shared" si="25"/>
        <v>0</v>
      </c>
      <c r="V181" s="168">
        <f t="shared" si="26"/>
        <v>0</v>
      </c>
      <c r="W181" s="168">
        <f t="shared" si="27"/>
        <v>0</v>
      </c>
      <c r="X181" s="168">
        <f t="shared" si="28"/>
        <v>0</v>
      </c>
      <c r="Y181" s="169">
        <f t="shared" si="29"/>
        <v>0</v>
      </c>
      <c r="Z181" s="148"/>
      <c r="AA181" s="181"/>
      <c r="AB181" s="182"/>
      <c r="AC181" s="182"/>
      <c r="AD181" s="183"/>
      <c r="AE181" s="183"/>
      <c r="AF181" s="183"/>
      <c r="AG181" s="182"/>
      <c r="AH181" s="183"/>
      <c r="AI181" s="183"/>
      <c r="AJ181" s="183"/>
      <c r="AK181" s="184"/>
    </row>
    <row r="182" spans="1:37">
      <c r="A182" s="149"/>
      <c r="B182" s="150"/>
      <c r="C182" s="158"/>
      <c r="D182" s="159"/>
      <c r="E182" s="159"/>
      <c r="F182" s="159"/>
      <c r="G182" s="159"/>
      <c r="H182" s="159"/>
      <c r="I182" s="159"/>
      <c r="J182" s="159"/>
      <c r="K182" s="159"/>
      <c r="L182" s="159"/>
      <c r="M182" s="160"/>
      <c r="N182" s="148"/>
      <c r="O182" s="167">
        <f t="shared" si="20"/>
        <v>0</v>
      </c>
      <c r="P182" s="168">
        <f t="shared" si="21"/>
        <v>0</v>
      </c>
      <c r="Q182" s="168">
        <f t="shared" si="21"/>
        <v>0</v>
      </c>
      <c r="R182" s="168">
        <f t="shared" si="22"/>
        <v>0</v>
      </c>
      <c r="S182" s="168">
        <f t="shared" si="23"/>
        <v>0</v>
      </c>
      <c r="T182" s="168">
        <f t="shared" si="24"/>
        <v>0</v>
      </c>
      <c r="U182" s="168">
        <f t="shared" si="25"/>
        <v>0</v>
      </c>
      <c r="V182" s="168">
        <f t="shared" si="26"/>
        <v>0</v>
      </c>
      <c r="W182" s="168">
        <f t="shared" si="27"/>
        <v>0</v>
      </c>
      <c r="X182" s="168">
        <f t="shared" si="28"/>
        <v>0</v>
      </c>
      <c r="Y182" s="169">
        <f t="shared" si="29"/>
        <v>0</v>
      </c>
      <c r="Z182" s="148"/>
      <c r="AA182" s="181"/>
      <c r="AB182" s="182"/>
      <c r="AC182" s="182"/>
      <c r="AD182" s="183"/>
      <c r="AE182" s="183"/>
      <c r="AF182" s="183"/>
      <c r="AG182" s="182"/>
      <c r="AH182" s="183"/>
      <c r="AI182" s="183"/>
      <c r="AJ182" s="183"/>
      <c r="AK182" s="184"/>
    </row>
    <row r="183" spans="1:37">
      <c r="A183" s="149"/>
      <c r="B183" s="150"/>
      <c r="C183" s="158"/>
      <c r="D183" s="159"/>
      <c r="E183" s="159"/>
      <c r="F183" s="159"/>
      <c r="G183" s="159"/>
      <c r="H183" s="159"/>
      <c r="I183" s="159"/>
      <c r="J183" s="159"/>
      <c r="K183" s="159"/>
      <c r="L183" s="159"/>
      <c r="M183" s="160"/>
      <c r="N183" s="148"/>
      <c r="O183" s="167">
        <f t="shared" si="20"/>
        <v>0</v>
      </c>
      <c r="P183" s="168">
        <f t="shared" si="21"/>
        <v>0</v>
      </c>
      <c r="Q183" s="168">
        <f t="shared" si="21"/>
        <v>0</v>
      </c>
      <c r="R183" s="168">
        <f t="shared" si="22"/>
        <v>0</v>
      </c>
      <c r="S183" s="168">
        <f t="shared" si="23"/>
        <v>0</v>
      </c>
      <c r="T183" s="168">
        <f t="shared" si="24"/>
        <v>0</v>
      </c>
      <c r="U183" s="168">
        <f t="shared" si="25"/>
        <v>0</v>
      </c>
      <c r="V183" s="168">
        <f t="shared" si="26"/>
        <v>0</v>
      </c>
      <c r="W183" s="168">
        <f t="shared" si="27"/>
        <v>0</v>
      </c>
      <c r="X183" s="168">
        <f t="shared" si="28"/>
        <v>0</v>
      </c>
      <c r="Y183" s="169">
        <f t="shared" si="29"/>
        <v>0</v>
      </c>
      <c r="Z183" s="148"/>
      <c r="AA183" s="181"/>
      <c r="AB183" s="182"/>
      <c r="AC183" s="182"/>
      <c r="AD183" s="183"/>
      <c r="AE183" s="183"/>
      <c r="AF183" s="183"/>
      <c r="AG183" s="182"/>
      <c r="AH183" s="183"/>
      <c r="AI183" s="183"/>
      <c r="AJ183" s="183"/>
      <c r="AK183" s="184"/>
    </row>
    <row r="184" spans="1:37">
      <c r="A184" s="149"/>
      <c r="B184" s="150"/>
      <c r="C184" s="158"/>
      <c r="D184" s="159"/>
      <c r="E184" s="159"/>
      <c r="F184" s="159"/>
      <c r="G184" s="159"/>
      <c r="H184" s="159"/>
      <c r="I184" s="159"/>
      <c r="J184" s="159"/>
      <c r="K184" s="159"/>
      <c r="L184" s="159"/>
      <c r="M184" s="160"/>
      <c r="N184" s="148"/>
      <c r="O184" s="167">
        <f t="shared" si="20"/>
        <v>0</v>
      </c>
      <c r="P184" s="168">
        <f t="shared" si="21"/>
        <v>0</v>
      </c>
      <c r="Q184" s="168">
        <f t="shared" si="21"/>
        <v>0</v>
      </c>
      <c r="R184" s="168">
        <f t="shared" si="22"/>
        <v>0</v>
      </c>
      <c r="S184" s="168">
        <f t="shared" si="23"/>
        <v>0</v>
      </c>
      <c r="T184" s="168">
        <f t="shared" si="24"/>
        <v>0</v>
      </c>
      <c r="U184" s="168">
        <f t="shared" si="25"/>
        <v>0</v>
      </c>
      <c r="V184" s="168">
        <f t="shared" si="26"/>
        <v>0</v>
      </c>
      <c r="W184" s="168">
        <f t="shared" si="27"/>
        <v>0</v>
      </c>
      <c r="X184" s="168">
        <f t="shared" si="28"/>
        <v>0</v>
      </c>
      <c r="Y184" s="169">
        <f t="shared" si="29"/>
        <v>0</v>
      </c>
      <c r="Z184" s="148"/>
      <c r="AA184" s="181"/>
      <c r="AB184" s="182"/>
      <c r="AC184" s="182"/>
      <c r="AD184" s="183"/>
      <c r="AE184" s="183"/>
      <c r="AF184" s="183"/>
      <c r="AG184" s="182"/>
      <c r="AH184" s="183"/>
      <c r="AI184" s="183"/>
      <c r="AJ184" s="183"/>
      <c r="AK184" s="184"/>
    </row>
    <row r="185" spans="1:37">
      <c r="A185" s="149"/>
      <c r="B185" s="150"/>
      <c r="C185" s="158"/>
      <c r="D185" s="159"/>
      <c r="E185" s="159"/>
      <c r="F185" s="159"/>
      <c r="G185" s="159"/>
      <c r="H185" s="159"/>
      <c r="I185" s="159"/>
      <c r="J185" s="159"/>
      <c r="K185" s="159"/>
      <c r="L185" s="159"/>
      <c r="M185" s="160"/>
      <c r="N185" s="148"/>
      <c r="O185" s="167">
        <f t="shared" si="20"/>
        <v>0</v>
      </c>
      <c r="P185" s="168">
        <f t="shared" si="21"/>
        <v>0</v>
      </c>
      <c r="Q185" s="168">
        <f t="shared" si="21"/>
        <v>0</v>
      </c>
      <c r="R185" s="168">
        <f t="shared" si="22"/>
        <v>0</v>
      </c>
      <c r="S185" s="168">
        <f t="shared" si="23"/>
        <v>0</v>
      </c>
      <c r="T185" s="168">
        <f t="shared" si="24"/>
        <v>0</v>
      </c>
      <c r="U185" s="168">
        <f t="shared" si="25"/>
        <v>0</v>
      </c>
      <c r="V185" s="168">
        <f t="shared" si="26"/>
        <v>0</v>
      </c>
      <c r="W185" s="168">
        <f t="shared" si="27"/>
        <v>0</v>
      </c>
      <c r="X185" s="168">
        <f t="shared" si="28"/>
        <v>0</v>
      </c>
      <c r="Y185" s="169">
        <f t="shared" si="29"/>
        <v>0</v>
      </c>
      <c r="Z185" s="148"/>
      <c r="AA185" s="181"/>
      <c r="AB185" s="182"/>
      <c r="AC185" s="182"/>
      <c r="AD185" s="183"/>
      <c r="AE185" s="183"/>
      <c r="AF185" s="183"/>
      <c r="AG185" s="182"/>
      <c r="AH185" s="183"/>
      <c r="AI185" s="183"/>
      <c r="AJ185" s="183"/>
      <c r="AK185" s="184"/>
    </row>
    <row r="186" spans="1:37">
      <c r="A186" s="149"/>
      <c r="B186" s="150"/>
      <c r="C186" s="158"/>
      <c r="D186" s="159"/>
      <c r="E186" s="159"/>
      <c r="F186" s="159"/>
      <c r="G186" s="159"/>
      <c r="H186" s="159"/>
      <c r="I186" s="159"/>
      <c r="J186" s="159"/>
      <c r="K186" s="159"/>
      <c r="L186" s="159"/>
      <c r="M186" s="160"/>
      <c r="N186" s="148"/>
      <c r="O186" s="167">
        <f t="shared" si="20"/>
        <v>0</v>
      </c>
      <c r="P186" s="168">
        <f t="shared" si="21"/>
        <v>0</v>
      </c>
      <c r="Q186" s="168">
        <f t="shared" si="21"/>
        <v>0</v>
      </c>
      <c r="R186" s="168">
        <f t="shared" si="22"/>
        <v>0</v>
      </c>
      <c r="S186" s="168">
        <f t="shared" si="23"/>
        <v>0</v>
      </c>
      <c r="T186" s="168">
        <f t="shared" si="24"/>
        <v>0</v>
      </c>
      <c r="U186" s="168">
        <f t="shared" si="25"/>
        <v>0</v>
      </c>
      <c r="V186" s="168">
        <f t="shared" si="26"/>
        <v>0</v>
      </c>
      <c r="W186" s="168">
        <f t="shared" si="27"/>
        <v>0</v>
      </c>
      <c r="X186" s="168">
        <f t="shared" si="28"/>
        <v>0</v>
      </c>
      <c r="Y186" s="169">
        <f t="shared" si="29"/>
        <v>0</v>
      </c>
      <c r="Z186" s="148"/>
      <c r="AA186" s="181"/>
      <c r="AB186" s="182"/>
      <c r="AC186" s="182"/>
      <c r="AD186" s="183"/>
      <c r="AE186" s="183"/>
      <c r="AF186" s="183"/>
      <c r="AG186" s="182"/>
      <c r="AH186" s="183"/>
      <c r="AI186" s="183"/>
      <c r="AJ186" s="183"/>
      <c r="AK186" s="184"/>
    </row>
    <row r="187" spans="1:37">
      <c r="A187" s="149"/>
      <c r="B187" s="150"/>
      <c r="C187" s="158"/>
      <c r="D187" s="159"/>
      <c r="E187" s="159"/>
      <c r="F187" s="159"/>
      <c r="G187" s="159"/>
      <c r="H187" s="159"/>
      <c r="I187" s="159"/>
      <c r="J187" s="159"/>
      <c r="K187" s="159"/>
      <c r="L187" s="159"/>
      <c r="M187" s="160"/>
      <c r="N187" s="148"/>
      <c r="O187" s="167">
        <f t="shared" si="20"/>
        <v>0</v>
      </c>
      <c r="P187" s="168">
        <f t="shared" si="21"/>
        <v>0</v>
      </c>
      <c r="Q187" s="168">
        <f t="shared" si="21"/>
        <v>0</v>
      </c>
      <c r="R187" s="168">
        <f t="shared" si="22"/>
        <v>0</v>
      </c>
      <c r="S187" s="168">
        <f t="shared" si="23"/>
        <v>0</v>
      </c>
      <c r="T187" s="168">
        <f t="shared" si="24"/>
        <v>0</v>
      </c>
      <c r="U187" s="168">
        <f t="shared" si="25"/>
        <v>0</v>
      </c>
      <c r="V187" s="168">
        <f t="shared" si="26"/>
        <v>0</v>
      </c>
      <c r="W187" s="168">
        <f t="shared" si="27"/>
        <v>0</v>
      </c>
      <c r="X187" s="168">
        <f t="shared" si="28"/>
        <v>0</v>
      </c>
      <c r="Y187" s="169">
        <f t="shared" si="29"/>
        <v>0</v>
      </c>
      <c r="Z187" s="148"/>
      <c r="AA187" s="181"/>
      <c r="AB187" s="182"/>
      <c r="AC187" s="182"/>
      <c r="AD187" s="183"/>
      <c r="AE187" s="183"/>
      <c r="AF187" s="183"/>
      <c r="AG187" s="182"/>
      <c r="AH187" s="183"/>
      <c r="AI187" s="183"/>
      <c r="AJ187" s="183"/>
      <c r="AK187" s="184"/>
    </row>
    <row r="188" spans="1:37">
      <c r="A188" s="149"/>
      <c r="B188" s="150"/>
      <c r="C188" s="158"/>
      <c r="D188" s="159"/>
      <c r="E188" s="159"/>
      <c r="F188" s="159"/>
      <c r="G188" s="159"/>
      <c r="H188" s="159"/>
      <c r="I188" s="159"/>
      <c r="J188" s="159"/>
      <c r="K188" s="159"/>
      <c r="L188" s="159"/>
      <c r="M188" s="160"/>
      <c r="N188" s="148"/>
      <c r="O188" s="167">
        <f t="shared" si="20"/>
        <v>0</v>
      </c>
      <c r="P188" s="168">
        <f t="shared" si="21"/>
        <v>0</v>
      </c>
      <c r="Q188" s="168">
        <f t="shared" si="21"/>
        <v>0</v>
      </c>
      <c r="R188" s="168">
        <f t="shared" si="22"/>
        <v>0</v>
      </c>
      <c r="S188" s="168">
        <f t="shared" si="23"/>
        <v>0</v>
      </c>
      <c r="T188" s="168">
        <f t="shared" si="24"/>
        <v>0</v>
      </c>
      <c r="U188" s="168">
        <f t="shared" si="25"/>
        <v>0</v>
      </c>
      <c r="V188" s="168">
        <f t="shared" si="26"/>
        <v>0</v>
      </c>
      <c r="W188" s="168">
        <f t="shared" si="27"/>
        <v>0</v>
      </c>
      <c r="X188" s="168">
        <f t="shared" si="28"/>
        <v>0</v>
      </c>
      <c r="Y188" s="169">
        <f t="shared" si="29"/>
        <v>0</v>
      </c>
      <c r="Z188" s="148"/>
      <c r="AA188" s="181"/>
      <c r="AB188" s="182"/>
      <c r="AC188" s="182"/>
      <c r="AD188" s="183"/>
      <c r="AE188" s="183"/>
      <c r="AF188" s="183"/>
      <c r="AG188" s="182"/>
      <c r="AH188" s="183"/>
      <c r="AI188" s="183"/>
      <c r="AJ188" s="183"/>
      <c r="AK188" s="184"/>
    </row>
    <row r="189" spans="1:37">
      <c r="A189" s="149"/>
      <c r="B189" s="150"/>
      <c r="C189" s="158"/>
      <c r="D189" s="159"/>
      <c r="E189" s="159"/>
      <c r="F189" s="159"/>
      <c r="G189" s="159"/>
      <c r="H189" s="159"/>
      <c r="I189" s="159"/>
      <c r="J189" s="159"/>
      <c r="K189" s="159"/>
      <c r="L189" s="159"/>
      <c r="M189" s="160"/>
      <c r="N189" s="148"/>
      <c r="O189" s="167">
        <f t="shared" si="20"/>
        <v>0</v>
      </c>
      <c r="P189" s="168">
        <f t="shared" si="21"/>
        <v>0</v>
      </c>
      <c r="Q189" s="168">
        <f t="shared" si="21"/>
        <v>0</v>
      </c>
      <c r="R189" s="168">
        <f t="shared" si="22"/>
        <v>0</v>
      </c>
      <c r="S189" s="168">
        <f t="shared" si="23"/>
        <v>0</v>
      </c>
      <c r="T189" s="168">
        <f t="shared" si="24"/>
        <v>0</v>
      </c>
      <c r="U189" s="168">
        <f t="shared" si="25"/>
        <v>0</v>
      </c>
      <c r="V189" s="168">
        <f t="shared" si="26"/>
        <v>0</v>
      </c>
      <c r="W189" s="168">
        <f t="shared" si="27"/>
        <v>0</v>
      </c>
      <c r="X189" s="168">
        <f t="shared" si="28"/>
        <v>0</v>
      </c>
      <c r="Y189" s="169">
        <f t="shared" si="29"/>
        <v>0</v>
      </c>
      <c r="Z189" s="148"/>
      <c r="AA189" s="181"/>
      <c r="AB189" s="182"/>
      <c r="AC189" s="182"/>
      <c r="AD189" s="183"/>
      <c r="AE189" s="183"/>
      <c r="AF189" s="183"/>
      <c r="AG189" s="182"/>
      <c r="AH189" s="183"/>
      <c r="AI189" s="183"/>
      <c r="AJ189" s="183"/>
      <c r="AK189" s="184"/>
    </row>
    <row r="190" spans="1:37">
      <c r="A190" s="149"/>
      <c r="B190" s="150"/>
      <c r="C190" s="158"/>
      <c r="D190" s="159"/>
      <c r="E190" s="159"/>
      <c r="F190" s="159"/>
      <c r="G190" s="159"/>
      <c r="H190" s="159"/>
      <c r="I190" s="159"/>
      <c r="J190" s="159"/>
      <c r="K190" s="159"/>
      <c r="L190" s="159"/>
      <c r="M190" s="160"/>
      <c r="N190" s="148"/>
      <c r="O190" s="167">
        <f t="shared" si="20"/>
        <v>0</v>
      </c>
      <c r="P190" s="168">
        <f t="shared" si="21"/>
        <v>0</v>
      </c>
      <c r="Q190" s="168">
        <f t="shared" si="21"/>
        <v>0</v>
      </c>
      <c r="R190" s="168">
        <f t="shared" si="22"/>
        <v>0</v>
      </c>
      <c r="S190" s="168">
        <f t="shared" si="23"/>
        <v>0</v>
      </c>
      <c r="T190" s="168">
        <f t="shared" si="24"/>
        <v>0</v>
      </c>
      <c r="U190" s="168">
        <f t="shared" si="25"/>
        <v>0</v>
      </c>
      <c r="V190" s="168">
        <f t="shared" si="26"/>
        <v>0</v>
      </c>
      <c r="W190" s="168">
        <f t="shared" si="27"/>
        <v>0</v>
      </c>
      <c r="X190" s="168">
        <f t="shared" si="28"/>
        <v>0</v>
      </c>
      <c r="Y190" s="169">
        <f t="shared" si="29"/>
        <v>0</v>
      </c>
      <c r="Z190" s="148"/>
      <c r="AA190" s="181"/>
      <c r="AB190" s="182"/>
      <c r="AC190" s="182"/>
      <c r="AD190" s="183"/>
      <c r="AE190" s="183"/>
      <c r="AF190" s="183"/>
      <c r="AG190" s="182"/>
      <c r="AH190" s="183"/>
      <c r="AI190" s="183"/>
      <c r="AJ190" s="183"/>
      <c r="AK190" s="184"/>
    </row>
    <row r="191" spans="1:37">
      <c r="A191" s="149"/>
      <c r="B191" s="150"/>
      <c r="C191" s="158"/>
      <c r="D191" s="159"/>
      <c r="E191" s="159"/>
      <c r="F191" s="159"/>
      <c r="G191" s="159"/>
      <c r="H191" s="159"/>
      <c r="I191" s="159"/>
      <c r="J191" s="159"/>
      <c r="K191" s="159"/>
      <c r="L191" s="159"/>
      <c r="M191" s="160"/>
      <c r="N191" s="148"/>
      <c r="O191" s="167">
        <f t="shared" si="20"/>
        <v>0</v>
      </c>
      <c r="P191" s="168">
        <f t="shared" si="21"/>
        <v>0</v>
      </c>
      <c r="Q191" s="168">
        <f t="shared" si="21"/>
        <v>0</v>
      </c>
      <c r="R191" s="168">
        <f t="shared" si="22"/>
        <v>0</v>
      </c>
      <c r="S191" s="168">
        <f t="shared" si="23"/>
        <v>0</v>
      </c>
      <c r="T191" s="168">
        <f t="shared" si="24"/>
        <v>0</v>
      </c>
      <c r="U191" s="168">
        <f t="shared" si="25"/>
        <v>0</v>
      </c>
      <c r="V191" s="168">
        <f t="shared" si="26"/>
        <v>0</v>
      </c>
      <c r="W191" s="168">
        <f t="shared" si="27"/>
        <v>0</v>
      </c>
      <c r="X191" s="168">
        <f t="shared" si="28"/>
        <v>0</v>
      </c>
      <c r="Y191" s="169">
        <f t="shared" si="29"/>
        <v>0</v>
      </c>
      <c r="Z191" s="148"/>
      <c r="AA191" s="181"/>
      <c r="AB191" s="182"/>
      <c r="AC191" s="182"/>
      <c r="AD191" s="183"/>
      <c r="AE191" s="183"/>
      <c r="AF191" s="183"/>
      <c r="AG191" s="182"/>
      <c r="AH191" s="183"/>
      <c r="AI191" s="183"/>
      <c r="AJ191" s="183"/>
      <c r="AK191" s="184"/>
    </row>
    <row r="192" spans="1:37">
      <c r="A192" s="149"/>
      <c r="B192" s="150"/>
      <c r="C192" s="158"/>
      <c r="D192" s="159"/>
      <c r="E192" s="159"/>
      <c r="F192" s="159"/>
      <c r="G192" s="159"/>
      <c r="H192" s="159"/>
      <c r="I192" s="159"/>
      <c r="J192" s="159"/>
      <c r="K192" s="159"/>
      <c r="L192" s="159"/>
      <c r="M192" s="160"/>
      <c r="N192" s="148"/>
      <c r="O192" s="167">
        <f t="shared" si="20"/>
        <v>0</v>
      </c>
      <c r="P192" s="168">
        <f t="shared" si="21"/>
        <v>0</v>
      </c>
      <c r="Q192" s="168">
        <f t="shared" si="21"/>
        <v>0</v>
      </c>
      <c r="R192" s="168">
        <f t="shared" si="22"/>
        <v>0</v>
      </c>
      <c r="S192" s="168">
        <f t="shared" si="23"/>
        <v>0</v>
      </c>
      <c r="T192" s="168">
        <f t="shared" si="24"/>
        <v>0</v>
      </c>
      <c r="U192" s="168">
        <f t="shared" si="25"/>
        <v>0</v>
      </c>
      <c r="V192" s="168">
        <f t="shared" si="26"/>
        <v>0</v>
      </c>
      <c r="W192" s="168">
        <f t="shared" si="27"/>
        <v>0</v>
      </c>
      <c r="X192" s="168">
        <f t="shared" si="28"/>
        <v>0</v>
      </c>
      <c r="Y192" s="169">
        <f t="shared" si="29"/>
        <v>0</v>
      </c>
      <c r="Z192" s="148"/>
      <c r="AA192" s="181"/>
      <c r="AB192" s="182"/>
      <c r="AC192" s="182"/>
      <c r="AD192" s="183"/>
      <c r="AE192" s="183"/>
      <c r="AF192" s="183"/>
      <c r="AG192" s="182"/>
      <c r="AH192" s="183"/>
      <c r="AI192" s="183"/>
      <c r="AJ192" s="183"/>
      <c r="AK192" s="184"/>
    </row>
    <row r="193" spans="1:37">
      <c r="A193" s="149"/>
      <c r="B193" s="150"/>
      <c r="C193" s="158"/>
      <c r="D193" s="159"/>
      <c r="E193" s="159"/>
      <c r="F193" s="159"/>
      <c r="G193" s="159"/>
      <c r="H193" s="159"/>
      <c r="I193" s="159"/>
      <c r="J193" s="159"/>
      <c r="K193" s="159"/>
      <c r="L193" s="159"/>
      <c r="M193" s="160"/>
      <c r="N193" s="148"/>
      <c r="O193" s="167">
        <f t="shared" si="20"/>
        <v>0</v>
      </c>
      <c r="P193" s="168">
        <f t="shared" si="21"/>
        <v>0</v>
      </c>
      <c r="Q193" s="168">
        <f t="shared" si="21"/>
        <v>0</v>
      </c>
      <c r="R193" s="168">
        <f t="shared" si="22"/>
        <v>0</v>
      </c>
      <c r="S193" s="168">
        <f t="shared" si="23"/>
        <v>0</v>
      </c>
      <c r="T193" s="168">
        <f t="shared" si="24"/>
        <v>0</v>
      </c>
      <c r="U193" s="168">
        <f t="shared" si="25"/>
        <v>0</v>
      </c>
      <c r="V193" s="168">
        <f t="shared" si="26"/>
        <v>0</v>
      </c>
      <c r="W193" s="168">
        <f t="shared" si="27"/>
        <v>0</v>
      </c>
      <c r="X193" s="168">
        <f t="shared" si="28"/>
        <v>0</v>
      </c>
      <c r="Y193" s="169">
        <f t="shared" si="29"/>
        <v>0</v>
      </c>
      <c r="Z193" s="148"/>
      <c r="AA193" s="181"/>
      <c r="AB193" s="182"/>
      <c r="AC193" s="182"/>
      <c r="AD193" s="183"/>
      <c r="AE193" s="183"/>
      <c r="AF193" s="183"/>
      <c r="AG193" s="182"/>
      <c r="AH193" s="183"/>
      <c r="AI193" s="183"/>
      <c r="AJ193" s="183"/>
      <c r="AK193" s="184"/>
    </row>
    <row r="194" spans="1:37">
      <c r="A194" s="149"/>
      <c r="B194" s="150"/>
      <c r="C194" s="158"/>
      <c r="D194" s="159"/>
      <c r="E194" s="159"/>
      <c r="F194" s="159"/>
      <c r="G194" s="159"/>
      <c r="H194" s="159"/>
      <c r="I194" s="159"/>
      <c r="J194" s="159"/>
      <c r="K194" s="159"/>
      <c r="L194" s="159"/>
      <c r="M194" s="160"/>
      <c r="N194" s="148"/>
      <c r="O194" s="167">
        <f t="shared" si="20"/>
        <v>0</v>
      </c>
      <c r="P194" s="168">
        <f t="shared" si="21"/>
        <v>0</v>
      </c>
      <c r="Q194" s="168">
        <f t="shared" si="21"/>
        <v>0</v>
      </c>
      <c r="R194" s="168">
        <f t="shared" si="22"/>
        <v>0</v>
      </c>
      <c r="S194" s="168">
        <f t="shared" si="23"/>
        <v>0</v>
      </c>
      <c r="T194" s="168">
        <f t="shared" si="24"/>
        <v>0</v>
      </c>
      <c r="U194" s="168">
        <f t="shared" si="25"/>
        <v>0</v>
      </c>
      <c r="V194" s="168">
        <f t="shared" si="26"/>
        <v>0</v>
      </c>
      <c r="W194" s="168">
        <f t="shared" si="27"/>
        <v>0</v>
      </c>
      <c r="X194" s="168">
        <f t="shared" si="28"/>
        <v>0</v>
      </c>
      <c r="Y194" s="169">
        <f t="shared" si="29"/>
        <v>0</v>
      </c>
      <c r="Z194" s="148"/>
      <c r="AA194" s="181"/>
      <c r="AB194" s="182"/>
      <c r="AC194" s="182"/>
      <c r="AD194" s="183"/>
      <c r="AE194" s="183"/>
      <c r="AF194" s="183"/>
      <c r="AG194" s="182"/>
      <c r="AH194" s="183"/>
      <c r="AI194" s="183"/>
      <c r="AJ194" s="183"/>
      <c r="AK194" s="184"/>
    </row>
    <row r="195" spans="1:37">
      <c r="A195" s="149"/>
      <c r="B195" s="150"/>
      <c r="C195" s="158"/>
      <c r="D195" s="159"/>
      <c r="E195" s="159"/>
      <c r="F195" s="159"/>
      <c r="G195" s="159"/>
      <c r="H195" s="159"/>
      <c r="I195" s="159"/>
      <c r="J195" s="159"/>
      <c r="K195" s="159"/>
      <c r="L195" s="159"/>
      <c r="M195" s="160"/>
      <c r="N195" s="148"/>
      <c r="O195" s="167">
        <f t="shared" si="20"/>
        <v>0</v>
      </c>
      <c r="P195" s="168">
        <f t="shared" si="21"/>
        <v>0</v>
      </c>
      <c r="Q195" s="168">
        <f t="shared" si="21"/>
        <v>0</v>
      </c>
      <c r="R195" s="168">
        <f t="shared" si="22"/>
        <v>0</v>
      </c>
      <c r="S195" s="168">
        <f t="shared" si="23"/>
        <v>0</v>
      </c>
      <c r="T195" s="168">
        <f t="shared" si="24"/>
        <v>0</v>
      </c>
      <c r="U195" s="168">
        <f t="shared" si="25"/>
        <v>0</v>
      </c>
      <c r="V195" s="168">
        <f t="shared" si="26"/>
        <v>0</v>
      </c>
      <c r="W195" s="168">
        <f t="shared" si="27"/>
        <v>0</v>
      </c>
      <c r="X195" s="168">
        <f t="shared" si="28"/>
        <v>0</v>
      </c>
      <c r="Y195" s="169">
        <f t="shared" si="29"/>
        <v>0</v>
      </c>
      <c r="Z195" s="148"/>
      <c r="AA195" s="181"/>
      <c r="AB195" s="182"/>
      <c r="AC195" s="182"/>
      <c r="AD195" s="183"/>
      <c r="AE195" s="183"/>
      <c r="AF195" s="183"/>
      <c r="AG195" s="182"/>
      <c r="AH195" s="183"/>
      <c r="AI195" s="183"/>
      <c r="AJ195" s="183"/>
      <c r="AK195" s="184"/>
    </row>
    <row r="196" spans="1:37">
      <c r="A196" s="149"/>
      <c r="B196" s="150"/>
      <c r="C196" s="158"/>
      <c r="D196" s="159"/>
      <c r="E196" s="159"/>
      <c r="F196" s="159"/>
      <c r="G196" s="159"/>
      <c r="H196" s="159"/>
      <c r="I196" s="159"/>
      <c r="J196" s="159"/>
      <c r="K196" s="159"/>
      <c r="L196" s="159"/>
      <c r="M196" s="160"/>
      <c r="N196" s="148"/>
      <c r="O196" s="167">
        <f t="shared" si="20"/>
        <v>0</v>
      </c>
      <c r="P196" s="168">
        <f t="shared" si="21"/>
        <v>0</v>
      </c>
      <c r="Q196" s="168">
        <f t="shared" si="21"/>
        <v>0</v>
      </c>
      <c r="R196" s="168">
        <f t="shared" si="22"/>
        <v>0</v>
      </c>
      <c r="S196" s="168">
        <f t="shared" si="23"/>
        <v>0</v>
      </c>
      <c r="T196" s="168">
        <f t="shared" si="24"/>
        <v>0</v>
      </c>
      <c r="U196" s="168">
        <f t="shared" si="25"/>
        <v>0</v>
      </c>
      <c r="V196" s="168">
        <f t="shared" si="26"/>
        <v>0</v>
      </c>
      <c r="W196" s="168">
        <f t="shared" si="27"/>
        <v>0</v>
      </c>
      <c r="X196" s="168">
        <f t="shared" si="28"/>
        <v>0</v>
      </c>
      <c r="Y196" s="169">
        <f t="shared" si="29"/>
        <v>0</v>
      </c>
      <c r="Z196" s="148"/>
      <c r="AA196" s="181"/>
      <c r="AB196" s="182"/>
      <c r="AC196" s="182"/>
      <c r="AD196" s="183"/>
      <c r="AE196" s="183"/>
      <c r="AF196" s="183"/>
      <c r="AG196" s="182"/>
      <c r="AH196" s="183"/>
      <c r="AI196" s="183"/>
      <c r="AJ196" s="183"/>
      <c r="AK196" s="184"/>
    </row>
    <row r="197" spans="1:37">
      <c r="A197" s="149"/>
      <c r="B197" s="150"/>
      <c r="C197" s="158"/>
      <c r="D197" s="159"/>
      <c r="E197" s="159"/>
      <c r="F197" s="159"/>
      <c r="G197" s="159"/>
      <c r="H197" s="159"/>
      <c r="I197" s="159"/>
      <c r="J197" s="159"/>
      <c r="K197" s="159"/>
      <c r="L197" s="159"/>
      <c r="M197" s="160"/>
      <c r="N197" s="148"/>
      <c r="O197" s="167">
        <f t="shared" ref="O197:O260" si="30">+C197*O$2/60</f>
        <v>0</v>
      </c>
      <c r="P197" s="168">
        <f t="shared" ref="P197:Q260" si="31">+D197*P$2/60</f>
        <v>0</v>
      </c>
      <c r="Q197" s="168">
        <f t="shared" si="31"/>
        <v>0</v>
      </c>
      <c r="R197" s="168">
        <f t="shared" ref="R197:R260" si="32">+F197*R$2/60</f>
        <v>0</v>
      </c>
      <c r="S197" s="168">
        <f t="shared" ref="S197:S260" si="33">+G197*S$2/60</f>
        <v>0</v>
      </c>
      <c r="T197" s="168">
        <f t="shared" ref="T197:T260" si="34">+H197*T$2/60</f>
        <v>0</v>
      </c>
      <c r="U197" s="168">
        <f t="shared" ref="U197:U260" si="35">+I197*U$2/60</f>
        <v>0</v>
      </c>
      <c r="V197" s="168">
        <f t="shared" ref="V197:V260" si="36">+J197*V$2/60</f>
        <v>0</v>
      </c>
      <c r="W197" s="168">
        <f t="shared" ref="W197:W260" si="37">+K197*W$2/60</f>
        <v>0</v>
      </c>
      <c r="X197" s="168">
        <f t="shared" ref="X197:X260" si="38">+L197*X$2/60</f>
        <v>0</v>
      </c>
      <c r="Y197" s="169">
        <f t="shared" ref="Y197:Y260" si="39">+M197*Y$2/60</f>
        <v>0</v>
      </c>
      <c r="Z197" s="148"/>
      <c r="AA197" s="181"/>
      <c r="AB197" s="182"/>
      <c r="AC197" s="182"/>
      <c r="AD197" s="183"/>
      <c r="AE197" s="183"/>
      <c r="AF197" s="183"/>
      <c r="AG197" s="182"/>
      <c r="AH197" s="183"/>
      <c r="AI197" s="183"/>
      <c r="AJ197" s="183"/>
      <c r="AK197" s="184"/>
    </row>
    <row r="198" spans="1:37">
      <c r="A198" s="149"/>
      <c r="B198" s="150"/>
      <c r="C198" s="158"/>
      <c r="D198" s="159"/>
      <c r="E198" s="159"/>
      <c r="F198" s="159"/>
      <c r="G198" s="159"/>
      <c r="H198" s="159"/>
      <c r="I198" s="159"/>
      <c r="J198" s="159"/>
      <c r="K198" s="159"/>
      <c r="L198" s="159"/>
      <c r="M198" s="160"/>
      <c r="N198" s="148"/>
      <c r="O198" s="167">
        <f t="shared" si="30"/>
        <v>0</v>
      </c>
      <c r="P198" s="168">
        <f t="shared" si="31"/>
        <v>0</v>
      </c>
      <c r="Q198" s="168">
        <f t="shared" si="31"/>
        <v>0</v>
      </c>
      <c r="R198" s="168">
        <f t="shared" si="32"/>
        <v>0</v>
      </c>
      <c r="S198" s="168">
        <f t="shared" si="33"/>
        <v>0</v>
      </c>
      <c r="T198" s="168">
        <f t="shared" si="34"/>
        <v>0</v>
      </c>
      <c r="U198" s="168">
        <f t="shared" si="35"/>
        <v>0</v>
      </c>
      <c r="V198" s="168">
        <f t="shared" si="36"/>
        <v>0</v>
      </c>
      <c r="W198" s="168">
        <f t="shared" si="37"/>
        <v>0</v>
      </c>
      <c r="X198" s="168">
        <f t="shared" si="38"/>
        <v>0</v>
      </c>
      <c r="Y198" s="169">
        <f t="shared" si="39"/>
        <v>0</v>
      </c>
      <c r="Z198" s="148"/>
      <c r="AA198" s="181"/>
      <c r="AB198" s="182"/>
      <c r="AC198" s="182"/>
      <c r="AD198" s="183"/>
      <c r="AE198" s="183"/>
      <c r="AF198" s="183"/>
      <c r="AG198" s="182"/>
      <c r="AH198" s="183"/>
      <c r="AI198" s="183"/>
      <c r="AJ198" s="183"/>
      <c r="AK198" s="184"/>
    </row>
    <row r="199" spans="1:37">
      <c r="A199" s="149"/>
      <c r="B199" s="150"/>
      <c r="C199" s="158"/>
      <c r="D199" s="159"/>
      <c r="E199" s="159"/>
      <c r="F199" s="159"/>
      <c r="G199" s="159"/>
      <c r="H199" s="159"/>
      <c r="I199" s="159"/>
      <c r="J199" s="159"/>
      <c r="K199" s="159"/>
      <c r="L199" s="159"/>
      <c r="M199" s="160"/>
      <c r="N199" s="148"/>
      <c r="O199" s="167">
        <f t="shared" si="30"/>
        <v>0</v>
      </c>
      <c r="P199" s="168">
        <f t="shared" si="31"/>
        <v>0</v>
      </c>
      <c r="Q199" s="168">
        <f t="shared" si="31"/>
        <v>0</v>
      </c>
      <c r="R199" s="168">
        <f t="shared" si="32"/>
        <v>0</v>
      </c>
      <c r="S199" s="168">
        <f t="shared" si="33"/>
        <v>0</v>
      </c>
      <c r="T199" s="168">
        <f t="shared" si="34"/>
        <v>0</v>
      </c>
      <c r="U199" s="168">
        <f t="shared" si="35"/>
        <v>0</v>
      </c>
      <c r="V199" s="168">
        <f t="shared" si="36"/>
        <v>0</v>
      </c>
      <c r="W199" s="168">
        <f t="shared" si="37"/>
        <v>0</v>
      </c>
      <c r="X199" s="168">
        <f t="shared" si="38"/>
        <v>0</v>
      </c>
      <c r="Y199" s="169">
        <f t="shared" si="39"/>
        <v>0</v>
      </c>
      <c r="Z199" s="148"/>
      <c r="AA199" s="181"/>
      <c r="AB199" s="182"/>
      <c r="AC199" s="182"/>
      <c r="AD199" s="183"/>
      <c r="AE199" s="183"/>
      <c r="AF199" s="183"/>
      <c r="AG199" s="182"/>
      <c r="AH199" s="183"/>
      <c r="AI199" s="183"/>
      <c r="AJ199" s="183"/>
      <c r="AK199" s="184"/>
    </row>
    <row r="200" spans="1:37">
      <c r="A200" s="149"/>
      <c r="B200" s="150"/>
      <c r="C200" s="158"/>
      <c r="D200" s="159"/>
      <c r="E200" s="159"/>
      <c r="F200" s="159"/>
      <c r="G200" s="159"/>
      <c r="H200" s="159"/>
      <c r="I200" s="159"/>
      <c r="J200" s="159"/>
      <c r="K200" s="159"/>
      <c r="L200" s="159"/>
      <c r="M200" s="160"/>
      <c r="N200" s="148"/>
      <c r="O200" s="167">
        <f t="shared" si="30"/>
        <v>0</v>
      </c>
      <c r="P200" s="168">
        <f t="shared" si="31"/>
        <v>0</v>
      </c>
      <c r="Q200" s="168">
        <f t="shared" si="31"/>
        <v>0</v>
      </c>
      <c r="R200" s="168">
        <f t="shared" si="32"/>
        <v>0</v>
      </c>
      <c r="S200" s="168">
        <f t="shared" si="33"/>
        <v>0</v>
      </c>
      <c r="T200" s="168">
        <f t="shared" si="34"/>
        <v>0</v>
      </c>
      <c r="U200" s="168">
        <f t="shared" si="35"/>
        <v>0</v>
      </c>
      <c r="V200" s="168">
        <f t="shared" si="36"/>
        <v>0</v>
      </c>
      <c r="W200" s="168">
        <f t="shared" si="37"/>
        <v>0</v>
      </c>
      <c r="X200" s="168">
        <f t="shared" si="38"/>
        <v>0</v>
      </c>
      <c r="Y200" s="169">
        <f t="shared" si="39"/>
        <v>0</v>
      </c>
      <c r="Z200" s="148"/>
      <c r="AA200" s="181"/>
      <c r="AB200" s="182"/>
      <c r="AC200" s="182"/>
      <c r="AD200" s="183"/>
      <c r="AE200" s="183"/>
      <c r="AF200" s="183"/>
      <c r="AG200" s="182"/>
      <c r="AH200" s="183"/>
      <c r="AI200" s="183"/>
      <c r="AJ200" s="183"/>
      <c r="AK200" s="184"/>
    </row>
    <row r="201" spans="1:37">
      <c r="A201" s="149"/>
      <c r="B201" s="150"/>
      <c r="C201" s="158"/>
      <c r="D201" s="159"/>
      <c r="E201" s="159"/>
      <c r="F201" s="159"/>
      <c r="G201" s="159"/>
      <c r="H201" s="159"/>
      <c r="I201" s="159"/>
      <c r="J201" s="159"/>
      <c r="K201" s="159"/>
      <c r="L201" s="159"/>
      <c r="M201" s="160"/>
      <c r="N201" s="148"/>
      <c r="O201" s="167">
        <f t="shared" si="30"/>
        <v>0</v>
      </c>
      <c r="P201" s="168">
        <f t="shared" si="31"/>
        <v>0</v>
      </c>
      <c r="Q201" s="168">
        <f t="shared" si="31"/>
        <v>0</v>
      </c>
      <c r="R201" s="168">
        <f t="shared" si="32"/>
        <v>0</v>
      </c>
      <c r="S201" s="168">
        <f t="shared" si="33"/>
        <v>0</v>
      </c>
      <c r="T201" s="168">
        <f t="shared" si="34"/>
        <v>0</v>
      </c>
      <c r="U201" s="168">
        <f t="shared" si="35"/>
        <v>0</v>
      </c>
      <c r="V201" s="168">
        <f t="shared" si="36"/>
        <v>0</v>
      </c>
      <c r="W201" s="168">
        <f t="shared" si="37"/>
        <v>0</v>
      </c>
      <c r="X201" s="168">
        <f t="shared" si="38"/>
        <v>0</v>
      </c>
      <c r="Y201" s="169">
        <f t="shared" si="39"/>
        <v>0</v>
      </c>
      <c r="Z201" s="148"/>
      <c r="AA201" s="181"/>
      <c r="AB201" s="182"/>
      <c r="AC201" s="182"/>
      <c r="AD201" s="183"/>
      <c r="AE201" s="183"/>
      <c r="AF201" s="183"/>
      <c r="AG201" s="182"/>
      <c r="AH201" s="183"/>
      <c r="AI201" s="183"/>
      <c r="AJ201" s="183"/>
      <c r="AK201" s="184"/>
    </row>
    <row r="202" spans="1:37">
      <c r="A202" s="149"/>
      <c r="B202" s="150"/>
      <c r="C202" s="158"/>
      <c r="D202" s="159"/>
      <c r="E202" s="159"/>
      <c r="F202" s="159"/>
      <c r="G202" s="159"/>
      <c r="H202" s="159"/>
      <c r="I202" s="159"/>
      <c r="J202" s="159"/>
      <c r="K202" s="159"/>
      <c r="L202" s="159"/>
      <c r="M202" s="160"/>
      <c r="N202" s="148"/>
      <c r="O202" s="167">
        <f t="shared" si="30"/>
        <v>0</v>
      </c>
      <c r="P202" s="168">
        <f t="shared" si="31"/>
        <v>0</v>
      </c>
      <c r="Q202" s="168">
        <f t="shared" si="31"/>
        <v>0</v>
      </c>
      <c r="R202" s="168">
        <f t="shared" si="32"/>
        <v>0</v>
      </c>
      <c r="S202" s="168">
        <f t="shared" si="33"/>
        <v>0</v>
      </c>
      <c r="T202" s="168">
        <f t="shared" si="34"/>
        <v>0</v>
      </c>
      <c r="U202" s="168">
        <f t="shared" si="35"/>
        <v>0</v>
      </c>
      <c r="V202" s="168">
        <f t="shared" si="36"/>
        <v>0</v>
      </c>
      <c r="W202" s="168">
        <f t="shared" si="37"/>
        <v>0</v>
      </c>
      <c r="X202" s="168">
        <f t="shared" si="38"/>
        <v>0</v>
      </c>
      <c r="Y202" s="169">
        <f t="shared" si="39"/>
        <v>0</v>
      </c>
      <c r="Z202" s="148"/>
      <c r="AA202" s="181"/>
      <c r="AB202" s="182"/>
      <c r="AC202" s="182"/>
      <c r="AD202" s="183"/>
      <c r="AE202" s="183"/>
      <c r="AF202" s="183"/>
      <c r="AG202" s="182"/>
      <c r="AH202" s="183"/>
      <c r="AI202" s="183"/>
      <c r="AJ202" s="183"/>
      <c r="AK202" s="184"/>
    </row>
    <row r="203" spans="1:37">
      <c r="A203" s="149"/>
      <c r="B203" s="150"/>
      <c r="C203" s="158"/>
      <c r="D203" s="159"/>
      <c r="E203" s="159"/>
      <c r="F203" s="159"/>
      <c r="G203" s="159"/>
      <c r="H203" s="159"/>
      <c r="I203" s="159"/>
      <c r="J203" s="159"/>
      <c r="K203" s="159"/>
      <c r="L203" s="159"/>
      <c r="M203" s="160"/>
      <c r="N203" s="148"/>
      <c r="O203" s="167">
        <f t="shared" si="30"/>
        <v>0</v>
      </c>
      <c r="P203" s="168">
        <f t="shared" si="31"/>
        <v>0</v>
      </c>
      <c r="Q203" s="168">
        <f t="shared" si="31"/>
        <v>0</v>
      </c>
      <c r="R203" s="168">
        <f t="shared" si="32"/>
        <v>0</v>
      </c>
      <c r="S203" s="168">
        <f t="shared" si="33"/>
        <v>0</v>
      </c>
      <c r="T203" s="168">
        <f t="shared" si="34"/>
        <v>0</v>
      </c>
      <c r="U203" s="168">
        <f t="shared" si="35"/>
        <v>0</v>
      </c>
      <c r="V203" s="168">
        <f t="shared" si="36"/>
        <v>0</v>
      </c>
      <c r="W203" s="168">
        <f t="shared" si="37"/>
        <v>0</v>
      </c>
      <c r="X203" s="168">
        <f t="shared" si="38"/>
        <v>0</v>
      </c>
      <c r="Y203" s="169">
        <f t="shared" si="39"/>
        <v>0</v>
      </c>
      <c r="Z203" s="148"/>
      <c r="AA203" s="181"/>
      <c r="AB203" s="182"/>
      <c r="AC203" s="182"/>
      <c r="AD203" s="183"/>
      <c r="AE203" s="183"/>
      <c r="AF203" s="183"/>
      <c r="AG203" s="182"/>
      <c r="AH203" s="183"/>
      <c r="AI203" s="183"/>
      <c r="AJ203" s="183"/>
      <c r="AK203" s="184"/>
    </row>
    <row r="204" spans="1:37">
      <c r="A204" s="149"/>
      <c r="B204" s="150"/>
      <c r="C204" s="158"/>
      <c r="D204" s="159"/>
      <c r="E204" s="159"/>
      <c r="F204" s="159"/>
      <c r="G204" s="159"/>
      <c r="H204" s="159"/>
      <c r="I204" s="159"/>
      <c r="J204" s="159"/>
      <c r="K204" s="159"/>
      <c r="L204" s="159"/>
      <c r="M204" s="160"/>
      <c r="N204" s="148"/>
      <c r="O204" s="167">
        <f t="shared" si="30"/>
        <v>0</v>
      </c>
      <c r="P204" s="168">
        <f t="shared" si="31"/>
        <v>0</v>
      </c>
      <c r="Q204" s="168">
        <f t="shared" si="31"/>
        <v>0</v>
      </c>
      <c r="R204" s="168">
        <f t="shared" si="32"/>
        <v>0</v>
      </c>
      <c r="S204" s="168">
        <f t="shared" si="33"/>
        <v>0</v>
      </c>
      <c r="T204" s="168">
        <f t="shared" si="34"/>
        <v>0</v>
      </c>
      <c r="U204" s="168">
        <f t="shared" si="35"/>
        <v>0</v>
      </c>
      <c r="V204" s="168">
        <f t="shared" si="36"/>
        <v>0</v>
      </c>
      <c r="W204" s="168">
        <f t="shared" si="37"/>
        <v>0</v>
      </c>
      <c r="X204" s="168">
        <f t="shared" si="38"/>
        <v>0</v>
      </c>
      <c r="Y204" s="169">
        <f t="shared" si="39"/>
        <v>0</v>
      </c>
      <c r="Z204" s="148"/>
      <c r="AA204" s="181"/>
      <c r="AB204" s="182"/>
      <c r="AC204" s="182"/>
      <c r="AD204" s="183"/>
      <c r="AE204" s="183"/>
      <c r="AF204" s="183"/>
      <c r="AG204" s="182"/>
      <c r="AH204" s="183"/>
      <c r="AI204" s="183"/>
      <c r="AJ204" s="183"/>
      <c r="AK204" s="184"/>
    </row>
    <row r="205" spans="1:37">
      <c r="A205" s="149"/>
      <c r="B205" s="150"/>
      <c r="C205" s="158"/>
      <c r="D205" s="159"/>
      <c r="E205" s="159"/>
      <c r="F205" s="159"/>
      <c r="G205" s="159"/>
      <c r="H205" s="159"/>
      <c r="I205" s="159"/>
      <c r="J205" s="159"/>
      <c r="K205" s="159"/>
      <c r="L205" s="159"/>
      <c r="M205" s="160"/>
      <c r="N205" s="148"/>
      <c r="O205" s="167">
        <f t="shared" si="30"/>
        <v>0</v>
      </c>
      <c r="P205" s="168">
        <f t="shared" si="31"/>
        <v>0</v>
      </c>
      <c r="Q205" s="168">
        <f t="shared" si="31"/>
        <v>0</v>
      </c>
      <c r="R205" s="168">
        <f t="shared" si="32"/>
        <v>0</v>
      </c>
      <c r="S205" s="168">
        <f t="shared" si="33"/>
        <v>0</v>
      </c>
      <c r="T205" s="168">
        <f t="shared" si="34"/>
        <v>0</v>
      </c>
      <c r="U205" s="168">
        <f t="shared" si="35"/>
        <v>0</v>
      </c>
      <c r="V205" s="168">
        <f t="shared" si="36"/>
        <v>0</v>
      </c>
      <c r="W205" s="168">
        <f t="shared" si="37"/>
        <v>0</v>
      </c>
      <c r="X205" s="168">
        <f t="shared" si="38"/>
        <v>0</v>
      </c>
      <c r="Y205" s="169">
        <f t="shared" si="39"/>
        <v>0</v>
      </c>
      <c r="Z205" s="148"/>
      <c r="AA205" s="181"/>
      <c r="AB205" s="182"/>
      <c r="AC205" s="182"/>
      <c r="AD205" s="183"/>
      <c r="AE205" s="183"/>
      <c r="AF205" s="183"/>
      <c r="AG205" s="182"/>
      <c r="AH205" s="183"/>
      <c r="AI205" s="183"/>
      <c r="AJ205" s="183"/>
      <c r="AK205" s="184"/>
    </row>
    <row r="206" spans="1:37">
      <c r="A206" s="149"/>
      <c r="B206" s="150"/>
      <c r="C206" s="158"/>
      <c r="D206" s="159"/>
      <c r="E206" s="159"/>
      <c r="F206" s="159"/>
      <c r="G206" s="159"/>
      <c r="H206" s="159"/>
      <c r="I206" s="159"/>
      <c r="J206" s="159"/>
      <c r="K206" s="159"/>
      <c r="L206" s="159"/>
      <c r="M206" s="160"/>
      <c r="N206" s="148"/>
      <c r="O206" s="167">
        <f t="shared" si="30"/>
        <v>0</v>
      </c>
      <c r="P206" s="168">
        <f t="shared" si="31"/>
        <v>0</v>
      </c>
      <c r="Q206" s="168">
        <f t="shared" si="31"/>
        <v>0</v>
      </c>
      <c r="R206" s="168">
        <f t="shared" si="32"/>
        <v>0</v>
      </c>
      <c r="S206" s="168">
        <f t="shared" si="33"/>
        <v>0</v>
      </c>
      <c r="T206" s="168">
        <f t="shared" si="34"/>
        <v>0</v>
      </c>
      <c r="U206" s="168">
        <f t="shared" si="35"/>
        <v>0</v>
      </c>
      <c r="V206" s="168">
        <f t="shared" si="36"/>
        <v>0</v>
      </c>
      <c r="W206" s="168">
        <f t="shared" si="37"/>
        <v>0</v>
      </c>
      <c r="X206" s="168">
        <f t="shared" si="38"/>
        <v>0</v>
      </c>
      <c r="Y206" s="169">
        <f t="shared" si="39"/>
        <v>0</v>
      </c>
      <c r="Z206" s="148"/>
      <c r="AA206" s="181"/>
      <c r="AB206" s="182"/>
      <c r="AC206" s="182"/>
      <c r="AD206" s="183"/>
      <c r="AE206" s="183"/>
      <c r="AF206" s="183"/>
      <c r="AG206" s="182"/>
      <c r="AH206" s="183"/>
      <c r="AI206" s="183"/>
      <c r="AJ206" s="183"/>
      <c r="AK206" s="184"/>
    </row>
    <row r="207" spans="1:37">
      <c r="A207" s="149"/>
      <c r="B207" s="150"/>
      <c r="C207" s="158"/>
      <c r="D207" s="159"/>
      <c r="E207" s="159"/>
      <c r="F207" s="159"/>
      <c r="G207" s="159"/>
      <c r="H207" s="159"/>
      <c r="I207" s="159"/>
      <c r="J207" s="159"/>
      <c r="K207" s="159"/>
      <c r="L207" s="159"/>
      <c r="M207" s="160"/>
      <c r="N207" s="148"/>
      <c r="O207" s="167">
        <f t="shared" si="30"/>
        <v>0</v>
      </c>
      <c r="P207" s="168">
        <f t="shared" si="31"/>
        <v>0</v>
      </c>
      <c r="Q207" s="168">
        <f t="shared" si="31"/>
        <v>0</v>
      </c>
      <c r="R207" s="168">
        <f t="shared" si="32"/>
        <v>0</v>
      </c>
      <c r="S207" s="168">
        <f t="shared" si="33"/>
        <v>0</v>
      </c>
      <c r="T207" s="168">
        <f t="shared" si="34"/>
        <v>0</v>
      </c>
      <c r="U207" s="168">
        <f t="shared" si="35"/>
        <v>0</v>
      </c>
      <c r="V207" s="168">
        <f t="shared" si="36"/>
        <v>0</v>
      </c>
      <c r="W207" s="168">
        <f t="shared" si="37"/>
        <v>0</v>
      </c>
      <c r="X207" s="168">
        <f t="shared" si="38"/>
        <v>0</v>
      </c>
      <c r="Y207" s="169">
        <f t="shared" si="39"/>
        <v>0</v>
      </c>
      <c r="Z207" s="148"/>
      <c r="AA207" s="181"/>
      <c r="AB207" s="182"/>
      <c r="AC207" s="182"/>
      <c r="AD207" s="183"/>
      <c r="AE207" s="183"/>
      <c r="AF207" s="183"/>
      <c r="AG207" s="182"/>
      <c r="AH207" s="183"/>
      <c r="AI207" s="183"/>
      <c r="AJ207" s="183"/>
      <c r="AK207" s="184"/>
    </row>
    <row r="208" spans="1:37">
      <c r="A208" s="149"/>
      <c r="B208" s="150"/>
      <c r="C208" s="158"/>
      <c r="D208" s="159"/>
      <c r="E208" s="159"/>
      <c r="F208" s="159"/>
      <c r="G208" s="159"/>
      <c r="H208" s="159"/>
      <c r="I208" s="159"/>
      <c r="J208" s="159"/>
      <c r="K208" s="159"/>
      <c r="L208" s="159"/>
      <c r="M208" s="160"/>
      <c r="N208" s="148"/>
      <c r="O208" s="167">
        <f t="shared" si="30"/>
        <v>0</v>
      </c>
      <c r="P208" s="168">
        <f t="shared" si="31"/>
        <v>0</v>
      </c>
      <c r="Q208" s="168">
        <f t="shared" si="31"/>
        <v>0</v>
      </c>
      <c r="R208" s="168">
        <f t="shared" si="32"/>
        <v>0</v>
      </c>
      <c r="S208" s="168">
        <f t="shared" si="33"/>
        <v>0</v>
      </c>
      <c r="T208" s="168">
        <f t="shared" si="34"/>
        <v>0</v>
      </c>
      <c r="U208" s="168">
        <f t="shared" si="35"/>
        <v>0</v>
      </c>
      <c r="V208" s="168">
        <f t="shared" si="36"/>
        <v>0</v>
      </c>
      <c r="W208" s="168">
        <f t="shared" si="37"/>
        <v>0</v>
      </c>
      <c r="X208" s="168">
        <f t="shared" si="38"/>
        <v>0</v>
      </c>
      <c r="Y208" s="169">
        <f t="shared" si="39"/>
        <v>0</v>
      </c>
      <c r="Z208" s="148"/>
      <c r="AA208" s="181"/>
      <c r="AB208" s="182"/>
      <c r="AC208" s="182"/>
      <c r="AD208" s="183"/>
      <c r="AE208" s="183"/>
      <c r="AF208" s="183"/>
      <c r="AG208" s="182"/>
      <c r="AH208" s="183"/>
      <c r="AI208" s="183"/>
      <c r="AJ208" s="183"/>
      <c r="AK208" s="184"/>
    </row>
    <row r="209" spans="1:37">
      <c r="A209" s="149"/>
      <c r="B209" s="150"/>
      <c r="C209" s="158"/>
      <c r="D209" s="159"/>
      <c r="E209" s="159"/>
      <c r="F209" s="159"/>
      <c r="G209" s="159"/>
      <c r="H209" s="159"/>
      <c r="I209" s="159"/>
      <c r="J209" s="159"/>
      <c r="K209" s="159"/>
      <c r="L209" s="159"/>
      <c r="M209" s="160"/>
      <c r="N209" s="148"/>
      <c r="O209" s="167">
        <f t="shared" si="30"/>
        <v>0</v>
      </c>
      <c r="P209" s="168">
        <f t="shared" si="31"/>
        <v>0</v>
      </c>
      <c r="Q209" s="168">
        <f t="shared" si="31"/>
        <v>0</v>
      </c>
      <c r="R209" s="168">
        <f t="shared" si="32"/>
        <v>0</v>
      </c>
      <c r="S209" s="168">
        <f t="shared" si="33"/>
        <v>0</v>
      </c>
      <c r="T209" s="168">
        <f t="shared" si="34"/>
        <v>0</v>
      </c>
      <c r="U209" s="168">
        <f t="shared" si="35"/>
        <v>0</v>
      </c>
      <c r="V209" s="168">
        <f t="shared" si="36"/>
        <v>0</v>
      </c>
      <c r="W209" s="168">
        <f t="shared" si="37"/>
        <v>0</v>
      </c>
      <c r="X209" s="168">
        <f t="shared" si="38"/>
        <v>0</v>
      </c>
      <c r="Y209" s="169">
        <f t="shared" si="39"/>
        <v>0</v>
      </c>
      <c r="Z209" s="148"/>
      <c r="AA209" s="181"/>
      <c r="AB209" s="182"/>
      <c r="AC209" s="182"/>
      <c r="AD209" s="183"/>
      <c r="AE209" s="183"/>
      <c r="AF209" s="183"/>
      <c r="AG209" s="182"/>
      <c r="AH209" s="183"/>
      <c r="AI209" s="183"/>
      <c r="AJ209" s="183"/>
      <c r="AK209" s="184"/>
    </row>
    <row r="210" spans="1:37">
      <c r="A210" s="149"/>
      <c r="B210" s="150"/>
      <c r="C210" s="158"/>
      <c r="D210" s="159"/>
      <c r="E210" s="159"/>
      <c r="F210" s="159"/>
      <c r="G210" s="159"/>
      <c r="H210" s="159"/>
      <c r="I210" s="159"/>
      <c r="J210" s="159"/>
      <c r="K210" s="159"/>
      <c r="L210" s="159"/>
      <c r="M210" s="160"/>
      <c r="N210" s="148"/>
      <c r="O210" s="167">
        <f t="shared" si="30"/>
        <v>0</v>
      </c>
      <c r="P210" s="168">
        <f t="shared" si="31"/>
        <v>0</v>
      </c>
      <c r="Q210" s="168">
        <f t="shared" si="31"/>
        <v>0</v>
      </c>
      <c r="R210" s="168">
        <f t="shared" si="32"/>
        <v>0</v>
      </c>
      <c r="S210" s="168">
        <f t="shared" si="33"/>
        <v>0</v>
      </c>
      <c r="T210" s="168">
        <f t="shared" si="34"/>
        <v>0</v>
      </c>
      <c r="U210" s="168">
        <f t="shared" si="35"/>
        <v>0</v>
      </c>
      <c r="V210" s="168">
        <f t="shared" si="36"/>
        <v>0</v>
      </c>
      <c r="W210" s="168">
        <f t="shared" si="37"/>
        <v>0</v>
      </c>
      <c r="X210" s="168">
        <f t="shared" si="38"/>
        <v>0</v>
      </c>
      <c r="Y210" s="169">
        <f t="shared" si="39"/>
        <v>0</v>
      </c>
      <c r="Z210" s="148"/>
      <c r="AA210" s="181"/>
      <c r="AB210" s="182"/>
      <c r="AC210" s="182"/>
      <c r="AD210" s="183"/>
      <c r="AE210" s="183"/>
      <c r="AF210" s="183"/>
      <c r="AG210" s="182"/>
      <c r="AH210" s="183"/>
      <c r="AI210" s="183"/>
      <c r="AJ210" s="183"/>
      <c r="AK210" s="184"/>
    </row>
    <row r="211" spans="1:37">
      <c r="A211" s="149"/>
      <c r="B211" s="150"/>
      <c r="C211" s="158"/>
      <c r="D211" s="159"/>
      <c r="E211" s="159"/>
      <c r="F211" s="159"/>
      <c r="G211" s="159"/>
      <c r="H211" s="159"/>
      <c r="I211" s="159"/>
      <c r="J211" s="159"/>
      <c r="K211" s="159"/>
      <c r="L211" s="159"/>
      <c r="M211" s="160"/>
      <c r="N211" s="148"/>
      <c r="O211" s="167">
        <f t="shared" si="30"/>
        <v>0</v>
      </c>
      <c r="P211" s="168">
        <f t="shared" si="31"/>
        <v>0</v>
      </c>
      <c r="Q211" s="168">
        <f t="shared" si="31"/>
        <v>0</v>
      </c>
      <c r="R211" s="168">
        <f t="shared" si="32"/>
        <v>0</v>
      </c>
      <c r="S211" s="168">
        <f t="shared" si="33"/>
        <v>0</v>
      </c>
      <c r="T211" s="168">
        <f t="shared" si="34"/>
        <v>0</v>
      </c>
      <c r="U211" s="168">
        <f t="shared" si="35"/>
        <v>0</v>
      </c>
      <c r="V211" s="168">
        <f t="shared" si="36"/>
        <v>0</v>
      </c>
      <c r="W211" s="168">
        <f t="shared" si="37"/>
        <v>0</v>
      </c>
      <c r="X211" s="168">
        <f t="shared" si="38"/>
        <v>0</v>
      </c>
      <c r="Y211" s="169">
        <f t="shared" si="39"/>
        <v>0</v>
      </c>
      <c r="Z211" s="148"/>
      <c r="AA211" s="181"/>
      <c r="AB211" s="182"/>
      <c r="AC211" s="182"/>
      <c r="AD211" s="183"/>
      <c r="AE211" s="183"/>
      <c r="AF211" s="183"/>
      <c r="AG211" s="182"/>
      <c r="AH211" s="183"/>
      <c r="AI211" s="183"/>
      <c r="AJ211" s="183"/>
      <c r="AK211" s="184"/>
    </row>
    <row r="212" spans="1:37">
      <c r="A212" s="149"/>
      <c r="B212" s="150"/>
      <c r="C212" s="158"/>
      <c r="D212" s="159"/>
      <c r="E212" s="159"/>
      <c r="F212" s="159"/>
      <c r="G212" s="159"/>
      <c r="H212" s="159"/>
      <c r="I212" s="159"/>
      <c r="J212" s="159"/>
      <c r="K212" s="159"/>
      <c r="L212" s="159"/>
      <c r="M212" s="160"/>
      <c r="N212" s="148"/>
      <c r="O212" s="167">
        <f t="shared" si="30"/>
        <v>0</v>
      </c>
      <c r="P212" s="168">
        <f t="shared" si="31"/>
        <v>0</v>
      </c>
      <c r="Q212" s="168">
        <f t="shared" si="31"/>
        <v>0</v>
      </c>
      <c r="R212" s="168">
        <f t="shared" si="32"/>
        <v>0</v>
      </c>
      <c r="S212" s="168">
        <f t="shared" si="33"/>
        <v>0</v>
      </c>
      <c r="T212" s="168">
        <f t="shared" si="34"/>
        <v>0</v>
      </c>
      <c r="U212" s="168">
        <f t="shared" si="35"/>
        <v>0</v>
      </c>
      <c r="V212" s="168">
        <f t="shared" si="36"/>
        <v>0</v>
      </c>
      <c r="W212" s="168">
        <f t="shared" si="37"/>
        <v>0</v>
      </c>
      <c r="X212" s="168">
        <f t="shared" si="38"/>
        <v>0</v>
      </c>
      <c r="Y212" s="169">
        <f t="shared" si="39"/>
        <v>0</v>
      </c>
      <c r="Z212" s="148"/>
      <c r="AA212" s="181"/>
      <c r="AB212" s="182"/>
      <c r="AC212" s="182"/>
      <c r="AD212" s="183"/>
      <c r="AE212" s="183"/>
      <c r="AF212" s="183"/>
      <c r="AG212" s="182"/>
      <c r="AH212" s="183"/>
      <c r="AI212" s="183"/>
      <c r="AJ212" s="183"/>
      <c r="AK212" s="184"/>
    </row>
    <row r="213" spans="1:37">
      <c r="A213" s="149"/>
      <c r="B213" s="150"/>
      <c r="C213" s="158"/>
      <c r="D213" s="159"/>
      <c r="E213" s="159"/>
      <c r="F213" s="159"/>
      <c r="G213" s="159"/>
      <c r="H213" s="159"/>
      <c r="I213" s="159"/>
      <c r="J213" s="159"/>
      <c r="K213" s="159"/>
      <c r="L213" s="159"/>
      <c r="M213" s="160"/>
      <c r="N213" s="148"/>
      <c r="O213" s="167">
        <f t="shared" si="30"/>
        <v>0</v>
      </c>
      <c r="P213" s="168">
        <f t="shared" si="31"/>
        <v>0</v>
      </c>
      <c r="Q213" s="168">
        <f t="shared" si="31"/>
        <v>0</v>
      </c>
      <c r="R213" s="168">
        <f t="shared" si="32"/>
        <v>0</v>
      </c>
      <c r="S213" s="168">
        <f t="shared" si="33"/>
        <v>0</v>
      </c>
      <c r="T213" s="168">
        <f t="shared" si="34"/>
        <v>0</v>
      </c>
      <c r="U213" s="168">
        <f t="shared" si="35"/>
        <v>0</v>
      </c>
      <c r="V213" s="168">
        <f t="shared" si="36"/>
        <v>0</v>
      </c>
      <c r="W213" s="168">
        <f t="shared" si="37"/>
        <v>0</v>
      </c>
      <c r="X213" s="168">
        <f t="shared" si="38"/>
        <v>0</v>
      </c>
      <c r="Y213" s="169">
        <f t="shared" si="39"/>
        <v>0</v>
      </c>
      <c r="Z213" s="148"/>
      <c r="AA213" s="181"/>
      <c r="AB213" s="182"/>
      <c r="AC213" s="182"/>
      <c r="AD213" s="183"/>
      <c r="AE213" s="183"/>
      <c r="AF213" s="183"/>
      <c r="AG213" s="182"/>
      <c r="AH213" s="183"/>
      <c r="AI213" s="183"/>
      <c r="AJ213" s="183"/>
      <c r="AK213" s="184"/>
    </row>
    <row r="214" spans="1:37">
      <c r="A214" s="149"/>
      <c r="B214" s="150"/>
      <c r="C214" s="158"/>
      <c r="D214" s="159"/>
      <c r="E214" s="159"/>
      <c r="F214" s="159"/>
      <c r="G214" s="159"/>
      <c r="H214" s="159"/>
      <c r="I214" s="159"/>
      <c r="J214" s="159"/>
      <c r="K214" s="159"/>
      <c r="L214" s="159"/>
      <c r="M214" s="160"/>
      <c r="N214" s="148"/>
      <c r="O214" s="167">
        <f t="shared" si="30"/>
        <v>0</v>
      </c>
      <c r="P214" s="168">
        <f t="shared" si="31"/>
        <v>0</v>
      </c>
      <c r="Q214" s="168">
        <f t="shared" si="31"/>
        <v>0</v>
      </c>
      <c r="R214" s="168">
        <f t="shared" si="32"/>
        <v>0</v>
      </c>
      <c r="S214" s="168">
        <f t="shared" si="33"/>
        <v>0</v>
      </c>
      <c r="T214" s="168">
        <f t="shared" si="34"/>
        <v>0</v>
      </c>
      <c r="U214" s="168">
        <f t="shared" si="35"/>
        <v>0</v>
      </c>
      <c r="V214" s="168">
        <f t="shared" si="36"/>
        <v>0</v>
      </c>
      <c r="W214" s="168">
        <f t="shared" si="37"/>
        <v>0</v>
      </c>
      <c r="X214" s="168">
        <f t="shared" si="38"/>
        <v>0</v>
      </c>
      <c r="Y214" s="169">
        <f t="shared" si="39"/>
        <v>0</v>
      </c>
      <c r="Z214" s="148"/>
      <c r="AA214" s="181"/>
      <c r="AB214" s="182"/>
      <c r="AC214" s="182"/>
      <c r="AD214" s="183"/>
      <c r="AE214" s="183"/>
      <c r="AF214" s="183"/>
      <c r="AG214" s="182"/>
      <c r="AH214" s="183"/>
      <c r="AI214" s="183"/>
      <c r="AJ214" s="183"/>
      <c r="AK214" s="184"/>
    </row>
    <row r="215" spans="1:37">
      <c r="A215" s="149"/>
      <c r="B215" s="150"/>
      <c r="C215" s="158"/>
      <c r="D215" s="159"/>
      <c r="E215" s="159"/>
      <c r="F215" s="159"/>
      <c r="G215" s="159"/>
      <c r="H215" s="159"/>
      <c r="I215" s="159"/>
      <c r="J215" s="159"/>
      <c r="K215" s="159"/>
      <c r="L215" s="159"/>
      <c r="M215" s="160"/>
      <c r="N215" s="148"/>
      <c r="O215" s="167">
        <f t="shared" si="30"/>
        <v>0</v>
      </c>
      <c r="P215" s="168">
        <f t="shared" si="31"/>
        <v>0</v>
      </c>
      <c r="Q215" s="168">
        <f t="shared" si="31"/>
        <v>0</v>
      </c>
      <c r="R215" s="168">
        <f t="shared" si="32"/>
        <v>0</v>
      </c>
      <c r="S215" s="168">
        <f t="shared" si="33"/>
        <v>0</v>
      </c>
      <c r="T215" s="168">
        <f t="shared" si="34"/>
        <v>0</v>
      </c>
      <c r="U215" s="168">
        <f t="shared" si="35"/>
        <v>0</v>
      </c>
      <c r="V215" s="168">
        <f t="shared" si="36"/>
        <v>0</v>
      </c>
      <c r="W215" s="168">
        <f t="shared" si="37"/>
        <v>0</v>
      </c>
      <c r="X215" s="168">
        <f t="shared" si="38"/>
        <v>0</v>
      </c>
      <c r="Y215" s="169">
        <f t="shared" si="39"/>
        <v>0</v>
      </c>
      <c r="Z215" s="148"/>
      <c r="AA215" s="181"/>
      <c r="AB215" s="182"/>
      <c r="AC215" s="182"/>
      <c r="AD215" s="183"/>
      <c r="AE215" s="183"/>
      <c r="AF215" s="183"/>
      <c r="AG215" s="182"/>
      <c r="AH215" s="183"/>
      <c r="AI215" s="183"/>
      <c r="AJ215" s="183"/>
      <c r="AK215" s="184"/>
    </row>
    <row r="216" spans="1:37">
      <c r="A216" s="149"/>
      <c r="B216" s="150"/>
      <c r="C216" s="158"/>
      <c r="D216" s="159"/>
      <c r="E216" s="159"/>
      <c r="F216" s="159"/>
      <c r="G216" s="159"/>
      <c r="H216" s="159"/>
      <c r="I216" s="159"/>
      <c r="J216" s="159"/>
      <c r="K216" s="159"/>
      <c r="L216" s="159"/>
      <c r="M216" s="160"/>
      <c r="N216" s="148"/>
      <c r="O216" s="167">
        <f t="shared" si="30"/>
        <v>0</v>
      </c>
      <c r="P216" s="168">
        <f t="shared" si="31"/>
        <v>0</v>
      </c>
      <c r="Q216" s="168">
        <f t="shared" si="31"/>
        <v>0</v>
      </c>
      <c r="R216" s="168">
        <f t="shared" si="32"/>
        <v>0</v>
      </c>
      <c r="S216" s="168">
        <f t="shared" si="33"/>
        <v>0</v>
      </c>
      <c r="T216" s="168">
        <f t="shared" si="34"/>
        <v>0</v>
      </c>
      <c r="U216" s="168">
        <f t="shared" si="35"/>
        <v>0</v>
      </c>
      <c r="V216" s="168">
        <f t="shared" si="36"/>
        <v>0</v>
      </c>
      <c r="W216" s="168">
        <f t="shared" si="37"/>
        <v>0</v>
      </c>
      <c r="X216" s="168">
        <f t="shared" si="38"/>
        <v>0</v>
      </c>
      <c r="Y216" s="169">
        <f t="shared" si="39"/>
        <v>0</v>
      </c>
      <c r="Z216" s="148"/>
      <c r="AA216" s="181"/>
      <c r="AB216" s="182"/>
      <c r="AC216" s="182"/>
      <c r="AD216" s="183"/>
      <c r="AE216" s="183"/>
      <c r="AF216" s="183"/>
      <c r="AG216" s="182"/>
      <c r="AH216" s="183"/>
      <c r="AI216" s="183"/>
      <c r="AJ216" s="183"/>
      <c r="AK216" s="184"/>
    </row>
    <row r="217" spans="1:37">
      <c r="A217" s="149"/>
      <c r="B217" s="150"/>
      <c r="C217" s="158"/>
      <c r="D217" s="159"/>
      <c r="E217" s="159"/>
      <c r="F217" s="159"/>
      <c r="G217" s="159"/>
      <c r="H217" s="159"/>
      <c r="I217" s="159"/>
      <c r="J217" s="159"/>
      <c r="K217" s="159"/>
      <c r="L217" s="159"/>
      <c r="M217" s="160"/>
      <c r="N217" s="148"/>
      <c r="O217" s="167">
        <f t="shared" si="30"/>
        <v>0</v>
      </c>
      <c r="P217" s="168">
        <f t="shared" si="31"/>
        <v>0</v>
      </c>
      <c r="Q217" s="168">
        <f t="shared" si="31"/>
        <v>0</v>
      </c>
      <c r="R217" s="168">
        <f t="shared" si="32"/>
        <v>0</v>
      </c>
      <c r="S217" s="168">
        <f t="shared" si="33"/>
        <v>0</v>
      </c>
      <c r="T217" s="168">
        <f t="shared" si="34"/>
        <v>0</v>
      </c>
      <c r="U217" s="168">
        <f t="shared" si="35"/>
        <v>0</v>
      </c>
      <c r="V217" s="168">
        <f t="shared" si="36"/>
        <v>0</v>
      </c>
      <c r="W217" s="168">
        <f t="shared" si="37"/>
        <v>0</v>
      </c>
      <c r="X217" s="168">
        <f t="shared" si="38"/>
        <v>0</v>
      </c>
      <c r="Y217" s="169">
        <f t="shared" si="39"/>
        <v>0</v>
      </c>
      <c r="Z217" s="148"/>
      <c r="AA217" s="181"/>
      <c r="AB217" s="182"/>
      <c r="AC217" s="182"/>
      <c r="AD217" s="183"/>
      <c r="AE217" s="183"/>
      <c r="AF217" s="183"/>
      <c r="AG217" s="182"/>
      <c r="AH217" s="183"/>
      <c r="AI217" s="183"/>
      <c r="AJ217" s="183"/>
      <c r="AK217" s="184"/>
    </row>
    <row r="218" spans="1:37">
      <c r="A218" s="149"/>
      <c r="B218" s="150"/>
      <c r="C218" s="158"/>
      <c r="D218" s="159"/>
      <c r="E218" s="159"/>
      <c r="F218" s="159"/>
      <c r="G218" s="159"/>
      <c r="H218" s="159"/>
      <c r="I218" s="159"/>
      <c r="J218" s="159"/>
      <c r="K218" s="159"/>
      <c r="L218" s="159"/>
      <c r="M218" s="160"/>
      <c r="N218" s="148"/>
      <c r="O218" s="167">
        <f t="shared" si="30"/>
        <v>0</v>
      </c>
      <c r="P218" s="168">
        <f t="shared" si="31"/>
        <v>0</v>
      </c>
      <c r="Q218" s="168">
        <f t="shared" si="31"/>
        <v>0</v>
      </c>
      <c r="R218" s="168">
        <f t="shared" si="32"/>
        <v>0</v>
      </c>
      <c r="S218" s="168">
        <f t="shared" si="33"/>
        <v>0</v>
      </c>
      <c r="T218" s="168">
        <f t="shared" si="34"/>
        <v>0</v>
      </c>
      <c r="U218" s="168">
        <f t="shared" si="35"/>
        <v>0</v>
      </c>
      <c r="V218" s="168">
        <f t="shared" si="36"/>
        <v>0</v>
      </c>
      <c r="W218" s="168">
        <f t="shared" si="37"/>
        <v>0</v>
      </c>
      <c r="X218" s="168">
        <f t="shared" si="38"/>
        <v>0</v>
      </c>
      <c r="Y218" s="169">
        <f t="shared" si="39"/>
        <v>0</v>
      </c>
      <c r="Z218" s="148"/>
      <c r="AA218" s="181"/>
      <c r="AB218" s="182"/>
      <c r="AC218" s="182"/>
      <c r="AD218" s="183"/>
      <c r="AE218" s="183"/>
      <c r="AF218" s="183"/>
      <c r="AG218" s="182"/>
      <c r="AH218" s="183"/>
      <c r="AI218" s="183"/>
      <c r="AJ218" s="183"/>
      <c r="AK218" s="184"/>
    </row>
    <row r="219" spans="1:37">
      <c r="A219" s="149"/>
      <c r="B219" s="150"/>
      <c r="C219" s="158"/>
      <c r="D219" s="159"/>
      <c r="E219" s="159"/>
      <c r="F219" s="159"/>
      <c r="G219" s="159"/>
      <c r="H219" s="159"/>
      <c r="I219" s="159"/>
      <c r="J219" s="159"/>
      <c r="K219" s="159"/>
      <c r="L219" s="159"/>
      <c r="M219" s="160"/>
      <c r="N219" s="148"/>
      <c r="O219" s="167">
        <f t="shared" si="30"/>
        <v>0</v>
      </c>
      <c r="P219" s="168">
        <f t="shared" si="31"/>
        <v>0</v>
      </c>
      <c r="Q219" s="168">
        <f t="shared" si="31"/>
        <v>0</v>
      </c>
      <c r="R219" s="168">
        <f t="shared" si="32"/>
        <v>0</v>
      </c>
      <c r="S219" s="168">
        <f t="shared" si="33"/>
        <v>0</v>
      </c>
      <c r="T219" s="168">
        <f t="shared" si="34"/>
        <v>0</v>
      </c>
      <c r="U219" s="168">
        <f t="shared" si="35"/>
        <v>0</v>
      </c>
      <c r="V219" s="168">
        <f t="shared" si="36"/>
        <v>0</v>
      </c>
      <c r="W219" s="168">
        <f t="shared" si="37"/>
        <v>0</v>
      </c>
      <c r="X219" s="168">
        <f t="shared" si="38"/>
        <v>0</v>
      </c>
      <c r="Y219" s="169">
        <f t="shared" si="39"/>
        <v>0</v>
      </c>
      <c r="Z219" s="148"/>
      <c r="AA219" s="181"/>
      <c r="AB219" s="182"/>
      <c r="AC219" s="182"/>
      <c r="AD219" s="183"/>
      <c r="AE219" s="183"/>
      <c r="AF219" s="183"/>
      <c r="AG219" s="182"/>
      <c r="AH219" s="183"/>
      <c r="AI219" s="183"/>
      <c r="AJ219" s="183"/>
      <c r="AK219" s="184"/>
    </row>
    <row r="220" spans="1:37">
      <c r="A220" s="149"/>
      <c r="B220" s="150"/>
      <c r="C220" s="158"/>
      <c r="D220" s="159"/>
      <c r="E220" s="159"/>
      <c r="F220" s="159"/>
      <c r="G220" s="159"/>
      <c r="H220" s="159"/>
      <c r="I220" s="159"/>
      <c r="J220" s="159"/>
      <c r="K220" s="159"/>
      <c r="L220" s="159"/>
      <c r="M220" s="160"/>
      <c r="N220" s="148"/>
      <c r="O220" s="167">
        <f t="shared" si="30"/>
        <v>0</v>
      </c>
      <c r="P220" s="168">
        <f t="shared" si="31"/>
        <v>0</v>
      </c>
      <c r="Q220" s="168">
        <f t="shared" si="31"/>
        <v>0</v>
      </c>
      <c r="R220" s="168">
        <f t="shared" si="32"/>
        <v>0</v>
      </c>
      <c r="S220" s="168">
        <f t="shared" si="33"/>
        <v>0</v>
      </c>
      <c r="T220" s="168">
        <f t="shared" si="34"/>
        <v>0</v>
      </c>
      <c r="U220" s="168">
        <f t="shared" si="35"/>
        <v>0</v>
      </c>
      <c r="V220" s="168">
        <f t="shared" si="36"/>
        <v>0</v>
      </c>
      <c r="W220" s="168">
        <f t="shared" si="37"/>
        <v>0</v>
      </c>
      <c r="X220" s="168">
        <f t="shared" si="38"/>
        <v>0</v>
      </c>
      <c r="Y220" s="169">
        <f t="shared" si="39"/>
        <v>0</v>
      </c>
      <c r="Z220" s="148"/>
      <c r="AA220" s="181"/>
      <c r="AB220" s="182"/>
      <c r="AC220" s="182"/>
      <c r="AD220" s="183"/>
      <c r="AE220" s="183"/>
      <c r="AF220" s="183"/>
      <c r="AG220" s="182"/>
      <c r="AH220" s="183"/>
      <c r="AI220" s="183"/>
      <c r="AJ220" s="183"/>
      <c r="AK220" s="184"/>
    </row>
    <row r="221" spans="1:37">
      <c r="A221" s="149"/>
      <c r="B221" s="150"/>
      <c r="C221" s="158"/>
      <c r="D221" s="159"/>
      <c r="E221" s="159"/>
      <c r="F221" s="159"/>
      <c r="G221" s="159"/>
      <c r="H221" s="159"/>
      <c r="I221" s="159"/>
      <c r="J221" s="159"/>
      <c r="K221" s="159"/>
      <c r="L221" s="159"/>
      <c r="M221" s="160"/>
      <c r="N221" s="148"/>
      <c r="O221" s="167">
        <f t="shared" si="30"/>
        <v>0</v>
      </c>
      <c r="P221" s="168">
        <f t="shared" si="31"/>
        <v>0</v>
      </c>
      <c r="Q221" s="168">
        <f t="shared" si="31"/>
        <v>0</v>
      </c>
      <c r="R221" s="168">
        <f t="shared" si="32"/>
        <v>0</v>
      </c>
      <c r="S221" s="168">
        <f t="shared" si="33"/>
        <v>0</v>
      </c>
      <c r="T221" s="168">
        <f t="shared" si="34"/>
        <v>0</v>
      </c>
      <c r="U221" s="168">
        <f t="shared" si="35"/>
        <v>0</v>
      </c>
      <c r="V221" s="168">
        <f t="shared" si="36"/>
        <v>0</v>
      </c>
      <c r="W221" s="168">
        <f t="shared" si="37"/>
        <v>0</v>
      </c>
      <c r="X221" s="168">
        <f t="shared" si="38"/>
        <v>0</v>
      </c>
      <c r="Y221" s="169">
        <f t="shared" si="39"/>
        <v>0</v>
      </c>
      <c r="Z221" s="148"/>
      <c r="AA221" s="181"/>
      <c r="AB221" s="182"/>
      <c r="AC221" s="182"/>
      <c r="AD221" s="183"/>
      <c r="AE221" s="183"/>
      <c r="AF221" s="183"/>
      <c r="AG221" s="182"/>
      <c r="AH221" s="183"/>
      <c r="AI221" s="183"/>
      <c r="AJ221" s="183"/>
      <c r="AK221" s="184"/>
    </row>
    <row r="222" spans="1:37">
      <c r="A222" s="149"/>
      <c r="B222" s="150"/>
      <c r="C222" s="158"/>
      <c r="D222" s="159"/>
      <c r="E222" s="159"/>
      <c r="F222" s="159"/>
      <c r="G222" s="159"/>
      <c r="H222" s="159"/>
      <c r="I222" s="159"/>
      <c r="J222" s="159"/>
      <c r="K222" s="159"/>
      <c r="L222" s="159"/>
      <c r="M222" s="160"/>
      <c r="N222" s="148"/>
      <c r="O222" s="167">
        <f t="shared" si="30"/>
        <v>0</v>
      </c>
      <c r="P222" s="168">
        <f t="shared" si="31"/>
        <v>0</v>
      </c>
      <c r="Q222" s="168">
        <f t="shared" si="31"/>
        <v>0</v>
      </c>
      <c r="R222" s="168">
        <f t="shared" si="32"/>
        <v>0</v>
      </c>
      <c r="S222" s="168">
        <f t="shared" si="33"/>
        <v>0</v>
      </c>
      <c r="T222" s="168">
        <f t="shared" si="34"/>
        <v>0</v>
      </c>
      <c r="U222" s="168">
        <f t="shared" si="35"/>
        <v>0</v>
      </c>
      <c r="V222" s="168">
        <f t="shared" si="36"/>
        <v>0</v>
      </c>
      <c r="W222" s="168">
        <f t="shared" si="37"/>
        <v>0</v>
      </c>
      <c r="X222" s="168">
        <f t="shared" si="38"/>
        <v>0</v>
      </c>
      <c r="Y222" s="169">
        <f t="shared" si="39"/>
        <v>0</v>
      </c>
      <c r="Z222" s="148"/>
      <c r="AA222" s="181"/>
      <c r="AB222" s="182"/>
      <c r="AC222" s="182"/>
      <c r="AD222" s="183"/>
      <c r="AE222" s="183"/>
      <c r="AF222" s="183"/>
      <c r="AG222" s="182"/>
      <c r="AH222" s="183"/>
      <c r="AI222" s="183"/>
      <c r="AJ222" s="183"/>
      <c r="AK222" s="184"/>
    </row>
    <row r="223" spans="1:37">
      <c r="A223" s="149"/>
      <c r="B223" s="150"/>
      <c r="C223" s="158"/>
      <c r="D223" s="159"/>
      <c r="E223" s="159"/>
      <c r="F223" s="159"/>
      <c r="G223" s="159"/>
      <c r="H223" s="159"/>
      <c r="I223" s="159"/>
      <c r="J223" s="159"/>
      <c r="K223" s="159"/>
      <c r="L223" s="159"/>
      <c r="M223" s="160"/>
      <c r="N223" s="148"/>
      <c r="O223" s="167">
        <f t="shared" si="30"/>
        <v>0</v>
      </c>
      <c r="P223" s="168">
        <f t="shared" si="31"/>
        <v>0</v>
      </c>
      <c r="Q223" s="168">
        <f t="shared" si="31"/>
        <v>0</v>
      </c>
      <c r="R223" s="168">
        <f t="shared" si="32"/>
        <v>0</v>
      </c>
      <c r="S223" s="168">
        <f t="shared" si="33"/>
        <v>0</v>
      </c>
      <c r="T223" s="168">
        <f t="shared" si="34"/>
        <v>0</v>
      </c>
      <c r="U223" s="168">
        <f t="shared" si="35"/>
        <v>0</v>
      </c>
      <c r="V223" s="168">
        <f t="shared" si="36"/>
        <v>0</v>
      </c>
      <c r="W223" s="168">
        <f t="shared" si="37"/>
        <v>0</v>
      </c>
      <c r="X223" s="168">
        <f t="shared" si="38"/>
        <v>0</v>
      </c>
      <c r="Y223" s="169">
        <f t="shared" si="39"/>
        <v>0</v>
      </c>
      <c r="Z223" s="148"/>
      <c r="AA223" s="181"/>
      <c r="AB223" s="182"/>
      <c r="AC223" s="182"/>
      <c r="AD223" s="183"/>
      <c r="AE223" s="183"/>
      <c r="AF223" s="183"/>
      <c r="AG223" s="182"/>
      <c r="AH223" s="183"/>
      <c r="AI223" s="183"/>
      <c r="AJ223" s="183"/>
      <c r="AK223" s="184"/>
    </row>
    <row r="224" spans="1:37">
      <c r="A224" s="149"/>
      <c r="B224" s="150"/>
      <c r="C224" s="158"/>
      <c r="D224" s="159"/>
      <c r="E224" s="159"/>
      <c r="F224" s="159"/>
      <c r="G224" s="159"/>
      <c r="H224" s="159"/>
      <c r="I224" s="159"/>
      <c r="J224" s="159"/>
      <c r="K224" s="159"/>
      <c r="L224" s="159"/>
      <c r="M224" s="160"/>
      <c r="N224" s="148"/>
      <c r="O224" s="167">
        <f t="shared" si="30"/>
        <v>0</v>
      </c>
      <c r="P224" s="168">
        <f t="shared" si="31"/>
        <v>0</v>
      </c>
      <c r="Q224" s="168">
        <f t="shared" si="31"/>
        <v>0</v>
      </c>
      <c r="R224" s="168">
        <f t="shared" si="32"/>
        <v>0</v>
      </c>
      <c r="S224" s="168">
        <f t="shared" si="33"/>
        <v>0</v>
      </c>
      <c r="T224" s="168">
        <f t="shared" si="34"/>
        <v>0</v>
      </c>
      <c r="U224" s="168">
        <f t="shared" si="35"/>
        <v>0</v>
      </c>
      <c r="V224" s="168">
        <f t="shared" si="36"/>
        <v>0</v>
      </c>
      <c r="W224" s="168">
        <f t="shared" si="37"/>
        <v>0</v>
      </c>
      <c r="X224" s="168">
        <f t="shared" si="38"/>
        <v>0</v>
      </c>
      <c r="Y224" s="169">
        <f t="shared" si="39"/>
        <v>0</v>
      </c>
      <c r="Z224" s="148"/>
      <c r="AA224" s="181"/>
      <c r="AB224" s="182"/>
      <c r="AC224" s="182"/>
      <c r="AD224" s="183"/>
      <c r="AE224" s="183"/>
      <c r="AF224" s="183"/>
      <c r="AG224" s="182"/>
      <c r="AH224" s="183"/>
      <c r="AI224" s="183"/>
      <c r="AJ224" s="183"/>
      <c r="AK224" s="184"/>
    </row>
    <row r="225" spans="1:37">
      <c r="A225" s="149"/>
      <c r="B225" s="150"/>
      <c r="C225" s="158"/>
      <c r="D225" s="159"/>
      <c r="E225" s="159"/>
      <c r="F225" s="159"/>
      <c r="G225" s="159"/>
      <c r="H225" s="159"/>
      <c r="I225" s="159"/>
      <c r="J225" s="159"/>
      <c r="K225" s="159"/>
      <c r="L225" s="159"/>
      <c r="M225" s="160"/>
      <c r="N225" s="148"/>
      <c r="O225" s="167">
        <f t="shared" si="30"/>
        <v>0</v>
      </c>
      <c r="P225" s="168">
        <f t="shared" si="31"/>
        <v>0</v>
      </c>
      <c r="Q225" s="168">
        <f t="shared" si="31"/>
        <v>0</v>
      </c>
      <c r="R225" s="168">
        <f t="shared" si="32"/>
        <v>0</v>
      </c>
      <c r="S225" s="168">
        <f t="shared" si="33"/>
        <v>0</v>
      </c>
      <c r="T225" s="168">
        <f t="shared" si="34"/>
        <v>0</v>
      </c>
      <c r="U225" s="168">
        <f t="shared" si="35"/>
        <v>0</v>
      </c>
      <c r="V225" s="168">
        <f t="shared" si="36"/>
        <v>0</v>
      </c>
      <c r="W225" s="168">
        <f t="shared" si="37"/>
        <v>0</v>
      </c>
      <c r="X225" s="168">
        <f t="shared" si="38"/>
        <v>0</v>
      </c>
      <c r="Y225" s="169">
        <f t="shared" si="39"/>
        <v>0</v>
      </c>
      <c r="Z225" s="148"/>
      <c r="AA225" s="181"/>
      <c r="AB225" s="182"/>
      <c r="AC225" s="182"/>
      <c r="AD225" s="183"/>
      <c r="AE225" s="183"/>
      <c r="AF225" s="183"/>
      <c r="AG225" s="182"/>
      <c r="AH225" s="183"/>
      <c r="AI225" s="183"/>
      <c r="AJ225" s="183"/>
      <c r="AK225" s="184"/>
    </row>
    <row r="226" spans="1:37">
      <c r="A226" s="149"/>
      <c r="B226" s="150"/>
      <c r="C226" s="158"/>
      <c r="D226" s="159"/>
      <c r="E226" s="159"/>
      <c r="F226" s="159"/>
      <c r="G226" s="159"/>
      <c r="H226" s="159"/>
      <c r="I226" s="159"/>
      <c r="J226" s="159"/>
      <c r="K226" s="159"/>
      <c r="L226" s="159"/>
      <c r="M226" s="160"/>
      <c r="N226" s="148"/>
      <c r="O226" s="167">
        <f t="shared" si="30"/>
        <v>0</v>
      </c>
      <c r="P226" s="168">
        <f t="shared" si="31"/>
        <v>0</v>
      </c>
      <c r="Q226" s="168">
        <f t="shared" si="31"/>
        <v>0</v>
      </c>
      <c r="R226" s="168">
        <f t="shared" si="32"/>
        <v>0</v>
      </c>
      <c r="S226" s="168">
        <f t="shared" si="33"/>
        <v>0</v>
      </c>
      <c r="T226" s="168">
        <f t="shared" si="34"/>
        <v>0</v>
      </c>
      <c r="U226" s="168">
        <f t="shared" si="35"/>
        <v>0</v>
      </c>
      <c r="V226" s="168">
        <f t="shared" si="36"/>
        <v>0</v>
      </c>
      <c r="W226" s="168">
        <f t="shared" si="37"/>
        <v>0</v>
      </c>
      <c r="X226" s="168">
        <f t="shared" si="38"/>
        <v>0</v>
      </c>
      <c r="Y226" s="169">
        <f t="shared" si="39"/>
        <v>0</v>
      </c>
      <c r="Z226" s="148"/>
      <c r="AA226" s="181"/>
      <c r="AB226" s="182"/>
      <c r="AC226" s="182"/>
      <c r="AD226" s="183"/>
      <c r="AE226" s="183"/>
      <c r="AF226" s="183"/>
      <c r="AG226" s="182"/>
      <c r="AH226" s="183"/>
      <c r="AI226" s="183"/>
      <c r="AJ226" s="183"/>
      <c r="AK226" s="184"/>
    </row>
    <row r="227" spans="1:37">
      <c r="A227" s="149"/>
      <c r="B227" s="150"/>
      <c r="C227" s="158"/>
      <c r="D227" s="159"/>
      <c r="E227" s="159"/>
      <c r="F227" s="159"/>
      <c r="G227" s="159"/>
      <c r="H227" s="159"/>
      <c r="I227" s="159"/>
      <c r="J227" s="159"/>
      <c r="K227" s="159"/>
      <c r="L227" s="159"/>
      <c r="M227" s="160"/>
      <c r="N227" s="148"/>
      <c r="O227" s="167">
        <f t="shared" si="30"/>
        <v>0</v>
      </c>
      <c r="P227" s="168">
        <f t="shared" si="31"/>
        <v>0</v>
      </c>
      <c r="Q227" s="168">
        <f t="shared" si="31"/>
        <v>0</v>
      </c>
      <c r="R227" s="168">
        <f t="shared" si="32"/>
        <v>0</v>
      </c>
      <c r="S227" s="168">
        <f t="shared" si="33"/>
        <v>0</v>
      </c>
      <c r="T227" s="168">
        <f t="shared" si="34"/>
        <v>0</v>
      </c>
      <c r="U227" s="168">
        <f t="shared" si="35"/>
        <v>0</v>
      </c>
      <c r="V227" s="168">
        <f t="shared" si="36"/>
        <v>0</v>
      </c>
      <c r="W227" s="168">
        <f t="shared" si="37"/>
        <v>0</v>
      </c>
      <c r="X227" s="168">
        <f t="shared" si="38"/>
        <v>0</v>
      </c>
      <c r="Y227" s="169">
        <f t="shared" si="39"/>
        <v>0</v>
      </c>
      <c r="Z227" s="148"/>
      <c r="AA227" s="181"/>
      <c r="AB227" s="182"/>
      <c r="AC227" s="182"/>
      <c r="AD227" s="183"/>
      <c r="AE227" s="183"/>
      <c r="AF227" s="183"/>
      <c r="AG227" s="182"/>
      <c r="AH227" s="183"/>
      <c r="AI227" s="183"/>
      <c r="AJ227" s="183"/>
      <c r="AK227" s="184"/>
    </row>
    <row r="228" spans="1:37">
      <c r="A228" s="149"/>
      <c r="B228" s="150"/>
      <c r="C228" s="158"/>
      <c r="D228" s="159"/>
      <c r="E228" s="159"/>
      <c r="F228" s="159"/>
      <c r="G228" s="159"/>
      <c r="H228" s="159"/>
      <c r="I228" s="159"/>
      <c r="J228" s="159"/>
      <c r="K228" s="159"/>
      <c r="L228" s="159"/>
      <c r="M228" s="160"/>
      <c r="N228" s="148"/>
      <c r="O228" s="167">
        <f t="shared" si="30"/>
        <v>0</v>
      </c>
      <c r="P228" s="168">
        <f t="shared" si="31"/>
        <v>0</v>
      </c>
      <c r="Q228" s="168">
        <f t="shared" si="31"/>
        <v>0</v>
      </c>
      <c r="R228" s="168">
        <f t="shared" si="32"/>
        <v>0</v>
      </c>
      <c r="S228" s="168">
        <f t="shared" si="33"/>
        <v>0</v>
      </c>
      <c r="T228" s="168">
        <f t="shared" si="34"/>
        <v>0</v>
      </c>
      <c r="U228" s="168">
        <f t="shared" si="35"/>
        <v>0</v>
      </c>
      <c r="V228" s="168">
        <f t="shared" si="36"/>
        <v>0</v>
      </c>
      <c r="W228" s="168">
        <f t="shared" si="37"/>
        <v>0</v>
      </c>
      <c r="X228" s="168">
        <f t="shared" si="38"/>
        <v>0</v>
      </c>
      <c r="Y228" s="169">
        <f t="shared" si="39"/>
        <v>0</v>
      </c>
      <c r="Z228" s="148"/>
      <c r="AA228" s="181"/>
      <c r="AB228" s="182"/>
      <c r="AC228" s="182"/>
      <c r="AD228" s="183"/>
      <c r="AE228" s="183"/>
      <c r="AF228" s="183"/>
      <c r="AG228" s="182"/>
      <c r="AH228" s="183"/>
      <c r="AI228" s="183"/>
      <c r="AJ228" s="183"/>
      <c r="AK228" s="184"/>
    </row>
    <row r="229" spans="1:37">
      <c r="A229" s="149"/>
      <c r="B229" s="150"/>
      <c r="C229" s="158"/>
      <c r="D229" s="159"/>
      <c r="E229" s="159"/>
      <c r="F229" s="159"/>
      <c r="G229" s="159"/>
      <c r="H229" s="159"/>
      <c r="I229" s="159"/>
      <c r="J229" s="159"/>
      <c r="K229" s="159"/>
      <c r="L229" s="159"/>
      <c r="M229" s="160"/>
      <c r="N229" s="148"/>
      <c r="O229" s="167">
        <f t="shared" si="30"/>
        <v>0</v>
      </c>
      <c r="P229" s="168">
        <f t="shared" si="31"/>
        <v>0</v>
      </c>
      <c r="Q229" s="168">
        <f t="shared" si="31"/>
        <v>0</v>
      </c>
      <c r="R229" s="168">
        <f t="shared" si="32"/>
        <v>0</v>
      </c>
      <c r="S229" s="168">
        <f t="shared" si="33"/>
        <v>0</v>
      </c>
      <c r="T229" s="168">
        <f t="shared" si="34"/>
        <v>0</v>
      </c>
      <c r="U229" s="168">
        <f t="shared" si="35"/>
        <v>0</v>
      </c>
      <c r="V229" s="168">
        <f t="shared" si="36"/>
        <v>0</v>
      </c>
      <c r="W229" s="168">
        <f t="shared" si="37"/>
        <v>0</v>
      </c>
      <c r="X229" s="168">
        <f t="shared" si="38"/>
        <v>0</v>
      </c>
      <c r="Y229" s="169">
        <f t="shared" si="39"/>
        <v>0</v>
      </c>
      <c r="Z229" s="148"/>
      <c r="AA229" s="181"/>
      <c r="AB229" s="182"/>
      <c r="AC229" s="182"/>
      <c r="AD229" s="183"/>
      <c r="AE229" s="183"/>
      <c r="AF229" s="183"/>
      <c r="AG229" s="182"/>
      <c r="AH229" s="183"/>
      <c r="AI229" s="183"/>
      <c r="AJ229" s="183"/>
      <c r="AK229" s="184"/>
    </row>
    <row r="230" spans="1:37">
      <c r="A230" s="149"/>
      <c r="B230" s="150"/>
      <c r="C230" s="158"/>
      <c r="D230" s="159"/>
      <c r="E230" s="159"/>
      <c r="F230" s="159"/>
      <c r="G230" s="159"/>
      <c r="H230" s="159"/>
      <c r="I230" s="159"/>
      <c r="J230" s="159"/>
      <c r="K230" s="159"/>
      <c r="L230" s="159"/>
      <c r="M230" s="160"/>
      <c r="N230" s="148"/>
      <c r="O230" s="167">
        <f t="shared" si="30"/>
        <v>0</v>
      </c>
      <c r="P230" s="168">
        <f t="shared" si="31"/>
        <v>0</v>
      </c>
      <c r="Q230" s="168">
        <f t="shared" si="31"/>
        <v>0</v>
      </c>
      <c r="R230" s="168">
        <f t="shared" si="32"/>
        <v>0</v>
      </c>
      <c r="S230" s="168">
        <f t="shared" si="33"/>
        <v>0</v>
      </c>
      <c r="T230" s="168">
        <f t="shared" si="34"/>
        <v>0</v>
      </c>
      <c r="U230" s="168">
        <f t="shared" si="35"/>
        <v>0</v>
      </c>
      <c r="V230" s="168">
        <f t="shared" si="36"/>
        <v>0</v>
      </c>
      <c r="W230" s="168">
        <f t="shared" si="37"/>
        <v>0</v>
      </c>
      <c r="X230" s="168">
        <f t="shared" si="38"/>
        <v>0</v>
      </c>
      <c r="Y230" s="169">
        <f t="shared" si="39"/>
        <v>0</v>
      </c>
      <c r="Z230" s="148"/>
      <c r="AA230" s="181"/>
      <c r="AB230" s="182"/>
      <c r="AC230" s="182"/>
      <c r="AD230" s="183"/>
      <c r="AE230" s="183"/>
      <c r="AF230" s="183"/>
      <c r="AG230" s="182"/>
      <c r="AH230" s="183"/>
      <c r="AI230" s="183"/>
      <c r="AJ230" s="183"/>
      <c r="AK230" s="184"/>
    </row>
    <row r="231" spans="1:37">
      <c r="A231" s="149"/>
      <c r="B231" s="150"/>
      <c r="C231" s="158"/>
      <c r="D231" s="159"/>
      <c r="E231" s="159"/>
      <c r="F231" s="159"/>
      <c r="G231" s="159"/>
      <c r="H231" s="159"/>
      <c r="I231" s="159"/>
      <c r="J231" s="159"/>
      <c r="K231" s="159"/>
      <c r="L231" s="159"/>
      <c r="M231" s="160"/>
      <c r="N231" s="148"/>
      <c r="O231" s="167">
        <f t="shared" si="30"/>
        <v>0</v>
      </c>
      <c r="P231" s="168">
        <f t="shared" si="31"/>
        <v>0</v>
      </c>
      <c r="Q231" s="168">
        <f t="shared" si="31"/>
        <v>0</v>
      </c>
      <c r="R231" s="168">
        <f t="shared" si="32"/>
        <v>0</v>
      </c>
      <c r="S231" s="168">
        <f t="shared" si="33"/>
        <v>0</v>
      </c>
      <c r="T231" s="168">
        <f t="shared" si="34"/>
        <v>0</v>
      </c>
      <c r="U231" s="168">
        <f t="shared" si="35"/>
        <v>0</v>
      </c>
      <c r="V231" s="168">
        <f t="shared" si="36"/>
        <v>0</v>
      </c>
      <c r="W231" s="168">
        <f t="shared" si="37"/>
        <v>0</v>
      </c>
      <c r="X231" s="168">
        <f t="shared" si="38"/>
        <v>0</v>
      </c>
      <c r="Y231" s="169">
        <f t="shared" si="39"/>
        <v>0</v>
      </c>
      <c r="Z231" s="148"/>
      <c r="AA231" s="181"/>
      <c r="AB231" s="182"/>
      <c r="AC231" s="182"/>
      <c r="AD231" s="183"/>
      <c r="AE231" s="183"/>
      <c r="AF231" s="183"/>
      <c r="AG231" s="182"/>
      <c r="AH231" s="183"/>
      <c r="AI231" s="183"/>
      <c r="AJ231" s="183"/>
      <c r="AK231" s="184"/>
    </row>
    <row r="232" spans="1:37">
      <c r="A232" s="149"/>
      <c r="B232" s="150"/>
      <c r="C232" s="158"/>
      <c r="D232" s="159"/>
      <c r="E232" s="159"/>
      <c r="F232" s="159"/>
      <c r="G232" s="159"/>
      <c r="H232" s="159"/>
      <c r="I232" s="159"/>
      <c r="J232" s="159"/>
      <c r="K232" s="159"/>
      <c r="L232" s="159"/>
      <c r="M232" s="160"/>
      <c r="N232" s="148"/>
      <c r="O232" s="167">
        <f t="shared" si="30"/>
        <v>0</v>
      </c>
      <c r="P232" s="168">
        <f t="shared" si="31"/>
        <v>0</v>
      </c>
      <c r="Q232" s="168">
        <f t="shared" si="31"/>
        <v>0</v>
      </c>
      <c r="R232" s="168">
        <f t="shared" si="32"/>
        <v>0</v>
      </c>
      <c r="S232" s="168">
        <f t="shared" si="33"/>
        <v>0</v>
      </c>
      <c r="T232" s="168">
        <f t="shared" si="34"/>
        <v>0</v>
      </c>
      <c r="U232" s="168">
        <f t="shared" si="35"/>
        <v>0</v>
      </c>
      <c r="V232" s="168">
        <f t="shared" si="36"/>
        <v>0</v>
      </c>
      <c r="W232" s="168">
        <f t="shared" si="37"/>
        <v>0</v>
      </c>
      <c r="X232" s="168">
        <f t="shared" si="38"/>
        <v>0</v>
      </c>
      <c r="Y232" s="169">
        <f t="shared" si="39"/>
        <v>0</v>
      </c>
      <c r="Z232" s="148"/>
      <c r="AA232" s="181"/>
      <c r="AB232" s="182"/>
      <c r="AC232" s="182"/>
      <c r="AD232" s="183"/>
      <c r="AE232" s="183"/>
      <c r="AF232" s="183"/>
      <c r="AG232" s="182"/>
      <c r="AH232" s="183"/>
      <c r="AI232" s="183"/>
      <c r="AJ232" s="183"/>
      <c r="AK232" s="184"/>
    </row>
    <row r="233" spans="1:37">
      <c r="A233" s="149"/>
      <c r="B233" s="150"/>
      <c r="C233" s="158"/>
      <c r="D233" s="159"/>
      <c r="E233" s="159"/>
      <c r="F233" s="159"/>
      <c r="G233" s="159"/>
      <c r="H233" s="159"/>
      <c r="I233" s="159"/>
      <c r="J233" s="159"/>
      <c r="K233" s="159"/>
      <c r="L233" s="159"/>
      <c r="M233" s="160"/>
      <c r="N233" s="148"/>
      <c r="O233" s="167">
        <f t="shared" si="30"/>
        <v>0</v>
      </c>
      <c r="P233" s="168">
        <f t="shared" si="31"/>
        <v>0</v>
      </c>
      <c r="Q233" s="168">
        <f t="shared" si="31"/>
        <v>0</v>
      </c>
      <c r="R233" s="168">
        <f t="shared" si="32"/>
        <v>0</v>
      </c>
      <c r="S233" s="168">
        <f t="shared" si="33"/>
        <v>0</v>
      </c>
      <c r="T233" s="168">
        <f t="shared" si="34"/>
        <v>0</v>
      </c>
      <c r="U233" s="168">
        <f t="shared" si="35"/>
        <v>0</v>
      </c>
      <c r="V233" s="168">
        <f t="shared" si="36"/>
        <v>0</v>
      </c>
      <c r="W233" s="168">
        <f t="shared" si="37"/>
        <v>0</v>
      </c>
      <c r="X233" s="168">
        <f t="shared" si="38"/>
        <v>0</v>
      </c>
      <c r="Y233" s="169">
        <f t="shared" si="39"/>
        <v>0</v>
      </c>
      <c r="Z233" s="148"/>
      <c r="AA233" s="181"/>
      <c r="AB233" s="182"/>
      <c r="AC233" s="182"/>
      <c r="AD233" s="183"/>
      <c r="AE233" s="183"/>
      <c r="AF233" s="183"/>
      <c r="AG233" s="182"/>
      <c r="AH233" s="183"/>
      <c r="AI233" s="183"/>
      <c r="AJ233" s="183"/>
      <c r="AK233" s="184"/>
    </row>
    <row r="234" spans="1:37">
      <c r="A234" s="149"/>
      <c r="B234" s="150"/>
      <c r="C234" s="158"/>
      <c r="D234" s="159"/>
      <c r="E234" s="159"/>
      <c r="F234" s="159"/>
      <c r="G234" s="159"/>
      <c r="H234" s="159"/>
      <c r="I234" s="159"/>
      <c r="J234" s="159"/>
      <c r="K234" s="159"/>
      <c r="L234" s="159"/>
      <c r="M234" s="160"/>
      <c r="N234" s="148"/>
      <c r="O234" s="167">
        <f t="shared" si="30"/>
        <v>0</v>
      </c>
      <c r="P234" s="168">
        <f t="shared" si="31"/>
        <v>0</v>
      </c>
      <c r="Q234" s="168">
        <f t="shared" si="31"/>
        <v>0</v>
      </c>
      <c r="R234" s="168">
        <f t="shared" si="32"/>
        <v>0</v>
      </c>
      <c r="S234" s="168">
        <f t="shared" si="33"/>
        <v>0</v>
      </c>
      <c r="T234" s="168">
        <f t="shared" si="34"/>
        <v>0</v>
      </c>
      <c r="U234" s="168">
        <f t="shared" si="35"/>
        <v>0</v>
      </c>
      <c r="V234" s="168">
        <f t="shared" si="36"/>
        <v>0</v>
      </c>
      <c r="W234" s="168">
        <f t="shared" si="37"/>
        <v>0</v>
      </c>
      <c r="X234" s="168">
        <f t="shared" si="38"/>
        <v>0</v>
      </c>
      <c r="Y234" s="169">
        <f t="shared" si="39"/>
        <v>0</v>
      </c>
      <c r="Z234" s="148"/>
      <c r="AA234" s="181"/>
      <c r="AB234" s="182"/>
      <c r="AC234" s="182"/>
      <c r="AD234" s="183"/>
      <c r="AE234" s="183"/>
      <c r="AF234" s="183"/>
      <c r="AG234" s="182"/>
      <c r="AH234" s="183"/>
      <c r="AI234" s="183"/>
      <c r="AJ234" s="183"/>
      <c r="AK234" s="184"/>
    </row>
    <row r="235" spans="1:37">
      <c r="A235" s="149"/>
      <c r="B235" s="150"/>
      <c r="C235" s="158"/>
      <c r="D235" s="159"/>
      <c r="E235" s="159"/>
      <c r="F235" s="159"/>
      <c r="G235" s="159"/>
      <c r="H235" s="159"/>
      <c r="I235" s="159"/>
      <c r="J235" s="159"/>
      <c r="K235" s="159"/>
      <c r="L235" s="159"/>
      <c r="M235" s="160"/>
      <c r="N235" s="148"/>
      <c r="O235" s="167">
        <f t="shared" si="30"/>
        <v>0</v>
      </c>
      <c r="P235" s="168">
        <f t="shared" si="31"/>
        <v>0</v>
      </c>
      <c r="Q235" s="168">
        <f t="shared" si="31"/>
        <v>0</v>
      </c>
      <c r="R235" s="168">
        <f t="shared" si="32"/>
        <v>0</v>
      </c>
      <c r="S235" s="168">
        <f t="shared" si="33"/>
        <v>0</v>
      </c>
      <c r="T235" s="168">
        <f t="shared" si="34"/>
        <v>0</v>
      </c>
      <c r="U235" s="168">
        <f t="shared" si="35"/>
        <v>0</v>
      </c>
      <c r="V235" s="168">
        <f t="shared" si="36"/>
        <v>0</v>
      </c>
      <c r="W235" s="168">
        <f t="shared" si="37"/>
        <v>0</v>
      </c>
      <c r="X235" s="168">
        <f t="shared" si="38"/>
        <v>0</v>
      </c>
      <c r="Y235" s="169">
        <f t="shared" si="39"/>
        <v>0</v>
      </c>
      <c r="Z235" s="148"/>
      <c r="AA235" s="181"/>
      <c r="AB235" s="182"/>
      <c r="AC235" s="182"/>
      <c r="AD235" s="183"/>
      <c r="AE235" s="183"/>
      <c r="AF235" s="183"/>
      <c r="AG235" s="182"/>
      <c r="AH235" s="183"/>
      <c r="AI235" s="183"/>
      <c r="AJ235" s="183"/>
      <c r="AK235" s="184"/>
    </row>
    <row r="236" spans="1:37">
      <c r="A236" s="149"/>
      <c r="B236" s="150"/>
      <c r="C236" s="158"/>
      <c r="D236" s="159"/>
      <c r="E236" s="159"/>
      <c r="F236" s="159"/>
      <c r="G236" s="159"/>
      <c r="H236" s="159"/>
      <c r="I236" s="159"/>
      <c r="J236" s="159"/>
      <c r="K236" s="159"/>
      <c r="L236" s="159"/>
      <c r="M236" s="160"/>
      <c r="N236" s="148"/>
      <c r="O236" s="167">
        <f t="shared" si="30"/>
        <v>0</v>
      </c>
      <c r="P236" s="168">
        <f t="shared" si="31"/>
        <v>0</v>
      </c>
      <c r="Q236" s="168">
        <f t="shared" si="31"/>
        <v>0</v>
      </c>
      <c r="R236" s="168">
        <f t="shared" si="32"/>
        <v>0</v>
      </c>
      <c r="S236" s="168">
        <f t="shared" si="33"/>
        <v>0</v>
      </c>
      <c r="T236" s="168">
        <f t="shared" si="34"/>
        <v>0</v>
      </c>
      <c r="U236" s="168">
        <f t="shared" si="35"/>
        <v>0</v>
      </c>
      <c r="V236" s="168">
        <f t="shared" si="36"/>
        <v>0</v>
      </c>
      <c r="W236" s="168">
        <f t="shared" si="37"/>
        <v>0</v>
      </c>
      <c r="X236" s="168">
        <f t="shared" si="38"/>
        <v>0</v>
      </c>
      <c r="Y236" s="169">
        <f t="shared" si="39"/>
        <v>0</v>
      </c>
      <c r="Z236" s="148"/>
      <c r="AA236" s="181"/>
      <c r="AB236" s="182"/>
      <c r="AC236" s="182"/>
      <c r="AD236" s="183"/>
      <c r="AE236" s="183"/>
      <c r="AF236" s="183"/>
      <c r="AG236" s="182"/>
      <c r="AH236" s="183"/>
      <c r="AI236" s="183"/>
      <c r="AJ236" s="183"/>
      <c r="AK236" s="184"/>
    </row>
    <row r="237" spans="1:37">
      <c r="A237" s="149"/>
      <c r="B237" s="150"/>
      <c r="C237" s="158"/>
      <c r="D237" s="159"/>
      <c r="E237" s="159"/>
      <c r="F237" s="159"/>
      <c r="G237" s="159"/>
      <c r="H237" s="159"/>
      <c r="I237" s="159"/>
      <c r="J237" s="159"/>
      <c r="K237" s="159"/>
      <c r="L237" s="159"/>
      <c r="M237" s="160"/>
      <c r="N237" s="148"/>
      <c r="O237" s="167">
        <f t="shared" si="30"/>
        <v>0</v>
      </c>
      <c r="P237" s="168">
        <f t="shared" si="31"/>
        <v>0</v>
      </c>
      <c r="Q237" s="168">
        <f t="shared" si="31"/>
        <v>0</v>
      </c>
      <c r="R237" s="168">
        <f t="shared" si="32"/>
        <v>0</v>
      </c>
      <c r="S237" s="168">
        <f t="shared" si="33"/>
        <v>0</v>
      </c>
      <c r="T237" s="168">
        <f t="shared" si="34"/>
        <v>0</v>
      </c>
      <c r="U237" s="168">
        <f t="shared" si="35"/>
        <v>0</v>
      </c>
      <c r="V237" s="168">
        <f t="shared" si="36"/>
        <v>0</v>
      </c>
      <c r="W237" s="168">
        <f t="shared" si="37"/>
        <v>0</v>
      </c>
      <c r="X237" s="168">
        <f t="shared" si="38"/>
        <v>0</v>
      </c>
      <c r="Y237" s="169">
        <f t="shared" si="39"/>
        <v>0</v>
      </c>
      <c r="Z237" s="148"/>
      <c r="AA237" s="181"/>
      <c r="AB237" s="182"/>
      <c r="AC237" s="182"/>
      <c r="AD237" s="183"/>
      <c r="AE237" s="183"/>
      <c r="AF237" s="183"/>
      <c r="AG237" s="182"/>
      <c r="AH237" s="183"/>
      <c r="AI237" s="183"/>
      <c r="AJ237" s="183"/>
      <c r="AK237" s="184"/>
    </row>
    <row r="238" spans="1:37">
      <c r="A238" s="149"/>
      <c r="B238" s="150"/>
      <c r="C238" s="158"/>
      <c r="D238" s="159"/>
      <c r="E238" s="159"/>
      <c r="F238" s="159"/>
      <c r="G238" s="159"/>
      <c r="H238" s="159"/>
      <c r="I238" s="159"/>
      <c r="J238" s="159"/>
      <c r="K238" s="159"/>
      <c r="L238" s="159"/>
      <c r="M238" s="160"/>
      <c r="N238" s="148"/>
      <c r="O238" s="167">
        <f t="shared" si="30"/>
        <v>0</v>
      </c>
      <c r="P238" s="168">
        <f t="shared" si="31"/>
        <v>0</v>
      </c>
      <c r="Q238" s="168">
        <f t="shared" si="31"/>
        <v>0</v>
      </c>
      <c r="R238" s="168">
        <f t="shared" si="32"/>
        <v>0</v>
      </c>
      <c r="S238" s="168">
        <f t="shared" si="33"/>
        <v>0</v>
      </c>
      <c r="T238" s="168">
        <f t="shared" si="34"/>
        <v>0</v>
      </c>
      <c r="U238" s="168">
        <f t="shared" si="35"/>
        <v>0</v>
      </c>
      <c r="V238" s="168">
        <f t="shared" si="36"/>
        <v>0</v>
      </c>
      <c r="W238" s="168">
        <f t="shared" si="37"/>
        <v>0</v>
      </c>
      <c r="X238" s="168">
        <f t="shared" si="38"/>
        <v>0</v>
      </c>
      <c r="Y238" s="169">
        <f t="shared" si="39"/>
        <v>0</v>
      </c>
      <c r="Z238" s="148"/>
      <c r="AA238" s="181"/>
      <c r="AB238" s="182"/>
      <c r="AC238" s="182"/>
      <c r="AD238" s="183"/>
      <c r="AE238" s="183"/>
      <c r="AF238" s="183"/>
      <c r="AG238" s="182"/>
      <c r="AH238" s="183"/>
      <c r="AI238" s="183"/>
      <c r="AJ238" s="183"/>
      <c r="AK238" s="184"/>
    </row>
    <row r="239" spans="1:37">
      <c r="A239" s="149"/>
      <c r="B239" s="150"/>
      <c r="C239" s="158"/>
      <c r="D239" s="159"/>
      <c r="E239" s="159"/>
      <c r="F239" s="159"/>
      <c r="G239" s="159"/>
      <c r="H239" s="159"/>
      <c r="I239" s="159"/>
      <c r="J239" s="159"/>
      <c r="K239" s="159"/>
      <c r="L239" s="159"/>
      <c r="M239" s="160"/>
      <c r="N239" s="148"/>
      <c r="O239" s="167">
        <f t="shared" si="30"/>
        <v>0</v>
      </c>
      <c r="P239" s="168">
        <f t="shared" si="31"/>
        <v>0</v>
      </c>
      <c r="Q239" s="168">
        <f t="shared" si="31"/>
        <v>0</v>
      </c>
      <c r="R239" s="168">
        <f t="shared" si="32"/>
        <v>0</v>
      </c>
      <c r="S239" s="168">
        <f t="shared" si="33"/>
        <v>0</v>
      </c>
      <c r="T239" s="168">
        <f t="shared" si="34"/>
        <v>0</v>
      </c>
      <c r="U239" s="168">
        <f t="shared" si="35"/>
        <v>0</v>
      </c>
      <c r="V239" s="168">
        <f t="shared" si="36"/>
        <v>0</v>
      </c>
      <c r="W239" s="168">
        <f t="shared" si="37"/>
        <v>0</v>
      </c>
      <c r="X239" s="168">
        <f t="shared" si="38"/>
        <v>0</v>
      </c>
      <c r="Y239" s="169">
        <f t="shared" si="39"/>
        <v>0</v>
      </c>
      <c r="Z239" s="148"/>
      <c r="AA239" s="181"/>
      <c r="AB239" s="182"/>
      <c r="AC239" s="182"/>
      <c r="AD239" s="183"/>
      <c r="AE239" s="183"/>
      <c r="AF239" s="183"/>
      <c r="AG239" s="182"/>
      <c r="AH239" s="183"/>
      <c r="AI239" s="183"/>
      <c r="AJ239" s="183"/>
      <c r="AK239" s="184"/>
    </row>
    <row r="240" spans="1:37">
      <c r="A240" s="149"/>
      <c r="B240" s="150"/>
      <c r="C240" s="158"/>
      <c r="D240" s="159"/>
      <c r="E240" s="159"/>
      <c r="F240" s="159"/>
      <c r="G240" s="159"/>
      <c r="H240" s="159"/>
      <c r="I240" s="159"/>
      <c r="J240" s="159"/>
      <c r="K240" s="159"/>
      <c r="L240" s="159"/>
      <c r="M240" s="160"/>
      <c r="N240" s="148"/>
      <c r="O240" s="167">
        <f t="shared" si="30"/>
        <v>0</v>
      </c>
      <c r="P240" s="168">
        <f t="shared" si="31"/>
        <v>0</v>
      </c>
      <c r="Q240" s="168">
        <f t="shared" si="31"/>
        <v>0</v>
      </c>
      <c r="R240" s="168">
        <f t="shared" si="32"/>
        <v>0</v>
      </c>
      <c r="S240" s="168">
        <f t="shared" si="33"/>
        <v>0</v>
      </c>
      <c r="T240" s="168">
        <f t="shared" si="34"/>
        <v>0</v>
      </c>
      <c r="U240" s="168">
        <f t="shared" si="35"/>
        <v>0</v>
      </c>
      <c r="V240" s="168">
        <f t="shared" si="36"/>
        <v>0</v>
      </c>
      <c r="W240" s="168">
        <f t="shared" si="37"/>
        <v>0</v>
      </c>
      <c r="X240" s="168">
        <f t="shared" si="38"/>
        <v>0</v>
      </c>
      <c r="Y240" s="169">
        <f t="shared" si="39"/>
        <v>0</v>
      </c>
      <c r="Z240" s="148"/>
      <c r="AA240" s="181"/>
      <c r="AB240" s="182"/>
      <c r="AC240" s="182"/>
      <c r="AD240" s="183"/>
      <c r="AE240" s="183"/>
      <c r="AF240" s="183"/>
      <c r="AG240" s="182"/>
      <c r="AH240" s="183"/>
      <c r="AI240" s="183"/>
      <c r="AJ240" s="183"/>
      <c r="AK240" s="184"/>
    </row>
    <row r="241" spans="1:37">
      <c r="A241" s="149"/>
      <c r="B241" s="150"/>
      <c r="C241" s="158"/>
      <c r="D241" s="159"/>
      <c r="E241" s="159"/>
      <c r="F241" s="159"/>
      <c r="G241" s="159"/>
      <c r="H241" s="159"/>
      <c r="I241" s="159"/>
      <c r="J241" s="159"/>
      <c r="K241" s="159"/>
      <c r="L241" s="159"/>
      <c r="M241" s="160"/>
      <c r="N241" s="148"/>
      <c r="O241" s="167">
        <f t="shared" si="30"/>
        <v>0</v>
      </c>
      <c r="P241" s="168">
        <f t="shared" si="31"/>
        <v>0</v>
      </c>
      <c r="Q241" s="168">
        <f t="shared" si="31"/>
        <v>0</v>
      </c>
      <c r="R241" s="168">
        <f t="shared" si="32"/>
        <v>0</v>
      </c>
      <c r="S241" s="168">
        <f t="shared" si="33"/>
        <v>0</v>
      </c>
      <c r="T241" s="168">
        <f t="shared" si="34"/>
        <v>0</v>
      </c>
      <c r="U241" s="168">
        <f t="shared" si="35"/>
        <v>0</v>
      </c>
      <c r="V241" s="168">
        <f t="shared" si="36"/>
        <v>0</v>
      </c>
      <c r="W241" s="168">
        <f t="shared" si="37"/>
        <v>0</v>
      </c>
      <c r="X241" s="168">
        <f t="shared" si="38"/>
        <v>0</v>
      </c>
      <c r="Y241" s="169">
        <f t="shared" si="39"/>
        <v>0</v>
      </c>
      <c r="Z241" s="148"/>
      <c r="AA241" s="181"/>
      <c r="AB241" s="182"/>
      <c r="AC241" s="182"/>
      <c r="AD241" s="183"/>
      <c r="AE241" s="183"/>
      <c r="AF241" s="183"/>
      <c r="AG241" s="182"/>
      <c r="AH241" s="183"/>
      <c r="AI241" s="183"/>
      <c r="AJ241" s="183"/>
      <c r="AK241" s="184"/>
    </row>
    <row r="242" spans="1:37">
      <c r="A242" s="149"/>
      <c r="B242" s="150"/>
      <c r="C242" s="158"/>
      <c r="D242" s="159"/>
      <c r="E242" s="159"/>
      <c r="F242" s="159"/>
      <c r="G242" s="159"/>
      <c r="H242" s="159"/>
      <c r="I242" s="159"/>
      <c r="J242" s="159"/>
      <c r="K242" s="159"/>
      <c r="L242" s="159"/>
      <c r="M242" s="160"/>
      <c r="N242" s="148"/>
      <c r="O242" s="167">
        <f t="shared" si="30"/>
        <v>0</v>
      </c>
      <c r="P242" s="168">
        <f t="shared" si="31"/>
        <v>0</v>
      </c>
      <c r="Q242" s="168">
        <f t="shared" si="31"/>
        <v>0</v>
      </c>
      <c r="R242" s="168">
        <f t="shared" si="32"/>
        <v>0</v>
      </c>
      <c r="S242" s="168">
        <f t="shared" si="33"/>
        <v>0</v>
      </c>
      <c r="T242" s="168">
        <f t="shared" si="34"/>
        <v>0</v>
      </c>
      <c r="U242" s="168">
        <f t="shared" si="35"/>
        <v>0</v>
      </c>
      <c r="V242" s="168">
        <f t="shared" si="36"/>
        <v>0</v>
      </c>
      <c r="W242" s="168">
        <f t="shared" si="37"/>
        <v>0</v>
      </c>
      <c r="X242" s="168">
        <f t="shared" si="38"/>
        <v>0</v>
      </c>
      <c r="Y242" s="169">
        <f t="shared" si="39"/>
        <v>0</v>
      </c>
      <c r="Z242" s="148"/>
      <c r="AA242" s="181"/>
      <c r="AB242" s="182"/>
      <c r="AC242" s="182"/>
      <c r="AD242" s="183"/>
      <c r="AE242" s="183"/>
      <c r="AF242" s="183"/>
      <c r="AG242" s="182"/>
      <c r="AH242" s="183"/>
      <c r="AI242" s="183"/>
      <c r="AJ242" s="183"/>
      <c r="AK242" s="184"/>
    </row>
    <row r="243" spans="1:37">
      <c r="A243" s="149"/>
      <c r="B243" s="150"/>
      <c r="C243" s="158"/>
      <c r="D243" s="159"/>
      <c r="E243" s="159"/>
      <c r="F243" s="159"/>
      <c r="G243" s="159"/>
      <c r="H243" s="159"/>
      <c r="I243" s="159"/>
      <c r="J243" s="159"/>
      <c r="K243" s="159"/>
      <c r="L243" s="159"/>
      <c r="M243" s="160"/>
      <c r="N243" s="148"/>
      <c r="O243" s="167">
        <f t="shared" si="30"/>
        <v>0</v>
      </c>
      <c r="P243" s="168">
        <f t="shared" si="31"/>
        <v>0</v>
      </c>
      <c r="Q243" s="168">
        <f t="shared" si="31"/>
        <v>0</v>
      </c>
      <c r="R243" s="168">
        <f t="shared" si="32"/>
        <v>0</v>
      </c>
      <c r="S243" s="168">
        <f t="shared" si="33"/>
        <v>0</v>
      </c>
      <c r="T243" s="168">
        <f t="shared" si="34"/>
        <v>0</v>
      </c>
      <c r="U243" s="168">
        <f t="shared" si="35"/>
        <v>0</v>
      </c>
      <c r="V243" s="168">
        <f t="shared" si="36"/>
        <v>0</v>
      </c>
      <c r="W243" s="168">
        <f t="shared" si="37"/>
        <v>0</v>
      </c>
      <c r="X243" s="168">
        <f t="shared" si="38"/>
        <v>0</v>
      </c>
      <c r="Y243" s="169">
        <f t="shared" si="39"/>
        <v>0</v>
      </c>
      <c r="Z243" s="148"/>
      <c r="AA243" s="181"/>
      <c r="AB243" s="182"/>
      <c r="AC243" s="182"/>
      <c r="AD243" s="183"/>
      <c r="AE243" s="183"/>
      <c r="AF243" s="183"/>
      <c r="AG243" s="182"/>
      <c r="AH243" s="183"/>
      <c r="AI243" s="183"/>
      <c r="AJ243" s="183"/>
      <c r="AK243" s="184"/>
    </row>
    <row r="244" spans="1:37">
      <c r="A244" s="149"/>
      <c r="B244" s="150"/>
      <c r="C244" s="158"/>
      <c r="D244" s="159"/>
      <c r="E244" s="159"/>
      <c r="F244" s="159"/>
      <c r="G244" s="159"/>
      <c r="H244" s="159"/>
      <c r="I244" s="159"/>
      <c r="J244" s="159"/>
      <c r="K244" s="159"/>
      <c r="L244" s="159"/>
      <c r="M244" s="160"/>
      <c r="N244" s="148"/>
      <c r="O244" s="167">
        <f t="shared" si="30"/>
        <v>0</v>
      </c>
      <c r="P244" s="168">
        <f t="shared" si="31"/>
        <v>0</v>
      </c>
      <c r="Q244" s="168">
        <f t="shared" si="31"/>
        <v>0</v>
      </c>
      <c r="R244" s="168">
        <f t="shared" si="32"/>
        <v>0</v>
      </c>
      <c r="S244" s="168">
        <f t="shared" si="33"/>
        <v>0</v>
      </c>
      <c r="T244" s="168">
        <f t="shared" si="34"/>
        <v>0</v>
      </c>
      <c r="U244" s="168">
        <f t="shared" si="35"/>
        <v>0</v>
      </c>
      <c r="V244" s="168">
        <f t="shared" si="36"/>
        <v>0</v>
      </c>
      <c r="W244" s="168">
        <f t="shared" si="37"/>
        <v>0</v>
      </c>
      <c r="X244" s="168">
        <f t="shared" si="38"/>
        <v>0</v>
      </c>
      <c r="Y244" s="169">
        <f t="shared" si="39"/>
        <v>0</v>
      </c>
      <c r="Z244" s="148"/>
      <c r="AA244" s="181"/>
      <c r="AB244" s="182"/>
      <c r="AC244" s="182"/>
      <c r="AD244" s="183"/>
      <c r="AE244" s="183"/>
      <c r="AF244" s="183"/>
      <c r="AG244" s="182"/>
      <c r="AH244" s="183"/>
      <c r="AI244" s="183"/>
      <c r="AJ244" s="183"/>
      <c r="AK244" s="184"/>
    </row>
    <row r="245" spans="1:37">
      <c r="A245" s="149"/>
      <c r="B245" s="150"/>
      <c r="C245" s="158"/>
      <c r="D245" s="159"/>
      <c r="E245" s="159"/>
      <c r="F245" s="159"/>
      <c r="G245" s="159"/>
      <c r="H245" s="159"/>
      <c r="I245" s="159"/>
      <c r="J245" s="159"/>
      <c r="K245" s="159"/>
      <c r="L245" s="159"/>
      <c r="M245" s="160"/>
      <c r="N245" s="148"/>
      <c r="O245" s="167">
        <f t="shared" si="30"/>
        <v>0</v>
      </c>
      <c r="P245" s="168">
        <f t="shared" si="31"/>
        <v>0</v>
      </c>
      <c r="Q245" s="168">
        <f t="shared" si="31"/>
        <v>0</v>
      </c>
      <c r="R245" s="168">
        <f t="shared" si="32"/>
        <v>0</v>
      </c>
      <c r="S245" s="168">
        <f t="shared" si="33"/>
        <v>0</v>
      </c>
      <c r="T245" s="168">
        <f t="shared" si="34"/>
        <v>0</v>
      </c>
      <c r="U245" s="168">
        <f t="shared" si="35"/>
        <v>0</v>
      </c>
      <c r="V245" s="168">
        <f t="shared" si="36"/>
        <v>0</v>
      </c>
      <c r="W245" s="168">
        <f t="shared" si="37"/>
        <v>0</v>
      </c>
      <c r="X245" s="168">
        <f t="shared" si="38"/>
        <v>0</v>
      </c>
      <c r="Y245" s="169">
        <f t="shared" si="39"/>
        <v>0</v>
      </c>
      <c r="Z245" s="148"/>
      <c r="AA245" s="181"/>
      <c r="AB245" s="182"/>
      <c r="AC245" s="182"/>
      <c r="AD245" s="183"/>
      <c r="AE245" s="183"/>
      <c r="AF245" s="183"/>
      <c r="AG245" s="182"/>
      <c r="AH245" s="183"/>
      <c r="AI245" s="183"/>
      <c r="AJ245" s="183"/>
      <c r="AK245" s="184"/>
    </row>
    <row r="246" spans="1:37">
      <c r="A246" s="149"/>
      <c r="B246" s="150"/>
      <c r="C246" s="158"/>
      <c r="D246" s="159"/>
      <c r="E246" s="159"/>
      <c r="F246" s="159"/>
      <c r="G246" s="159"/>
      <c r="H246" s="159"/>
      <c r="I246" s="159"/>
      <c r="J246" s="159"/>
      <c r="K246" s="159"/>
      <c r="L246" s="159"/>
      <c r="M246" s="160"/>
      <c r="N246" s="148"/>
      <c r="O246" s="167">
        <f t="shared" si="30"/>
        <v>0</v>
      </c>
      <c r="P246" s="168">
        <f t="shared" si="31"/>
        <v>0</v>
      </c>
      <c r="Q246" s="168">
        <f t="shared" si="31"/>
        <v>0</v>
      </c>
      <c r="R246" s="168">
        <f t="shared" si="32"/>
        <v>0</v>
      </c>
      <c r="S246" s="168">
        <f t="shared" si="33"/>
        <v>0</v>
      </c>
      <c r="T246" s="168">
        <f t="shared" si="34"/>
        <v>0</v>
      </c>
      <c r="U246" s="168">
        <f t="shared" si="35"/>
        <v>0</v>
      </c>
      <c r="V246" s="168">
        <f t="shared" si="36"/>
        <v>0</v>
      </c>
      <c r="W246" s="168">
        <f t="shared" si="37"/>
        <v>0</v>
      </c>
      <c r="X246" s="168">
        <f t="shared" si="38"/>
        <v>0</v>
      </c>
      <c r="Y246" s="169">
        <f t="shared" si="39"/>
        <v>0</v>
      </c>
      <c r="Z246" s="148"/>
      <c r="AA246" s="181"/>
      <c r="AB246" s="182"/>
      <c r="AC246" s="182"/>
      <c r="AD246" s="183"/>
      <c r="AE246" s="183"/>
      <c r="AF246" s="183"/>
      <c r="AG246" s="182"/>
      <c r="AH246" s="183"/>
      <c r="AI246" s="183"/>
      <c r="AJ246" s="183"/>
      <c r="AK246" s="184"/>
    </row>
    <row r="247" spans="1:37">
      <c r="A247" s="149"/>
      <c r="B247" s="150"/>
      <c r="C247" s="158"/>
      <c r="D247" s="159"/>
      <c r="E247" s="159"/>
      <c r="F247" s="159"/>
      <c r="G247" s="159"/>
      <c r="H247" s="159"/>
      <c r="I247" s="159"/>
      <c r="J247" s="159"/>
      <c r="K247" s="159"/>
      <c r="L247" s="159"/>
      <c r="M247" s="160"/>
      <c r="N247" s="148"/>
      <c r="O247" s="167">
        <f t="shared" si="30"/>
        <v>0</v>
      </c>
      <c r="P247" s="168">
        <f t="shared" si="31"/>
        <v>0</v>
      </c>
      <c r="Q247" s="168">
        <f t="shared" si="31"/>
        <v>0</v>
      </c>
      <c r="R247" s="168">
        <f t="shared" si="32"/>
        <v>0</v>
      </c>
      <c r="S247" s="168">
        <f t="shared" si="33"/>
        <v>0</v>
      </c>
      <c r="T247" s="168">
        <f t="shared" si="34"/>
        <v>0</v>
      </c>
      <c r="U247" s="168">
        <f t="shared" si="35"/>
        <v>0</v>
      </c>
      <c r="V247" s="168">
        <f t="shared" si="36"/>
        <v>0</v>
      </c>
      <c r="W247" s="168">
        <f t="shared" si="37"/>
        <v>0</v>
      </c>
      <c r="X247" s="168">
        <f t="shared" si="38"/>
        <v>0</v>
      </c>
      <c r="Y247" s="169">
        <f t="shared" si="39"/>
        <v>0</v>
      </c>
      <c r="Z247" s="148"/>
      <c r="AA247" s="181"/>
      <c r="AB247" s="182"/>
      <c r="AC247" s="182"/>
      <c r="AD247" s="183"/>
      <c r="AE247" s="183"/>
      <c r="AF247" s="183"/>
      <c r="AG247" s="182"/>
      <c r="AH247" s="183"/>
      <c r="AI247" s="183"/>
      <c r="AJ247" s="183"/>
      <c r="AK247" s="184"/>
    </row>
    <row r="248" spans="1:37">
      <c r="A248" s="149"/>
      <c r="B248" s="150"/>
      <c r="C248" s="158"/>
      <c r="D248" s="159"/>
      <c r="E248" s="159"/>
      <c r="F248" s="159"/>
      <c r="G248" s="159"/>
      <c r="H248" s="159"/>
      <c r="I248" s="159"/>
      <c r="J248" s="159"/>
      <c r="K248" s="159"/>
      <c r="L248" s="159"/>
      <c r="M248" s="160"/>
      <c r="N248" s="148"/>
      <c r="O248" s="167">
        <f t="shared" si="30"/>
        <v>0</v>
      </c>
      <c r="P248" s="168">
        <f t="shared" si="31"/>
        <v>0</v>
      </c>
      <c r="Q248" s="168">
        <f t="shared" si="31"/>
        <v>0</v>
      </c>
      <c r="R248" s="168">
        <f t="shared" si="32"/>
        <v>0</v>
      </c>
      <c r="S248" s="168">
        <f t="shared" si="33"/>
        <v>0</v>
      </c>
      <c r="T248" s="168">
        <f t="shared" si="34"/>
        <v>0</v>
      </c>
      <c r="U248" s="168">
        <f t="shared" si="35"/>
        <v>0</v>
      </c>
      <c r="V248" s="168">
        <f t="shared" si="36"/>
        <v>0</v>
      </c>
      <c r="W248" s="168">
        <f t="shared" si="37"/>
        <v>0</v>
      </c>
      <c r="X248" s="168">
        <f t="shared" si="38"/>
        <v>0</v>
      </c>
      <c r="Y248" s="169">
        <f t="shared" si="39"/>
        <v>0</v>
      </c>
      <c r="Z248" s="148"/>
      <c r="AA248" s="181"/>
      <c r="AB248" s="182"/>
      <c r="AC248" s="182"/>
      <c r="AD248" s="183"/>
      <c r="AE248" s="183"/>
      <c r="AF248" s="183"/>
      <c r="AG248" s="182"/>
      <c r="AH248" s="183"/>
      <c r="AI248" s="183"/>
      <c r="AJ248" s="183"/>
      <c r="AK248" s="184"/>
    </row>
    <row r="249" spans="1:37">
      <c r="A249" s="149"/>
      <c r="B249" s="150"/>
      <c r="C249" s="158"/>
      <c r="D249" s="159"/>
      <c r="E249" s="159"/>
      <c r="F249" s="159"/>
      <c r="G249" s="159"/>
      <c r="H249" s="159"/>
      <c r="I249" s="159"/>
      <c r="J249" s="159"/>
      <c r="K249" s="159"/>
      <c r="L249" s="159"/>
      <c r="M249" s="160"/>
      <c r="N249" s="148"/>
      <c r="O249" s="167">
        <f t="shared" si="30"/>
        <v>0</v>
      </c>
      <c r="P249" s="168">
        <f t="shared" si="31"/>
        <v>0</v>
      </c>
      <c r="Q249" s="168">
        <f t="shared" si="31"/>
        <v>0</v>
      </c>
      <c r="R249" s="168">
        <f t="shared" si="32"/>
        <v>0</v>
      </c>
      <c r="S249" s="168">
        <f t="shared" si="33"/>
        <v>0</v>
      </c>
      <c r="T249" s="168">
        <f t="shared" si="34"/>
        <v>0</v>
      </c>
      <c r="U249" s="168">
        <f t="shared" si="35"/>
        <v>0</v>
      </c>
      <c r="V249" s="168">
        <f t="shared" si="36"/>
        <v>0</v>
      </c>
      <c r="W249" s="168">
        <f t="shared" si="37"/>
        <v>0</v>
      </c>
      <c r="X249" s="168">
        <f t="shared" si="38"/>
        <v>0</v>
      </c>
      <c r="Y249" s="169">
        <f t="shared" si="39"/>
        <v>0</v>
      </c>
      <c r="Z249" s="148"/>
      <c r="AA249" s="181"/>
      <c r="AB249" s="182"/>
      <c r="AC249" s="182"/>
      <c r="AD249" s="183"/>
      <c r="AE249" s="183"/>
      <c r="AF249" s="183"/>
      <c r="AG249" s="182"/>
      <c r="AH249" s="183"/>
      <c r="AI249" s="183"/>
      <c r="AJ249" s="183"/>
      <c r="AK249" s="184"/>
    </row>
    <row r="250" spans="1:37">
      <c r="A250" s="149"/>
      <c r="B250" s="150"/>
      <c r="C250" s="158"/>
      <c r="D250" s="159"/>
      <c r="E250" s="159"/>
      <c r="F250" s="159"/>
      <c r="G250" s="159"/>
      <c r="H250" s="159"/>
      <c r="I250" s="159"/>
      <c r="J250" s="159"/>
      <c r="K250" s="159"/>
      <c r="L250" s="159"/>
      <c r="M250" s="160"/>
      <c r="N250" s="148"/>
      <c r="O250" s="167">
        <f t="shared" si="30"/>
        <v>0</v>
      </c>
      <c r="P250" s="168">
        <f t="shared" si="31"/>
        <v>0</v>
      </c>
      <c r="Q250" s="168">
        <f t="shared" si="31"/>
        <v>0</v>
      </c>
      <c r="R250" s="168">
        <f t="shared" si="32"/>
        <v>0</v>
      </c>
      <c r="S250" s="168">
        <f t="shared" si="33"/>
        <v>0</v>
      </c>
      <c r="T250" s="168">
        <f t="shared" si="34"/>
        <v>0</v>
      </c>
      <c r="U250" s="168">
        <f t="shared" si="35"/>
        <v>0</v>
      </c>
      <c r="V250" s="168">
        <f t="shared" si="36"/>
        <v>0</v>
      </c>
      <c r="W250" s="168">
        <f t="shared" si="37"/>
        <v>0</v>
      </c>
      <c r="X250" s="168">
        <f t="shared" si="38"/>
        <v>0</v>
      </c>
      <c r="Y250" s="169">
        <f t="shared" si="39"/>
        <v>0</v>
      </c>
      <c r="Z250" s="148"/>
      <c r="AA250" s="181"/>
      <c r="AB250" s="182"/>
      <c r="AC250" s="182"/>
      <c r="AD250" s="183"/>
      <c r="AE250" s="183"/>
      <c r="AF250" s="183"/>
      <c r="AG250" s="182"/>
      <c r="AH250" s="183"/>
      <c r="AI250" s="183"/>
      <c r="AJ250" s="183"/>
      <c r="AK250" s="184"/>
    </row>
    <row r="251" spans="1:37">
      <c r="A251" s="149"/>
      <c r="B251" s="150"/>
      <c r="C251" s="158"/>
      <c r="D251" s="159"/>
      <c r="E251" s="159"/>
      <c r="F251" s="159"/>
      <c r="G251" s="159"/>
      <c r="H251" s="159"/>
      <c r="I251" s="159"/>
      <c r="J251" s="159"/>
      <c r="K251" s="159"/>
      <c r="L251" s="159"/>
      <c r="M251" s="160"/>
      <c r="N251" s="148"/>
      <c r="O251" s="167">
        <f t="shared" si="30"/>
        <v>0</v>
      </c>
      <c r="P251" s="168">
        <f t="shared" si="31"/>
        <v>0</v>
      </c>
      <c r="Q251" s="168">
        <f t="shared" si="31"/>
        <v>0</v>
      </c>
      <c r="R251" s="168">
        <f t="shared" si="32"/>
        <v>0</v>
      </c>
      <c r="S251" s="168">
        <f t="shared" si="33"/>
        <v>0</v>
      </c>
      <c r="T251" s="168">
        <f t="shared" si="34"/>
        <v>0</v>
      </c>
      <c r="U251" s="168">
        <f t="shared" si="35"/>
        <v>0</v>
      </c>
      <c r="V251" s="168">
        <f t="shared" si="36"/>
        <v>0</v>
      </c>
      <c r="W251" s="168">
        <f t="shared" si="37"/>
        <v>0</v>
      </c>
      <c r="X251" s="168">
        <f t="shared" si="38"/>
        <v>0</v>
      </c>
      <c r="Y251" s="169">
        <f t="shared" si="39"/>
        <v>0</v>
      </c>
      <c r="Z251" s="148"/>
      <c r="AA251" s="181"/>
      <c r="AB251" s="182"/>
      <c r="AC251" s="182"/>
      <c r="AD251" s="183"/>
      <c r="AE251" s="183"/>
      <c r="AF251" s="183"/>
      <c r="AG251" s="182"/>
      <c r="AH251" s="183"/>
      <c r="AI251" s="183"/>
      <c r="AJ251" s="183"/>
      <c r="AK251" s="184"/>
    </row>
    <row r="252" spans="1:37">
      <c r="A252" s="149"/>
      <c r="B252" s="150"/>
      <c r="C252" s="158"/>
      <c r="D252" s="159"/>
      <c r="E252" s="159"/>
      <c r="F252" s="159"/>
      <c r="G252" s="159"/>
      <c r="H252" s="159"/>
      <c r="I252" s="159"/>
      <c r="J252" s="159"/>
      <c r="K252" s="159"/>
      <c r="L252" s="159"/>
      <c r="M252" s="160"/>
      <c r="N252" s="148"/>
      <c r="O252" s="167">
        <f t="shared" si="30"/>
        <v>0</v>
      </c>
      <c r="P252" s="168">
        <f t="shared" si="31"/>
        <v>0</v>
      </c>
      <c r="Q252" s="168">
        <f t="shared" si="31"/>
        <v>0</v>
      </c>
      <c r="R252" s="168">
        <f t="shared" si="32"/>
        <v>0</v>
      </c>
      <c r="S252" s="168">
        <f t="shared" si="33"/>
        <v>0</v>
      </c>
      <c r="T252" s="168">
        <f t="shared" si="34"/>
        <v>0</v>
      </c>
      <c r="U252" s="168">
        <f t="shared" si="35"/>
        <v>0</v>
      </c>
      <c r="V252" s="168">
        <f t="shared" si="36"/>
        <v>0</v>
      </c>
      <c r="W252" s="168">
        <f t="shared" si="37"/>
        <v>0</v>
      </c>
      <c r="X252" s="168">
        <f t="shared" si="38"/>
        <v>0</v>
      </c>
      <c r="Y252" s="169">
        <f t="shared" si="39"/>
        <v>0</v>
      </c>
      <c r="Z252" s="148"/>
      <c r="AA252" s="181"/>
      <c r="AB252" s="182"/>
      <c r="AC252" s="182"/>
      <c r="AD252" s="183"/>
      <c r="AE252" s="183"/>
      <c r="AF252" s="183"/>
      <c r="AG252" s="182"/>
      <c r="AH252" s="183"/>
      <c r="AI252" s="183"/>
      <c r="AJ252" s="183"/>
      <c r="AK252" s="184"/>
    </row>
    <row r="253" spans="1:37">
      <c r="A253" s="149"/>
      <c r="B253" s="150"/>
      <c r="C253" s="158"/>
      <c r="D253" s="159"/>
      <c r="E253" s="159"/>
      <c r="F253" s="159"/>
      <c r="G253" s="159"/>
      <c r="H253" s="159"/>
      <c r="I253" s="159"/>
      <c r="J253" s="159"/>
      <c r="K253" s="159"/>
      <c r="L253" s="159"/>
      <c r="M253" s="160"/>
      <c r="N253" s="148"/>
      <c r="O253" s="167">
        <f t="shared" si="30"/>
        <v>0</v>
      </c>
      <c r="P253" s="168">
        <f t="shared" si="31"/>
        <v>0</v>
      </c>
      <c r="Q253" s="168">
        <f t="shared" si="31"/>
        <v>0</v>
      </c>
      <c r="R253" s="168">
        <f t="shared" si="32"/>
        <v>0</v>
      </c>
      <c r="S253" s="168">
        <f t="shared" si="33"/>
        <v>0</v>
      </c>
      <c r="T253" s="168">
        <f t="shared" si="34"/>
        <v>0</v>
      </c>
      <c r="U253" s="168">
        <f t="shared" si="35"/>
        <v>0</v>
      </c>
      <c r="V253" s="168">
        <f t="shared" si="36"/>
        <v>0</v>
      </c>
      <c r="W253" s="168">
        <f t="shared" si="37"/>
        <v>0</v>
      </c>
      <c r="X253" s="168">
        <f t="shared" si="38"/>
        <v>0</v>
      </c>
      <c r="Y253" s="169">
        <f t="shared" si="39"/>
        <v>0</v>
      </c>
      <c r="Z253" s="148"/>
      <c r="AA253" s="181"/>
      <c r="AB253" s="182"/>
      <c r="AC253" s="182"/>
      <c r="AD253" s="183"/>
      <c r="AE253" s="183"/>
      <c r="AF253" s="183"/>
      <c r="AG253" s="182"/>
      <c r="AH253" s="183"/>
      <c r="AI253" s="183"/>
      <c r="AJ253" s="183"/>
      <c r="AK253" s="184"/>
    </row>
    <row r="254" spans="1:37">
      <c r="A254" s="149"/>
      <c r="B254" s="150"/>
      <c r="C254" s="158"/>
      <c r="D254" s="159"/>
      <c r="E254" s="159"/>
      <c r="F254" s="159"/>
      <c r="G254" s="159"/>
      <c r="H254" s="159"/>
      <c r="I254" s="159"/>
      <c r="J254" s="159"/>
      <c r="K254" s="159"/>
      <c r="L254" s="159"/>
      <c r="M254" s="160"/>
      <c r="N254" s="148"/>
      <c r="O254" s="167">
        <f t="shared" si="30"/>
        <v>0</v>
      </c>
      <c r="P254" s="168">
        <f t="shared" si="31"/>
        <v>0</v>
      </c>
      <c r="Q254" s="168">
        <f t="shared" si="31"/>
        <v>0</v>
      </c>
      <c r="R254" s="168">
        <f t="shared" si="32"/>
        <v>0</v>
      </c>
      <c r="S254" s="168">
        <f t="shared" si="33"/>
        <v>0</v>
      </c>
      <c r="T254" s="168">
        <f t="shared" si="34"/>
        <v>0</v>
      </c>
      <c r="U254" s="168">
        <f t="shared" si="35"/>
        <v>0</v>
      </c>
      <c r="V254" s="168">
        <f t="shared" si="36"/>
        <v>0</v>
      </c>
      <c r="W254" s="168">
        <f t="shared" si="37"/>
        <v>0</v>
      </c>
      <c r="X254" s="168">
        <f t="shared" si="38"/>
        <v>0</v>
      </c>
      <c r="Y254" s="169">
        <f t="shared" si="39"/>
        <v>0</v>
      </c>
      <c r="Z254" s="148"/>
      <c r="AA254" s="181"/>
      <c r="AB254" s="182"/>
      <c r="AC254" s="182"/>
      <c r="AD254" s="183"/>
      <c r="AE254" s="183"/>
      <c r="AF254" s="183"/>
      <c r="AG254" s="182"/>
      <c r="AH254" s="183"/>
      <c r="AI254" s="183"/>
      <c r="AJ254" s="183"/>
      <c r="AK254" s="184"/>
    </row>
    <row r="255" spans="1:37">
      <c r="A255" s="149"/>
      <c r="B255" s="150"/>
      <c r="C255" s="158"/>
      <c r="D255" s="159"/>
      <c r="E255" s="159"/>
      <c r="F255" s="159"/>
      <c r="G255" s="159"/>
      <c r="H255" s="159"/>
      <c r="I255" s="159"/>
      <c r="J255" s="159"/>
      <c r="K255" s="159"/>
      <c r="L255" s="159"/>
      <c r="M255" s="160"/>
      <c r="N255" s="148"/>
      <c r="O255" s="167">
        <f t="shared" si="30"/>
        <v>0</v>
      </c>
      <c r="P255" s="168">
        <f t="shared" si="31"/>
        <v>0</v>
      </c>
      <c r="Q255" s="168">
        <f t="shared" si="31"/>
        <v>0</v>
      </c>
      <c r="R255" s="168">
        <f t="shared" si="32"/>
        <v>0</v>
      </c>
      <c r="S255" s="168">
        <f t="shared" si="33"/>
        <v>0</v>
      </c>
      <c r="T255" s="168">
        <f t="shared" si="34"/>
        <v>0</v>
      </c>
      <c r="U255" s="168">
        <f t="shared" si="35"/>
        <v>0</v>
      </c>
      <c r="V255" s="168">
        <f t="shared" si="36"/>
        <v>0</v>
      </c>
      <c r="W255" s="168">
        <f t="shared" si="37"/>
        <v>0</v>
      </c>
      <c r="X255" s="168">
        <f t="shared" si="38"/>
        <v>0</v>
      </c>
      <c r="Y255" s="169">
        <f t="shared" si="39"/>
        <v>0</v>
      </c>
      <c r="Z255" s="148"/>
      <c r="AA255" s="181"/>
      <c r="AB255" s="182"/>
      <c r="AC255" s="182"/>
      <c r="AD255" s="183"/>
      <c r="AE255" s="183"/>
      <c r="AF255" s="183"/>
      <c r="AG255" s="182"/>
      <c r="AH255" s="183"/>
      <c r="AI255" s="183"/>
      <c r="AJ255" s="183"/>
      <c r="AK255" s="184"/>
    </row>
    <row r="256" spans="1:37">
      <c r="A256" s="149"/>
      <c r="B256" s="150"/>
      <c r="C256" s="158"/>
      <c r="D256" s="159"/>
      <c r="E256" s="159"/>
      <c r="F256" s="159"/>
      <c r="G256" s="159"/>
      <c r="H256" s="159"/>
      <c r="I256" s="159"/>
      <c r="J256" s="159"/>
      <c r="K256" s="159"/>
      <c r="L256" s="159"/>
      <c r="M256" s="160"/>
      <c r="N256" s="148"/>
      <c r="O256" s="167">
        <f t="shared" si="30"/>
        <v>0</v>
      </c>
      <c r="P256" s="168">
        <f t="shared" si="31"/>
        <v>0</v>
      </c>
      <c r="Q256" s="168">
        <f t="shared" si="31"/>
        <v>0</v>
      </c>
      <c r="R256" s="168">
        <f t="shared" si="32"/>
        <v>0</v>
      </c>
      <c r="S256" s="168">
        <f t="shared" si="33"/>
        <v>0</v>
      </c>
      <c r="T256" s="168">
        <f t="shared" si="34"/>
        <v>0</v>
      </c>
      <c r="U256" s="168">
        <f t="shared" si="35"/>
        <v>0</v>
      </c>
      <c r="V256" s="168">
        <f t="shared" si="36"/>
        <v>0</v>
      </c>
      <c r="W256" s="168">
        <f t="shared" si="37"/>
        <v>0</v>
      </c>
      <c r="X256" s="168">
        <f t="shared" si="38"/>
        <v>0</v>
      </c>
      <c r="Y256" s="169">
        <f t="shared" si="39"/>
        <v>0</v>
      </c>
      <c r="Z256" s="148"/>
      <c r="AA256" s="181"/>
      <c r="AB256" s="182"/>
      <c r="AC256" s="182"/>
      <c r="AD256" s="183"/>
      <c r="AE256" s="183"/>
      <c r="AF256" s="183"/>
      <c r="AG256" s="182"/>
      <c r="AH256" s="183"/>
      <c r="AI256" s="183"/>
      <c r="AJ256" s="183"/>
      <c r="AK256" s="184"/>
    </row>
    <row r="257" spans="1:37">
      <c r="A257" s="149"/>
      <c r="B257" s="150"/>
      <c r="C257" s="158"/>
      <c r="D257" s="159"/>
      <c r="E257" s="159"/>
      <c r="F257" s="159"/>
      <c r="G257" s="159"/>
      <c r="H257" s="159"/>
      <c r="I257" s="159"/>
      <c r="J257" s="159"/>
      <c r="K257" s="159"/>
      <c r="L257" s="159"/>
      <c r="M257" s="160"/>
      <c r="N257" s="148"/>
      <c r="O257" s="167">
        <f t="shared" si="30"/>
        <v>0</v>
      </c>
      <c r="P257" s="168">
        <f t="shared" si="31"/>
        <v>0</v>
      </c>
      <c r="Q257" s="168">
        <f t="shared" si="31"/>
        <v>0</v>
      </c>
      <c r="R257" s="168">
        <f t="shared" si="32"/>
        <v>0</v>
      </c>
      <c r="S257" s="168">
        <f t="shared" si="33"/>
        <v>0</v>
      </c>
      <c r="T257" s="168">
        <f t="shared" si="34"/>
        <v>0</v>
      </c>
      <c r="U257" s="168">
        <f t="shared" si="35"/>
        <v>0</v>
      </c>
      <c r="V257" s="168">
        <f t="shared" si="36"/>
        <v>0</v>
      </c>
      <c r="W257" s="168">
        <f t="shared" si="37"/>
        <v>0</v>
      </c>
      <c r="X257" s="168">
        <f t="shared" si="38"/>
        <v>0</v>
      </c>
      <c r="Y257" s="169">
        <f t="shared" si="39"/>
        <v>0</v>
      </c>
      <c r="Z257" s="148"/>
      <c r="AA257" s="181"/>
      <c r="AB257" s="182"/>
      <c r="AC257" s="182"/>
      <c r="AD257" s="183"/>
      <c r="AE257" s="183"/>
      <c r="AF257" s="183"/>
      <c r="AG257" s="182"/>
      <c r="AH257" s="183"/>
      <c r="AI257" s="183"/>
      <c r="AJ257" s="183"/>
      <c r="AK257" s="184"/>
    </row>
    <row r="258" spans="1:37">
      <c r="A258" s="149"/>
      <c r="B258" s="150"/>
      <c r="C258" s="158"/>
      <c r="D258" s="159"/>
      <c r="E258" s="159"/>
      <c r="F258" s="159"/>
      <c r="G258" s="159"/>
      <c r="H258" s="159"/>
      <c r="I258" s="159"/>
      <c r="J258" s="159"/>
      <c r="K258" s="159"/>
      <c r="L258" s="159"/>
      <c r="M258" s="160"/>
      <c r="N258" s="148"/>
      <c r="O258" s="167">
        <f t="shared" si="30"/>
        <v>0</v>
      </c>
      <c r="P258" s="168">
        <f t="shared" si="31"/>
        <v>0</v>
      </c>
      <c r="Q258" s="168">
        <f t="shared" si="31"/>
        <v>0</v>
      </c>
      <c r="R258" s="168">
        <f t="shared" si="32"/>
        <v>0</v>
      </c>
      <c r="S258" s="168">
        <f t="shared" si="33"/>
        <v>0</v>
      </c>
      <c r="T258" s="168">
        <f t="shared" si="34"/>
        <v>0</v>
      </c>
      <c r="U258" s="168">
        <f t="shared" si="35"/>
        <v>0</v>
      </c>
      <c r="V258" s="168">
        <f t="shared" si="36"/>
        <v>0</v>
      </c>
      <c r="W258" s="168">
        <f t="shared" si="37"/>
        <v>0</v>
      </c>
      <c r="X258" s="168">
        <f t="shared" si="38"/>
        <v>0</v>
      </c>
      <c r="Y258" s="169">
        <f t="shared" si="39"/>
        <v>0</v>
      </c>
      <c r="Z258" s="148"/>
      <c r="AA258" s="181"/>
      <c r="AB258" s="182"/>
      <c r="AC258" s="182"/>
      <c r="AD258" s="183"/>
      <c r="AE258" s="183"/>
      <c r="AF258" s="183"/>
      <c r="AG258" s="182"/>
      <c r="AH258" s="183"/>
      <c r="AI258" s="183"/>
      <c r="AJ258" s="183"/>
      <c r="AK258" s="184"/>
    </row>
    <row r="259" spans="1:37">
      <c r="A259" s="149"/>
      <c r="B259" s="150"/>
      <c r="C259" s="158"/>
      <c r="D259" s="159"/>
      <c r="E259" s="159"/>
      <c r="F259" s="159"/>
      <c r="G259" s="159"/>
      <c r="H259" s="159"/>
      <c r="I259" s="159"/>
      <c r="J259" s="159"/>
      <c r="K259" s="159"/>
      <c r="L259" s="159"/>
      <c r="M259" s="160"/>
      <c r="N259" s="148"/>
      <c r="O259" s="167">
        <f t="shared" si="30"/>
        <v>0</v>
      </c>
      <c r="P259" s="168">
        <f t="shared" si="31"/>
        <v>0</v>
      </c>
      <c r="Q259" s="168">
        <f t="shared" si="31"/>
        <v>0</v>
      </c>
      <c r="R259" s="168">
        <f t="shared" si="32"/>
        <v>0</v>
      </c>
      <c r="S259" s="168">
        <f t="shared" si="33"/>
        <v>0</v>
      </c>
      <c r="T259" s="168">
        <f t="shared" si="34"/>
        <v>0</v>
      </c>
      <c r="U259" s="168">
        <f t="shared" si="35"/>
        <v>0</v>
      </c>
      <c r="V259" s="168">
        <f t="shared" si="36"/>
        <v>0</v>
      </c>
      <c r="W259" s="168">
        <f t="shared" si="37"/>
        <v>0</v>
      </c>
      <c r="X259" s="168">
        <f t="shared" si="38"/>
        <v>0</v>
      </c>
      <c r="Y259" s="169">
        <f t="shared" si="39"/>
        <v>0</v>
      </c>
      <c r="Z259" s="148"/>
      <c r="AA259" s="181"/>
      <c r="AB259" s="182"/>
      <c r="AC259" s="182"/>
      <c r="AD259" s="183"/>
      <c r="AE259" s="183"/>
      <c r="AF259" s="183"/>
      <c r="AG259" s="182"/>
      <c r="AH259" s="183"/>
      <c r="AI259" s="183"/>
      <c r="AJ259" s="183"/>
      <c r="AK259" s="184"/>
    </row>
    <row r="260" spans="1:37">
      <c r="A260" s="149"/>
      <c r="B260" s="150"/>
      <c r="C260" s="158"/>
      <c r="D260" s="159"/>
      <c r="E260" s="159"/>
      <c r="F260" s="159"/>
      <c r="G260" s="159"/>
      <c r="H260" s="159"/>
      <c r="I260" s="159"/>
      <c r="J260" s="159"/>
      <c r="K260" s="159"/>
      <c r="L260" s="159"/>
      <c r="M260" s="160"/>
      <c r="N260" s="148"/>
      <c r="O260" s="167">
        <f t="shared" si="30"/>
        <v>0</v>
      </c>
      <c r="P260" s="168">
        <f t="shared" si="31"/>
        <v>0</v>
      </c>
      <c r="Q260" s="168">
        <f t="shared" si="31"/>
        <v>0</v>
      </c>
      <c r="R260" s="168">
        <f t="shared" si="32"/>
        <v>0</v>
      </c>
      <c r="S260" s="168">
        <f t="shared" si="33"/>
        <v>0</v>
      </c>
      <c r="T260" s="168">
        <f t="shared" si="34"/>
        <v>0</v>
      </c>
      <c r="U260" s="168">
        <f t="shared" si="35"/>
        <v>0</v>
      </c>
      <c r="V260" s="168">
        <f t="shared" si="36"/>
        <v>0</v>
      </c>
      <c r="W260" s="168">
        <f t="shared" si="37"/>
        <v>0</v>
      </c>
      <c r="X260" s="168">
        <f t="shared" si="38"/>
        <v>0</v>
      </c>
      <c r="Y260" s="169">
        <f t="shared" si="39"/>
        <v>0</v>
      </c>
      <c r="Z260" s="148"/>
      <c r="AA260" s="181"/>
      <c r="AB260" s="182"/>
      <c r="AC260" s="182"/>
      <c r="AD260" s="183"/>
      <c r="AE260" s="183"/>
      <c r="AF260" s="183"/>
      <c r="AG260" s="182"/>
      <c r="AH260" s="183"/>
      <c r="AI260" s="183"/>
      <c r="AJ260" s="183"/>
      <c r="AK260" s="184"/>
    </row>
    <row r="261" spans="1:37">
      <c r="A261" s="149"/>
      <c r="B261" s="150"/>
      <c r="C261" s="158"/>
      <c r="D261" s="159"/>
      <c r="E261" s="159"/>
      <c r="F261" s="159"/>
      <c r="G261" s="159"/>
      <c r="H261" s="159"/>
      <c r="I261" s="159"/>
      <c r="J261" s="159"/>
      <c r="K261" s="159"/>
      <c r="L261" s="159"/>
      <c r="M261" s="160"/>
      <c r="N261" s="148"/>
      <c r="O261" s="167">
        <f t="shared" ref="O261:O300" si="40">+C261*O$2/60</f>
        <v>0</v>
      </c>
      <c r="P261" s="168">
        <f t="shared" ref="P261:Q300" si="41">+D261*P$2/60</f>
        <v>0</v>
      </c>
      <c r="Q261" s="168">
        <f t="shared" si="41"/>
        <v>0</v>
      </c>
      <c r="R261" s="168">
        <f t="shared" ref="R261:R300" si="42">+F261*R$2/60</f>
        <v>0</v>
      </c>
      <c r="S261" s="168">
        <f t="shared" ref="S261:S300" si="43">+G261*S$2/60</f>
        <v>0</v>
      </c>
      <c r="T261" s="168">
        <f t="shared" ref="T261:T300" si="44">+H261*T$2/60</f>
        <v>0</v>
      </c>
      <c r="U261" s="168">
        <f t="shared" ref="U261:U300" si="45">+I261*U$2/60</f>
        <v>0</v>
      </c>
      <c r="V261" s="168">
        <f t="shared" ref="V261:V300" si="46">+J261*V$2/60</f>
        <v>0</v>
      </c>
      <c r="W261" s="168">
        <f t="shared" ref="W261:W300" si="47">+K261*W$2/60</f>
        <v>0</v>
      </c>
      <c r="X261" s="168">
        <f t="shared" ref="X261:X300" si="48">+L261*X$2/60</f>
        <v>0</v>
      </c>
      <c r="Y261" s="169">
        <f t="shared" ref="Y261:Y300" si="49">+M261*Y$2/60</f>
        <v>0</v>
      </c>
      <c r="Z261" s="148"/>
      <c r="AA261" s="181"/>
      <c r="AB261" s="182"/>
      <c r="AC261" s="182"/>
      <c r="AD261" s="183"/>
      <c r="AE261" s="183"/>
      <c r="AF261" s="183"/>
      <c r="AG261" s="182"/>
      <c r="AH261" s="183"/>
      <c r="AI261" s="183"/>
      <c r="AJ261" s="183"/>
      <c r="AK261" s="184"/>
    </row>
    <row r="262" spans="1:37">
      <c r="A262" s="149"/>
      <c r="B262" s="150"/>
      <c r="C262" s="158"/>
      <c r="D262" s="159"/>
      <c r="E262" s="159"/>
      <c r="F262" s="159"/>
      <c r="G262" s="159"/>
      <c r="H262" s="159"/>
      <c r="I262" s="159"/>
      <c r="J262" s="159"/>
      <c r="K262" s="159"/>
      <c r="L262" s="159"/>
      <c r="M262" s="160"/>
      <c r="N262" s="148"/>
      <c r="O262" s="167">
        <f t="shared" si="40"/>
        <v>0</v>
      </c>
      <c r="P262" s="168">
        <f t="shared" si="41"/>
        <v>0</v>
      </c>
      <c r="Q262" s="168">
        <f t="shared" si="41"/>
        <v>0</v>
      </c>
      <c r="R262" s="168">
        <f t="shared" si="42"/>
        <v>0</v>
      </c>
      <c r="S262" s="168">
        <f t="shared" si="43"/>
        <v>0</v>
      </c>
      <c r="T262" s="168">
        <f t="shared" si="44"/>
        <v>0</v>
      </c>
      <c r="U262" s="168">
        <f t="shared" si="45"/>
        <v>0</v>
      </c>
      <c r="V262" s="168">
        <f t="shared" si="46"/>
        <v>0</v>
      </c>
      <c r="W262" s="168">
        <f t="shared" si="47"/>
        <v>0</v>
      </c>
      <c r="X262" s="168">
        <f t="shared" si="48"/>
        <v>0</v>
      </c>
      <c r="Y262" s="169">
        <f t="shared" si="49"/>
        <v>0</v>
      </c>
      <c r="Z262" s="148"/>
      <c r="AA262" s="181"/>
      <c r="AB262" s="182"/>
      <c r="AC262" s="182"/>
      <c r="AD262" s="183"/>
      <c r="AE262" s="183"/>
      <c r="AF262" s="183"/>
      <c r="AG262" s="182"/>
      <c r="AH262" s="183"/>
      <c r="AI262" s="183"/>
      <c r="AJ262" s="183"/>
      <c r="AK262" s="184"/>
    </row>
    <row r="263" spans="1:37">
      <c r="A263" s="149"/>
      <c r="B263" s="150"/>
      <c r="C263" s="158"/>
      <c r="D263" s="159"/>
      <c r="E263" s="159"/>
      <c r="F263" s="159"/>
      <c r="G263" s="159"/>
      <c r="H263" s="159"/>
      <c r="I263" s="159"/>
      <c r="J263" s="159"/>
      <c r="K263" s="159"/>
      <c r="L263" s="159"/>
      <c r="M263" s="160"/>
      <c r="N263" s="148"/>
      <c r="O263" s="167">
        <f t="shared" si="40"/>
        <v>0</v>
      </c>
      <c r="P263" s="168">
        <f t="shared" si="41"/>
        <v>0</v>
      </c>
      <c r="Q263" s="168">
        <f t="shared" si="41"/>
        <v>0</v>
      </c>
      <c r="R263" s="168">
        <f t="shared" si="42"/>
        <v>0</v>
      </c>
      <c r="S263" s="168">
        <f t="shared" si="43"/>
        <v>0</v>
      </c>
      <c r="T263" s="168">
        <f t="shared" si="44"/>
        <v>0</v>
      </c>
      <c r="U263" s="168">
        <f t="shared" si="45"/>
        <v>0</v>
      </c>
      <c r="V263" s="168">
        <f t="shared" si="46"/>
        <v>0</v>
      </c>
      <c r="W263" s="168">
        <f t="shared" si="47"/>
        <v>0</v>
      </c>
      <c r="X263" s="168">
        <f t="shared" si="48"/>
        <v>0</v>
      </c>
      <c r="Y263" s="169">
        <f t="shared" si="49"/>
        <v>0</v>
      </c>
      <c r="Z263" s="148"/>
      <c r="AA263" s="181"/>
      <c r="AB263" s="182"/>
      <c r="AC263" s="182"/>
      <c r="AD263" s="183"/>
      <c r="AE263" s="183"/>
      <c r="AF263" s="183"/>
      <c r="AG263" s="182"/>
      <c r="AH263" s="183"/>
      <c r="AI263" s="183"/>
      <c r="AJ263" s="183"/>
      <c r="AK263" s="184"/>
    </row>
    <row r="264" spans="1:37">
      <c r="A264" s="149"/>
      <c r="B264" s="150"/>
      <c r="C264" s="158"/>
      <c r="D264" s="159"/>
      <c r="E264" s="159"/>
      <c r="F264" s="159"/>
      <c r="G264" s="159"/>
      <c r="H264" s="159"/>
      <c r="I264" s="159"/>
      <c r="J264" s="159"/>
      <c r="K264" s="159"/>
      <c r="L264" s="159"/>
      <c r="M264" s="160"/>
      <c r="N264" s="148"/>
      <c r="O264" s="167">
        <f t="shared" si="40"/>
        <v>0</v>
      </c>
      <c r="P264" s="168">
        <f t="shared" si="41"/>
        <v>0</v>
      </c>
      <c r="Q264" s="168">
        <f t="shared" si="41"/>
        <v>0</v>
      </c>
      <c r="R264" s="168">
        <f t="shared" si="42"/>
        <v>0</v>
      </c>
      <c r="S264" s="168">
        <f t="shared" si="43"/>
        <v>0</v>
      </c>
      <c r="T264" s="168">
        <f t="shared" si="44"/>
        <v>0</v>
      </c>
      <c r="U264" s="168">
        <f t="shared" si="45"/>
        <v>0</v>
      </c>
      <c r="V264" s="168">
        <f t="shared" si="46"/>
        <v>0</v>
      </c>
      <c r="W264" s="168">
        <f t="shared" si="47"/>
        <v>0</v>
      </c>
      <c r="X264" s="168">
        <f t="shared" si="48"/>
        <v>0</v>
      </c>
      <c r="Y264" s="169">
        <f t="shared" si="49"/>
        <v>0</v>
      </c>
      <c r="Z264" s="148"/>
      <c r="AA264" s="181"/>
      <c r="AB264" s="182"/>
      <c r="AC264" s="182"/>
      <c r="AD264" s="183"/>
      <c r="AE264" s="183"/>
      <c r="AF264" s="183"/>
      <c r="AG264" s="182"/>
      <c r="AH264" s="183"/>
      <c r="AI264" s="183"/>
      <c r="AJ264" s="183"/>
      <c r="AK264" s="184"/>
    </row>
    <row r="265" spans="1:37">
      <c r="A265" s="149"/>
      <c r="B265" s="150"/>
      <c r="C265" s="158"/>
      <c r="D265" s="159"/>
      <c r="E265" s="159"/>
      <c r="F265" s="159"/>
      <c r="G265" s="159"/>
      <c r="H265" s="159"/>
      <c r="I265" s="159"/>
      <c r="J265" s="159"/>
      <c r="K265" s="159"/>
      <c r="L265" s="159"/>
      <c r="M265" s="160"/>
      <c r="N265" s="148"/>
      <c r="O265" s="167">
        <f t="shared" si="40"/>
        <v>0</v>
      </c>
      <c r="P265" s="168">
        <f t="shared" si="41"/>
        <v>0</v>
      </c>
      <c r="Q265" s="168">
        <f t="shared" si="41"/>
        <v>0</v>
      </c>
      <c r="R265" s="168">
        <f t="shared" si="42"/>
        <v>0</v>
      </c>
      <c r="S265" s="168">
        <f t="shared" si="43"/>
        <v>0</v>
      </c>
      <c r="T265" s="168">
        <f t="shared" si="44"/>
        <v>0</v>
      </c>
      <c r="U265" s="168">
        <f t="shared" si="45"/>
        <v>0</v>
      </c>
      <c r="V265" s="168">
        <f t="shared" si="46"/>
        <v>0</v>
      </c>
      <c r="W265" s="168">
        <f t="shared" si="47"/>
        <v>0</v>
      </c>
      <c r="X265" s="168">
        <f t="shared" si="48"/>
        <v>0</v>
      </c>
      <c r="Y265" s="169">
        <f t="shared" si="49"/>
        <v>0</v>
      </c>
      <c r="Z265" s="148"/>
      <c r="AA265" s="181"/>
      <c r="AB265" s="182"/>
      <c r="AC265" s="182"/>
      <c r="AD265" s="183"/>
      <c r="AE265" s="183"/>
      <c r="AF265" s="183"/>
      <c r="AG265" s="182"/>
      <c r="AH265" s="183"/>
      <c r="AI265" s="183"/>
      <c r="AJ265" s="183"/>
      <c r="AK265" s="184"/>
    </row>
    <row r="266" spans="1:37">
      <c r="A266" s="149"/>
      <c r="B266" s="150"/>
      <c r="C266" s="158"/>
      <c r="D266" s="159"/>
      <c r="E266" s="159"/>
      <c r="F266" s="159"/>
      <c r="G266" s="159"/>
      <c r="H266" s="159"/>
      <c r="I266" s="159"/>
      <c r="J266" s="159"/>
      <c r="K266" s="159"/>
      <c r="L266" s="159"/>
      <c r="M266" s="160"/>
      <c r="N266" s="148"/>
      <c r="O266" s="167">
        <f t="shared" si="40"/>
        <v>0</v>
      </c>
      <c r="P266" s="168">
        <f t="shared" si="41"/>
        <v>0</v>
      </c>
      <c r="Q266" s="168">
        <f t="shared" si="41"/>
        <v>0</v>
      </c>
      <c r="R266" s="168">
        <f t="shared" si="42"/>
        <v>0</v>
      </c>
      <c r="S266" s="168">
        <f t="shared" si="43"/>
        <v>0</v>
      </c>
      <c r="T266" s="168">
        <f t="shared" si="44"/>
        <v>0</v>
      </c>
      <c r="U266" s="168">
        <f t="shared" si="45"/>
        <v>0</v>
      </c>
      <c r="V266" s="168">
        <f t="shared" si="46"/>
        <v>0</v>
      </c>
      <c r="W266" s="168">
        <f t="shared" si="47"/>
        <v>0</v>
      </c>
      <c r="X266" s="168">
        <f t="shared" si="48"/>
        <v>0</v>
      </c>
      <c r="Y266" s="169">
        <f t="shared" si="49"/>
        <v>0</v>
      </c>
      <c r="Z266" s="148"/>
      <c r="AA266" s="181"/>
      <c r="AB266" s="182"/>
      <c r="AC266" s="182"/>
      <c r="AD266" s="183"/>
      <c r="AE266" s="183"/>
      <c r="AF266" s="183"/>
      <c r="AG266" s="182"/>
      <c r="AH266" s="183"/>
      <c r="AI266" s="183"/>
      <c r="AJ266" s="183"/>
      <c r="AK266" s="184"/>
    </row>
    <row r="267" spans="1:37">
      <c r="A267" s="149"/>
      <c r="B267" s="150"/>
      <c r="C267" s="158"/>
      <c r="D267" s="159"/>
      <c r="E267" s="159"/>
      <c r="F267" s="159"/>
      <c r="G267" s="159"/>
      <c r="H267" s="159"/>
      <c r="I267" s="159"/>
      <c r="J267" s="159"/>
      <c r="K267" s="159"/>
      <c r="L267" s="159"/>
      <c r="M267" s="160"/>
      <c r="N267" s="148"/>
      <c r="O267" s="167">
        <f t="shared" si="40"/>
        <v>0</v>
      </c>
      <c r="P267" s="168">
        <f t="shared" si="41"/>
        <v>0</v>
      </c>
      <c r="Q267" s="168">
        <f t="shared" si="41"/>
        <v>0</v>
      </c>
      <c r="R267" s="168">
        <f t="shared" si="42"/>
        <v>0</v>
      </c>
      <c r="S267" s="168">
        <f t="shared" si="43"/>
        <v>0</v>
      </c>
      <c r="T267" s="168">
        <f t="shared" si="44"/>
        <v>0</v>
      </c>
      <c r="U267" s="168">
        <f t="shared" si="45"/>
        <v>0</v>
      </c>
      <c r="V267" s="168">
        <f t="shared" si="46"/>
        <v>0</v>
      </c>
      <c r="W267" s="168">
        <f t="shared" si="47"/>
        <v>0</v>
      </c>
      <c r="X267" s="168">
        <f t="shared" si="48"/>
        <v>0</v>
      </c>
      <c r="Y267" s="169">
        <f t="shared" si="49"/>
        <v>0</v>
      </c>
      <c r="Z267" s="148"/>
      <c r="AA267" s="181"/>
      <c r="AB267" s="182"/>
      <c r="AC267" s="182"/>
      <c r="AD267" s="183"/>
      <c r="AE267" s="183"/>
      <c r="AF267" s="183"/>
      <c r="AG267" s="182"/>
      <c r="AH267" s="183"/>
      <c r="AI267" s="183"/>
      <c r="AJ267" s="183"/>
      <c r="AK267" s="184"/>
    </row>
    <row r="268" spans="1:37">
      <c r="A268" s="149"/>
      <c r="B268" s="150"/>
      <c r="C268" s="158"/>
      <c r="D268" s="159"/>
      <c r="E268" s="159"/>
      <c r="F268" s="159"/>
      <c r="G268" s="159"/>
      <c r="H268" s="159"/>
      <c r="I268" s="159"/>
      <c r="J268" s="159"/>
      <c r="K268" s="159"/>
      <c r="L268" s="159"/>
      <c r="M268" s="160"/>
      <c r="N268" s="148"/>
      <c r="O268" s="167">
        <f t="shared" si="40"/>
        <v>0</v>
      </c>
      <c r="P268" s="168">
        <f t="shared" si="41"/>
        <v>0</v>
      </c>
      <c r="Q268" s="168">
        <f t="shared" si="41"/>
        <v>0</v>
      </c>
      <c r="R268" s="168">
        <f t="shared" si="42"/>
        <v>0</v>
      </c>
      <c r="S268" s="168">
        <f t="shared" si="43"/>
        <v>0</v>
      </c>
      <c r="T268" s="168">
        <f t="shared" si="44"/>
        <v>0</v>
      </c>
      <c r="U268" s="168">
        <f t="shared" si="45"/>
        <v>0</v>
      </c>
      <c r="V268" s="168">
        <f t="shared" si="46"/>
        <v>0</v>
      </c>
      <c r="W268" s="168">
        <f t="shared" si="47"/>
        <v>0</v>
      </c>
      <c r="X268" s="168">
        <f t="shared" si="48"/>
        <v>0</v>
      </c>
      <c r="Y268" s="169">
        <f t="shared" si="49"/>
        <v>0</v>
      </c>
      <c r="Z268" s="148"/>
      <c r="AA268" s="181"/>
      <c r="AB268" s="182"/>
      <c r="AC268" s="182"/>
      <c r="AD268" s="183"/>
      <c r="AE268" s="183"/>
      <c r="AF268" s="183"/>
      <c r="AG268" s="182"/>
      <c r="AH268" s="183"/>
      <c r="AI268" s="183"/>
      <c r="AJ268" s="183"/>
      <c r="AK268" s="184"/>
    </row>
    <row r="269" spans="1:37">
      <c r="A269" s="149"/>
      <c r="B269" s="150"/>
      <c r="C269" s="158"/>
      <c r="D269" s="159"/>
      <c r="E269" s="159"/>
      <c r="F269" s="159"/>
      <c r="G269" s="159"/>
      <c r="H269" s="159"/>
      <c r="I269" s="159"/>
      <c r="J269" s="159"/>
      <c r="K269" s="159"/>
      <c r="L269" s="159"/>
      <c r="M269" s="160"/>
      <c r="N269" s="148"/>
      <c r="O269" s="167">
        <f t="shared" si="40"/>
        <v>0</v>
      </c>
      <c r="P269" s="168">
        <f t="shared" si="41"/>
        <v>0</v>
      </c>
      <c r="Q269" s="168">
        <f t="shared" si="41"/>
        <v>0</v>
      </c>
      <c r="R269" s="168">
        <f t="shared" si="42"/>
        <v>0</v>
      </c>
      <c r="S269" s="168">
        <f t="shared" si="43"/>
        <v>0</v>
      </c>
      <c r="T269" s="168">
        <f t="shared" si="44"/>
        <v>0</v>
      </c>
      <c r="U269" s="168">
        <f t="shared" si="45"/>
        <v>0</v>
      </c>
      <c r="V269" s="168">
        <f t="shared" si="46"/>
        <v>0</v>
      </c>
      <c r="W269" s="168">
        <f t="shared" si="47"/>
        <v>0</v>
      </c>
      <c r="X269" s="168">
        <f t="shared" si="48"/>
        <v>0</v>
      </c>
      <c r="Y269" s="169">
        <f t="shared" si="49"/>
        <v>0</v>
      </c>
      <c r="Z269" s="148"/>
      <c r="AA269" s="181"/>
      <c r="AB269" s="182"/>
      <c r="AC269" s="182"/>
      <c r="AD269" s="183"/>
      <c r="AE269" s="183"/>
      <c r="AF269" s="183"/>
      <c r="AG269" s="182"/>
      <c r="AH269" s="183"/>
      <c r="AI269" s="183"/>
      <c r="AJ269" s="183"/>
      <c r="AK269" s="184"/>
    </row>
    <row r="270" spans="1:37">
      <c r="A270" s="149"/>
      <c r="B270" s="150"/>
      <c r="C270" s="158"/>
      <c r="D270" s="159"/>
      <c r="E270" s="159"/>
      <c r="F270" s="159"/>
      <c r="G270" s="159"/>
      <c r="H270" s="159"/>
      <c r="I270" s="159"/>
      <c r="J270" s="159"/>
      <c r="K270" s="159"/>
      <c r="L270" s="159"/>
      <c r="M270" s="160"/>
      <c r="N270" s="148"/>
      <c r="O270" s="167">
        <f t="shared" si="40"/>
        <v>0</v>
      </c>
      <c r="P270" s="168">
        <f t="shared" si="41"/>
        <v>0</v>
      </c>
      <c r="Q270" s="168">
        <f t="shared" si="41"/>
        <v>0</v>
      </c>
      <c r="R270" s="168">
        <f t="shared" si="42"/>
        <v>0</v>
      </c>
      <c r="S270" s="168">
        <f t="shared" si="43"/>
        <v>0</v>
      </c>
      <c r="T270" s="168">
        <f t="shared" si="44"/>
        <v>0</v>
      </c>
      <c r="U270" s="168">
        <f t="shared" si="45"/>
        <v>0</v>
      </c>
      <c r="V270" s="168">
        <f t="shared" si="46"/>
        <v>0</v>
      </c>
      <c r="W270" s="168">
        <f t="shared" si="47"/>
        <v>0</v>
      </c>
      <c r="X270" s="168">
        <f t="shared" si="48"/>
        <v>0</v>
      </c>
      <c r="Y270" s="169">
        <f t="shared" si="49"/>
        <v>0</v>
      </c>
      <c r="Z270" s="148"/>
      <c r="AA270" s="181"/>
      <c r="AB270" s="182"/>
      <c r="AC270" s="182"/>
      <c r="AD270" s="183"/>
      <c r="AE270" s="183"/>
      <c r="AF270" s="183"/>
      <c r="AG270" s="182"/>
      <c r="AH270" s="183"/>
      <c r="AI270" s="183"/>
      <c r="AJ270" s="183"/>
      <c r="AK270" s="184"/>
    </row>
    <row r="271" spans="1:37">
      <c r="A271" s="149"/>
      <c r="B271" s="150"/>
      <c r="C271" s="158"/>
      <c r="D271" s="159"/>
      <c r="E271" s="159"/>
      <c r="F271" s="159"/>
      <c r="G271" s="159"/>
      <c r="H271" s="159"/>
      <c r="I271" s="159"/>
      <c r="J271" s="159"/>
      <c r="K271" s="159"/>
      <c r="L271" s="159"/>
      <c r="M271" s="160"/>
      <c r="N271" s="148"/>
      <c r="O271" s="167">
        <f t="shared" si="40"/>
        <v>0</v>
      </c>
      <c r="P271" s="168">
        <f t="shared" si="41"/>
        <v>0</v>
      </c>
      <c r="Q271" s="168">
        <f t="shared" si="41"/>
        <v>0</v>
      </c>
      <c r="R271" s="168">
        <f t="shared" si="42"/>
        <v>0</v>
      </c>
      <c r="S271" s="168">
        <f t="shared" si="43"/>
        <v>0</v>
      </c>
      <c r="T271" s="168">
        <f t="shared" si="44"/>
        <v>0</v>
      </c>
      <c r="U271" s="168">
        <f t="shared" si="45"/>
        <v>0</v>
      </c>
      <c r="V271" s="168">
        <f t="shared" si="46"/>
        <v>0</v>
      </c>
      <c r="W271" s="168">
        <f t="shared" si="47"/>
        <v>0</v>
      </c>
      <c r="X271" s="168">
        <f t="shared" si="48"/>
        <v>0</v>
      </c>
      <c r="Y271" s="169">
        <f t="shared" si="49"/>
        <v>0</v>
      </c>
      <c r="Z271" s="148"/>
      <c r="AA271" s="181"/>
      <c r="AB271" s="182"/>
      <c r="AC271" s="182"/>
      <c r="AD271" s="183"/>
      <c r="AE271" s="183"/>
      <c r="AF271" s="183"/>
      <c r="AG271" s="182"/>
      <c r="AH271" s="183"/>
      <c r="AI271" s="183"/>
      <c r="AJ271" s="183"/>
      <c r="AK271" s="184"/>
    </row>
    <row r="272" spans="1:37">
      <c r="A272" s="149"/>
      <c r="B272" s="150"/>
      <c r="C272" s="158"/>
      <c r="D272" s="159"/>
      <c r="E272" s="159"/>
      <c r="F272" s="159"/>
      <c r="G272" s="159"/>
      <c r="H272" s="159"/>
      <c r="I272" s="159"/>
      <c r="J272" s="159"/>
      <c r="K272" s="159"/>
      <c r="L272" s="159"/>
      <c r="M272" s="160"/>
      <c r="N272" s="148"/>
      <c r="O272" s="167">
        <f t="shared" si="40"/>
        <v>0</v>
      </c>
      <c r="P272" s="168">
        <f t="shared" si="41"/>
        <v>0</v>
      </c>
      <c r="Q272" s="168">
        <f t="shared" si="41"/>
        <v>0</v>
      </c>
      <c r="R272" s="168">
        <f t="shared" si="42"/>
        <v>0</v>
      </c>
      <c r="S272" s="168">
        <f t="shared" si="43"/>
        <v>0</v>
      </c>
      <c r="T272" s="168">
        <f t="shared" si="44"/>
        <v>0</v>
      </c>
      <c r="U272" s="168">
        <f t="shared" si="45"/>
        <v>0</v>
      </c>
      <c r="V272" s="168">
        <f t="shared" si="46"/>
        <v>0</v>
      </c>
      <c r="W272" s="168">
        <f t="shared" si="47"/>
        <v>0</v>
      </c>
      <c r="X272" s="168">
        <f t="shared" si="48"/>
        <v>0</v>
      </c>
      <c r="Y272" s="169">
        <f t="shared" si="49"/>
        <v>0</v>
      </c>
      <c r="Z272" s="148"/>
      <c r="AA272" s="181"/>
      <c r="AB272" s="182"/>
      <c r="AC272" s="182"/>
      <c r="AD272" s="183"/>
      <c r="AE272" s="183"/>
      <c r="AF272" s="183"/>
      <c r="AG272" s="182"/>
      <c r="AH272" s="183"/>
      <c r="AI272" s="183"/>
      <c r="AJ272" s="183"/>
      <c r="AK272" s="184"/>
    </row>
    <row r="273" spans="1:37">
      <c r="A273" s="149"/>
      <c r="B273" s="150"/>
      <c r="C273" s="158"/>
      <c r="D273" s="159"/>
      <c r="E273" s="159"/>
      <c r="F273" s="159"/>
      <c r="G273" s="159"/>
      <c r="H273" s="159"/>
      <c r="I273" s="159"/>
      <c r="J273" s="159"/>
      <c r="K273" s="159"/>
      <c r="L273" s="159"/>
      <c r="M273" s="160"/>
      <c r="N273" s="148"/>
      <c r="O273" s="167">
        <f t="shared" si="40"/>
        <v>0</v>
      </c>
      <c r="P273" s="168">
        <f t="shared" si="41"/>
        <v>0</v>
      </c>
      <c r="Q273" s="168">
        <f t="shared" si="41"/>
        <v>0</v>
      </c>
      <c r="R273" s="168">
        <f t="shared" si="42"/>
        <v>0</v>
      </c>
      <c r="S273" s="168">
        <f t="shared" si="43"/>
        <v>0</v>
      </c>
      <c r="T273" s="168">
        <f t="shared" si="44"/>
        <v>0</v>
      </c>
      <c r="U273" s="168">
        <f t="shared" si="45"/>
        <v>0</v>
      </c>
      <c r="V273" s="168">
        <f t="shared" si="46"/>
        <v>0</v>
      </c>
      <c r="W273" s="168">
        <f t="shared" si="47"/>
        <v>0</v>
      </c>
      <c r="X273" s="168">
        <f t="shared" si="48"/>
        <v>0</v>
      </c>
      <c r="Y273" s="169">
        <f t="shared" si="49"/>
        <v>0</v>
      </c>
      <c r="Z273" s="148"/>
      <c r="AA273" s="181"/>
      <c r="AB273" s="182"/>
      <c r="AC273" s="182"/>
      <c r="AD273" s="183"/>
      <c r="AE273" s="183"/>
      <c r="AF273" s="183"/>
      <c r="AG273" s="182"/>
      <c r="AH273" s="183"/>
      <c r="AI273" s="183"/>
      <c r="AJ273" s="183"/>
      <c r="AK273" s="184"/>
    </row>
    <row r="274" spans="1:37">
      <c r="A274" s="149"/>
      <c r="B274" s="150"/>
      <c r="C274" s="158"/>
      <c r="D274" s="159"/>
      <c r="E274" s="159"/>
      <c r="F274" s="159"/>
      <c r="G274" s="159"/>
      <c r="H274" s="159"/>
      <c r="I274" s="159"/>
      <c r="J274" s="159"/>
      <c r="K274" s="159"/>
      <c r="L274" s="159"/>
      <c r="M274" s="160"/>
      <c r="N274" s="148"/>
      <c r="O274" s="167">
        <f t="shared" si="40"/>
        <v>0</v>
      </c>
      <c r="P274" s="168">
        <f t="shared" si="41"/>
        <v>0</v>
      </c>
      <c r="Q274" s="168">
        <f t="shared" si="41"/>
        <v>0</v>
      </c>
      <c r="R274" s="168">
        <f t="shared" si="42"/>
        <v>0</v>
      </c>
      <c r="S274" s="168">
        <f t="shared" si="43"/>
        <v>0</v>
      </c>
      <c r="T274" s="168">
        <f t="shared" si="44"/>
        <v>0</v>
      </c>
      <c r="U274" s="168">
        <f t="shared" si="45"/>
        <v>0</v>
      </c>
      <c r="V274" s="168">
        <f t="shared" si="46"/>
        <v>0</v>
      </c>
      <c r="W274" s="168">
        <f t="shared" si="47"/>
        <v>0</v>
      </c>
      <c r="X274" s="168">
        <f t="shared" si="48"/>
        <v>0</v>
      </c>
      <c r="Y274" s="169">
        <f t="shared" si="49"/>
        <v>0</v>
      </c>
      <c r="Z274" s="148"/>
      <c r="AA274" s="181"/>
      <c r="AB274" s="182"/>
      <c r="AC274" s="182"/>
      <c r="AD274" s="183"/>
      <c r="AE274" s="183"/>
      <c r="AF274" s="183"/>
      <c r="AG274" s="182"/>
      <c r="AH274" s="183"/>
      <c r="AI274" s="183"/>
      <c r="AJ274" s="183"/>
      <c r="AK274" s="184"/>
    </row>
    <row r="275" spans="1:37">
      <c r="A275" s="149"/>
      <c r="B275" s="150"/>
      <c r="C275" s="158"/>
      <c r="D275" s="159"/>
      <c r="E275" s="159"/>
      <c r="F275" s="159"/>
      <c r="G275" s="159"/>
      <c r="H275" s="159"/>
      <c r="I275" s="159"/>
      <c r="J275" s="159"/>
      <c r="K275" s="159"/>
      <c r="L275" s="159"/>
      <c r="M275" s="160"/>
      <c r="N275" s="148"/>
      <c r="O275" s="167">
        <f t="shared" si="40"/>
        <v>0</v>
      </c>
      <c r="P275" s="168">
        <f t="shared" si="41"/>
        <v>0</v>
      </c>
      <c r="Q275" s="168">
        <f t="shared" si="41"/>
        <v>0</v>
      </c>
      <c r="R275" s="168">
        <f t="shared" si="42"/>
        <v>0</v>
      </c>
      <c r="S275" s="168">
        <f t="shared" si="43"/>
        <v>0</v>
      </c>
      <c r="T275" s="168">
        <f t="shared" si="44"/>
        <v>0</v>
      </c>
      <c r="U275" s="168">
        <f t="shared" si="45"/>
        <v>0</v>
      </c>
      <c r="V275" s="168">
        <f t="shared" si="46"/>
        <v>0</v>
      </c>
      <c r="W275" s="168">
        <f t="shared" si="47"/>
        <v>0</v>
      </c>
      <c r="X275" s="168">
        <f t="shared" si="48"/>
        <v>0</v>
      </c>
      <c r="Y275" s="169">
        <f t="shared" si="49"/>
        <v>0</v>
      </c>
      <c r="Z275" s="148"/>
      <c r="AA275" s="181"/>
      <c r="AB275" s="182"/>
      <c r="AC275" s="182"/>
      <c r="AD275" s="183"/>
      <c r="AE275" s="183"/>
      <c r="AF275" s="183"/>
      <c r="AG275" s="182"/>
      <c r="AH275" s="183"/>
      <c r="AI275" s="183"/>
      <c r="AJ275" s="183"/>
      <c r="AK275" s="184"/>
    </row>
    <row r="276" spans="1:37">
      <c r="A276" s="149"/>
      <c r="B276" s="150"/>
      <c r="C276" s="158"/>
      <c r="D276" s="159"/>
      <c r="E276" s="159"/>
      <c r="F276" s="159"/>
      <c r="G276" s="159"/>
      <c r="H276" s="159"/>
      <c r="I276" s="159"/>
      <c r="J276" s="159"/>
      <c r="K276" s="159"/>
      <c r="L276" s="159"/>
      <c r="M276" s="160"/>
      <c r="N276" s="148"/>
      <c r="O276" s="167">
        <f t="shared" si="40"/>
        <v>0</v>
      </c>
      <c r="P276" s="168">
        <f t="shared" si="41"/>
        <v>0</v>
      </c>
      <c r="Q276" s="168">
        <f t="shared" si="41"/>
        <v>0</v>
      </c>
      <c r="R276" s="168">
        <f t="shared" si="42"/>
        <v>0</v>
      </c>
      <c r="S276" s="168">
        <f t="shared" si="43"/>
        <v>0</v>
      </c>
      <c r="T276" s="168">
        <f t="shared" si="44"/>
        <v>0</v>
      </c>
      <c r="U276" s="168">
        <f t="shared" si="45"/>
        <v>0</v>
      </c>
      <c r="V276" s="168">
        <f t="shared" si="46"/>
        <v>0</v>
      </c>
      <c r="W276" s="168">
        <f t="shared" si="47"/>
        <v>0</v>
      </c>
      <c r="X276" s="168">
        <f t="shared" si="48"/>
        <v>0</v>
      </c>
      <c r="Y276" s="169">
        <f t="shared" si="49"/>
        <v>0</v>
      </c>
      <c r="Z276" s="148"/>
      <c r="AA276" s="181"/>
      <c r="AB276" s="182"/>
      <c r="AC276" s="182"/>
      <c r="AD276" s="183"/>
      <c r="AE276" s="183"/>
      <c r="AF276" s="183"/>
      <c r="AG276" s="182"/>
      <c r="AH276" s="183"/>
      <c r="AI276" s="183"/>
      <c r="AJ276" s="183"/>
      <c r="AK276" s="184"/>
    </row>
    <row r="277" spans="1:37">
      <c r="A277" s="149"/>
      <c r="B277" s="150"/>
      <c r="C277" s="158"/>
      <c r="D277" s="159"/>
      <c r="E277" s="159"/>
      <c r="F277" s="159"/>
      <c r="G277" s="159"/>
      <c r="H277" s="159"/>
      <c r="I277" s="159"/>
      <c r="J277" s="159"/>
      <c r="K277" s="159"/>
      <c r="L277" s="159"/>
      <c r="M277" s="160"/>
      <c r="N277" s="148"/>
      <c r="O277" s="167">
        <f t="shared" si="40"/>
        <v>0</v>
      </c>
      <c r="P277" s="168">
        <f t="shared" si="41"/>
        <v>0</v>
      </c>
      <c r="Q277" s="168">
        <f t="shared" si="41"/>
        <v>0</v>
      </c>
      <c r="R277" s="168">
        <f t="shared" si="42"/>
        <v>0</v>
      </c>
      <c r="S277" s="168">
        <f t="shared" si="43"/>
        <v>0</v>
      </c>
      <c r="T277" s="168">
        <f t="shared" si="44"/>
        <v>0</v>
      </c>
      <c r="U277" s="168">
        <f t="shared" si="45"/>
        <v>0</v>
      </c>
      <c r="V277" s="168">
        <f t="shared" si="46"/>
        <v>0</v>
      </c>
      <c r="W277" s="168">
        <f t="shared" si="47"/>
        <v>0</v>
      </c>
      <c r="X277" s="168">
        <f t="shared" si="48"/>
        <v>0</v>
      </c>
      <c r="Y277" s="169">
        <f t="shared" si="49"/>
        <v>0</v>
      </c>
      <c r="Z277" s="148"/>
      <c r="AA277" s="181"/>
      <c r="AB277" s="182"/>
      <c r="AC277" s="182"/>
      <c r="AD277" s="183"/>
      <c r="AE277" s="183"/>
      <c r="AF277" s="183"/>
      <c r="AG277" s="182"/>
      <c r="AH277" s="183"/>
      <c r="AI277" s="183"/>
      <c r="AJ277" s="183"/>
      <c r="AK277" s="184"/>
    </row>
    <row r="278" spans="1:37">
      <c r="A278" s="149"/>
      <c r="B278" s="150"/>
      <c r="C278" s="158"/>
      <c r="D278" s="159"/>
      <c r="E278" s="159"/>
      <c r="F278" s="159"/>
      <c r="G278" s="159"/>
      <c r="H278" s="159"/>
      <c r="I278" s="159"/>
      <c r="J278" s="159"/>
      <c r="K278" s="159"/>
      <c r="L278" s="159"/>
      <c r="M278" s="160"/>
      <c r="N278" s="148"/>
      <c r="O278" s="167">
        <f t="shared" si="40"/>
        <v>0</v>
      </c>
      <c r="P278" s="168">
        <f t="shared" si="41"/>
        <v>0</v>
      </c>
      <c r="Q278" s="168">
        <f t="shared" si="41"/>
        <v>0</v>
      </c>
      <c r="R278" s="168">
        <f t="shared" si="42"/>
        <v>0</v>
      </c>
      <c r="S278" s="168">
        <f t="shared" si="43"/>
        <v>0</v>
      </c>
      <c r="T278" s="168">
        <f t="shared" si="44"/>
        <v>0</v>
      </c>
      <c r="U278" s="168">
        <f t="shared" si="45"/>
        <v>0</v>
      </c>
      <c r="V278" s="168">
        <f t="shared" si="46"/>
        <v>0</v>
      </c>
      <c r="W278" s="168">
        <f t="shared" si="47"/>
        <v>0</v>
      </c>
      <c r="X278" s="168">
        <f t="shared" si="48"/>
        <v>0</v>
      </c>
      <c r="Y278" s="169">
        <f t="shared" si="49"/>
        <v>0</v>
      </c>
      <c r="Z278" s="148"/>
      <c r="AA278" s="181"/>
      <c r="AB278" s="182"/>
      <c r="AC278" s="182"/>
      <c r="AD278" s="183"/>
      <c r="AE278" s="183"/>
      <c r="AF278" s="183"/>
      <c r="AG278" s="182"/>
      <c r="AH278" s="183"/>
      <c r="AI278" s="183"/>
      <c r="AJ278" s="183"/>
      <c r="AK278" s="184"/>
    </row>
    <row r="279" spans="1:37">
      <c r="A279" s="149"/>
      <c r="B279" s="150"/>
      <c r="C279" s="158"/>
      <c r="D279" s="159"/>
      <c r="E279" s="159"/>
      <c r="F279" s="159"/>
      <c r="G279" s="159"/>
      <c r="H279" s="159"/>
      <c r="I279" s="159"/>
      <c r="J279" s="159"/>
      <c r="K279" s="159"/>
      <c r="L279" s="159"/>
      <c r="M279" s="160"/>
      <c r="N279" s="148"/>
      <c r="O279" s="167">
        <f t="shared" si="40"/>
        <v>0</v>
      </c>
      <c r="P279" s="168">
        <f t="shared" si="41"/>
        <v>0</v>
      </c>
      <c r="Q279" s="168">
        <f t="shared" si="41"/>
        <v>0</v>
      </c>
      <c r="R279" s="168">
        <f t="shared" si="42"/>
        <v>0</v>
      </c>
      <c r="S279" s="168">
        <f t="shared" si="43"/>
        <v>0</v>
      </c>
      <c r="T279" s="168">
        <f t="shared" si="44"/>
        <v>0</v>
      </c>
      <c r="U279" s="168">
        <f t="shared" si="45"/>
        <v>0</v>
      </c>
      <c r="V279" s="168">
        <f t="shared" si="46"/>
        <v>0</v>
      </c>
      <c r="W279" s="168">
        <f t="shared" si="47"/>
        <v>0</v>
      </c>
      <c r="X279" s="168">
        <f t="shared" si="48"/>
        <v>0</v>
      </c>
      <c r="Y279" s="169">
        <f t="shared" si="49"/>
        <v>0</v>
      </c>
      <c r="Z279" s="148"/>
      <c r="AA279" s="181"/>
      <c r="AB279" s="182"/>
      <c r="AC279" s="182"/>
      <c r="AD279" s="183"/>
      <c r="AE279" s="183"/>
      <c r="AF279" s="183"/>
      <c r="AG279" s="182"/>
      <c r="AH279" s="183"/>
      <c r="AI279" s="183"/>
      <c r="AJ279" s="183"/>
      <c r="AK279" s="184"/>
    </row>
    <row r="280" spans="1:37">
      <c r="A280" s="149"/>
      <c r="B280" s="150"/>
      <c r="C280" s="158"/>
      <c r="D280" s="159"/>
      <c r="E280" s="159"/>
      <c r="F280" s="159"/>
      <c r="G280" s="159"/>
      <c r="H280" s="159"/>
      <c r="I280" s="159"/>
      <c r="J280" s="159"/>
      <c r="K280" s="159"/>
      <c r="L280" s="159"/>
      <c r="M280" s="160"/>
      <c r="N280" s="148"/>
      <c r="O280" s="167">
        <f t="shared" si="40"/>
        <v>0</v>
      </c>
      <c r="P280" s="168">
        <f t="shared" si="41"/>
        <v>0</v>
      </c>
      <c r="Q280" s="168">
        <f t="shared" si="41"/>
        <v>0</v>
      </c>
      <c r="R280" s="168">
        <f t="shared" si="42"/>
        <v>0</v>
      </c>
      <c r="S280" s="168">
        <f t="shared" si="43"/>
        <v>0</v>
      </c>
      <c r="T280" s="168">
        <f t="shared" si="44"/>
        <v>0</v>
      </c>
      <c r="U280" s="168">
        <f t="shared" si="45"/>
        <v>0</v>
      </c>
      <c r="V280" s="168">
        <f t="shared" si="46"/>
        <v>0</v>
      </c>
      <c r="W280" s="168">
        <f t="shared" si="47"/>
        <v>0</v>
      </c>
      <c r="X280" s="168">
        <f t="shared" si="48"/>
        <v>0</v>
      </c>
      <c r="Y280" s="169">
        <f t="shared" si="49"/>
        <v>0</v>
      </c>
      <c r="Z280" s="148"/>
      <c r="AA280" s="181"/>
      <c r="AB280" s="182"/>
      <c r="AC280" s="182"/>
      <c r="AD280" s="183"/>
      <c r="AE280" s="183"/>
      <c r="AF280" s="183"/>
      <c r="AG280" s="182"/>
      <c r="AH280" s="183"/>
      <c r="AI280" s="183"/>
      <c r="AJ280" s="183"/>
      <c r="AK280" s="184"/>
    </row>
    <row r="281" spans="1:37">
      <c r="A281" s="149"/>
      <c r="B281" s="150"/>
      <c r="C281" s="158"/>
      <c r="D281" s="159"/>
      <c r="E281" s="159"/>
      <c r="F281" s="159"/>
      <c r="G281" s="159"/>
      <c r="H281" s="159"/>
      <c r="I281" s="159"/>
      <c r="J281" s="159"/>
      <c r="K281" s="159"/>
      <c r="L281" s="159"/>
      <c r="M281" s="160"/>
      <c r="N281" s="148"/>
      <c r="O281" s="167">
        <f t="shared" si="40"/>
        <v>0</v>
      </c>
      <c r="P281" s="168">
        <f t="shared" si="41"/>
        <v>0</v>
      </c>
      <c r="Q281" s="168">
        <f t="shared" si="41"/>
        <v>0</v>
      </c>
      <c r="R281" s="168">
        <f t="shared" si="42"/>
        <v>0</v>
      </c>
      <c r="S281" s="168">
        <f t="shared" si="43"/>
        <v>0</v>
      </c>
      <c r="T281" s="168">
        <f t="shared" si="44"/>
        <v>0</v>
      </c>
      <c r="U281" s="168">
        <f t="shared" si="45"/>
        <v>0</v>
      </c>
      <c r="V281" s="168">
        <f t="shared" si="46"/>
        <v>0</v>
      </c>
      <c r="W281" s="168">
        <f t="shared" si="47"/>
        <v>0</v>
      </c>
      <c r="X281" s="168">
        <f t="shared" si="48"/>
        <v>0</v>
      </c>
      <c r="Y281" s="169">
        <f t="shared" si="49"/>
        <v>0</v>
      </c>
      <c r="Z281" s="148"/>
      <c r="AA281" s="181"/>
      <c r="AB281" s="182"/>
      <c r="AC281" s="182"/>
      <c r="AD281" s="183"/>
      <c r="AE281" s="183"/>
      <c r="AF281" s="183"/>
      <c r="AG281" s="182"/>
      <c r="AH281" s="183"/>
      <c r="AI281" s="183"/>
      <c r="AJ281" s="183"/>
      <c r="AK281" s="184"/>
    </row>
    <row r="282" spans="1:37">
      <c r="A282" s="149"/>
      <c r="B282" s="150"/>
      <c r="C282" s="158"/>
      <c r="D282" s="159"/>
      <c r="E282" s="159"/>
      <c r="F282" s="159"/>
      <c r="G282" s="159"/>
      <c r="H282" s="159"/>
      <c r="I282" s="159"/>
      <c r="J282" s="159"/>
      <c r="K282" s="159"/>
      <c r="L282" s="159"/>
      <c r="M282" s="160"/>
      <c r="N282" s="148"/>
      <c r="O282" s="167">
        <f t="shared" si="40"/>
        <v>0</v>
      </c>
      <c r="P282" s="168">
        <f t="shared" si="41"/>
        <v>0</v>
      </c>
      <c r="Q282" s="168">
        <f t="shared" si="41"/>
        <v>0</v>
      </c>
      <c r="R282" s="168">
        <f t="shared" si="42"/>
        <v>0</v>
      </c>
      <c r="S282" s="168">
        <f t="shared" si="43"/>
        <v>0</v>
      </c>
      <c r="T282" s="168">
        <f t="shared" si="44"/>
        <v>0</v>
      </c>
      <c r="U282" s="168">
        <f t="shared" si="45"/>
        <v>0</v>
      </c>
      <c r="V282" s="168">
        <f t="shared" si="46"/>
        <v>0</v>
      </c>
      <c r="W282" s="168">
        <f t="shared" si="47"/>
        <v>0</v>
      </c>
      <c r="X282" s="168">
        <f t="shared" si="48"/>
        <v>0</v>
      </c>
      <c r="Y282" s="169">
        <f t="shared" si="49"/>
        <v>0</v>
      </c>
      <c r="Z282" s="148"/>
      <c r="AA282" s="181"/>
      <c r="AB282" s="182"/>
      <c r="AC282" s="182"/>
      <c r="AD282" s="183"/>
      <c r="AE282" s="183"/>
      <c r="AF282" s="183"/>
      <c r="AG282" s="182"/>
      <c r="AH282" s="183"/>
      <c r="AI282" s="183"/>
      <c r="AJ282" s="183"/>
      <c r="AK282" s="184"/>
    </row>
    <row r="283" spans="1:37">
      <c r="A283" s="149"/>
      <c r="B283" s="150"/>
      <c r="C283" s="158"/>
      <c r="D283" s="159"/>
      <c r="E283" s="159"/>
      <c r="F283" s="159"/>
      <c r="G283" s="159"/>
      <c r="H283" s="159"/>
      <c r="I283" s="159"/>
      <c r="J283" s="159"/>
      <c r="K283" s="159"/>
      <c r="L283" s="159"/>
      <c r="M283" s="160"/>
      <c r="N283" s="148"/>
      <c r="O283" s="167">
        <f t="shared" si="40"/>
        <v>0</v>
      </c>
      <c r="P283" s="168">
        <f t="shared" si="41"/>
        <v>0</v>
      </c>
      <c r="Q283" s="168">
        <f t="shared" si="41"/>
        <v>0</v>
      </c>
      <c r="R283" s="168">
        <f t="shared" si="42"/>
        <v>0</v>
      </c>
      <c r="S283" s="168">
        <f t="shared" si="43"/>
        <v>0</v>
      </c>
      <c r="T283" s="168">
        <f t="shared" si="44"/>
        <v>0</v>
      </c>
      <c r="U283" s="168">
        <f t="shared" si="45"/>
        <v>0</v>
      </c>
      <c r="V283" s="168">
        <f t="shared" si="46"/>
        <v>0</v>
      </c>
      <c r="W283" s="168">
        <f t="shared" si="47"/>
        <v>0</v>
      </c>
      <c r="X283" s="168">
        <f t="shared" si="48"/>
        <v>0</v>
      </c>
      <c r="Y283" s="169">
        <f t="shared" si="49"/>
        <v>0</v>
      </c>
      <c r="Z283" s="148"/>
      <c r="AA283" s="181"/>
      <c r="AB283" s="182"/>
      <c r="AC283" s="182"/>
      <c r="AD283" s="183"/>
      <c r="AE283" s="183"/>
      <c r="AF283" s="183"/>
      <c r="AG283" s="182"/>
      <c r="AH283" s="183"/>
      <c r="AI283" s="183"/>
      <c r="AJ283" s="183"/>
      <c r="AK283" s="184"/>
    </row>
    <row r="284" spans="1:37">
      <c r="A284" s="149"/>
      <c r="B284" s="150"/>
      <c r="C284" s="158"/>
      <c r="D284" s="159"/>
      <c r="E284" s="159"/>
      <c r="F284" s="159"/>
      <c r="G284" s="159"/>
      <c r="H284" s="159"/>
      <c r="I284" s="159"/>
      <c r="J284" s="159"/>
      <c r="K284" s="159"/>
      <c r="L284" s="159"/>
      <c r="M284" s="160"/>
      <c r="N284" s="148"/>
      <c r="O284" s="167">
        <f t="shared" si="40"/>
        <v>0</v>
      </c>
      <c r="P284" s="168">
        <f t="shared" si="41"/>
        <v>0</v>
      </c>
      <c r="Q284" s="168">
        <f t="shared" si="41"/>
        <v>0</v>
      </c>
      <c r="R284" s="168">
        <f t="shared" si="42"/>
        <v>0</v>
      </c>
      <c r="S284" s="168">
        <f t="shared" si="43"/>
        <v>0</v>
      </c>
      <c r="T284" s="168">
        <f t="shared" si="44"/>
        <v>0</v>
      </c>
      <c r="U284" s="168">
        <f t="shared" si="45"/>
        <v>0</v>
      </c>
      <c r="V284" s="168">
        <f t="shared" si="46"/>
        <v>0</v>
      </c>
      <c r="W284" s="168">
        <f t="shared" si="47"/>
        <v>0</v>
      </c>
      <c r="X284" s="168">
        <f t="shared" si="48"/>
        <v>0</v>
      </c>
      <c r="Y284" s="169">
        <f t="shared" si="49"/>
        <v>0</v>
      </c>
      <c r="Z284" s="148"/>
      <c r="AA284" s="181"/>
      <c r="AB284" s="182"/>
      <c r="AC284" s="182"/>
      <c r="AD284" s="183"/>
      <c r="AE284" s="183"/>
      <c r="AF284" s="183"/>
      <c r="AG284" s="182"/>
      <c r="AH284" s="183"/>
      <c r="AI284" s="183"/>
      <c r="AJ284" s="183"/>
      <c r="AK284" s="184"/>
    </row>
    <row r="285" spans="1:37">
      <c r="A285" s="149"/>
      <c r="B285" s="150"/>
      <c r="C285" s="158"/>
      <c r="D285" s="159"/>
      <c r="E285" s="159"/>
      <c r="F285" s="159"/>
      <c r="G285" s="159"/>
      <c r="H285" s="159"/>
      <c r="I285" s="159"/>
      <c r="J285" s="159"/>
      <c r="K285" s="159"/>
      <c r="L285" s="159"/>
      <c r="M285" s="160"/>
      <c r="N285" s="148"/>
      <c r="O285" s="167">
        <f t="shared" si="40"/>
        <v>0</v>
      </c>
      <c r="P285" s="168">
        <f t="shared" si="41"/>
        <v>0</v>
      </c>
      <c r="Q285" s="168">
        <f t="shared" si="41"/>
        <v>0</v>
      </c>
      <c r="R285" s="168">
        <f t="shared" si="42"/>
        <v>0</v>
      </c>
      <c r="S285" s="168">
        <f t="shared" si="43"/>
        <v>0</v>
      </c>
      <c r="T285" s="168">
        <f t="shared" si="44"/>
        <v>0</v>
      </c>
      <c r="U285" s="168">
        <f t="shared" si="45"/>
        <v>0</v>
      </c>
      <c r="V285" s="168">
        <f t="shared" si="46"/>
        <v>0</v>
      </c>
      <c r="W285" s="168">
        <f t="shared" si="47"/>
        <v>0</v>
      </c>
      <c r="X285" s="168">
        <f t="shared" si="48"/>
        <v>0</v>
      </c>
      <c r="Y285" s="169">
        <f t="shared" si="49"/>
        <v>0</v>
      </c>
      <c r="Z285" s="148"/>
      <c r="AA285" s="181"/>
      <c r="AB285" s="182"/>
      <c r="AC285" s="182"/>
      <c r="AD285" s="183"/>
      <c r="AE285" s="183"/>
      <c r="AF285" s="183"/>
      <c r="AG285" s="182"/>
      <c r="AH285" s="183"/>
      <c r="AI285" s="183"/>
      <c r="AJ285" s="183"/>
      <c r="AK285" s="184"/>
    </row>
    <row r="286" spans="1:37">
      <c r="A286" s="149"/>
      <c r="B286" s="150"/>
      <c r="C286" s="158"/>
      <c r="D286" s="159"/>
      <c r="E286" s="159"/>
      <c r="F286" s="159"/>
      <c r="G286" s="159"/>
      <c r="H286" s="159"/>
      <c r="I286" s="159"/>
      <c r="J286" s="159"/>
      <c r="K286" s="159"/>
      <c r="L286" s="159"/>
      <c r="M286" s="160"/>
      <c r="N286" s="148"/>
      <c r="O286" s="167">
        <f t="shared" si="40"/>
        <v>0</v>
      </c>
      <c r="P286" s="168">
        <f t="shared" si="41"/>
        <v>0</v>
      </c>
      <c r="Q286" s="168">
        <f t="shared" si="41"/>
        <v>0</v>
      </c>
      <c r="R286" s="168">
        <f t="shared" si="42"/>
        <v>0</v>
      </c>
      <c r="S286" s="168">
        <f t="shared" si="43"/>
        <v>0</v>
      </c>
      <c r="T286" s="168">
        <f t="shared" si="44"/>
        <v>0</v>
      </c>
      <c r="U286" s="168">
        <f t="shared" si="45"/>
        <v>0</v>
      </c>
      <c r="V286" s="168">
        <f t="shared" si="46"/>
        <v>0</v>
      </c>
      <c r="W286" s="168">
        <f t="shared" si="47"/>
        <v>0</v>
      </c>
      <c r="X286" s="168">
        <f t="shared" si="48"/>
        <v>0</v>
      </c>
      <c r="Y286" s="169">
        <f t="shared" si="49"/>
        <v>0</v>
      </c>
      <c r="Z286" s="148"/>
      <c r="AA286" s="181"/>
      <c r="AB286" s="182"/>
      <c r="AC286" s="182"/>
      <c r="AD286" s="183"/>
      <c r="AE286" s="183"/>
      <c r="AF286" s="183"/>
      <c r="AG286" s="182"/>
      <c r="AH286" s="183"/>
      <c r="AI286" s="183"/>
      <c r="AJ286" s="183"/>
      <c r="AK286" s="184"/>
    </row>
    <row r="287" spans="1:37">
      <c r="A287" s="149"/>
      <c r="B287" s="150"/>
      <c r="C287" s="158"/>
      <c r="D287" s="159"/>
      <c r="E287" s="159"/>
      <c r="F287" s="159"/>
      <c r="G287" s="159"/>
      <c r="H287" s="159"/>
      <c r="I287" s="159"/>
      <c r="J287" s="159"/>
      <c r="K287" s="159"/>
      <c r="L287" s="159"/>
      <c r="M287" s="160"/>
      <c r="N287" s="148"/>
      <c r="O287" s="167">
        <f t="shared" si="40"/>
        <v>0</v>
      </c>
      <c r="P287" s="168">
        <f t="shared" si="41"/>
        <v>0</v>
      </c>
      <c r="Q287" s="168">
        <f t="shared" si="41"/>
        <v>0</v>
      </c>
      <c r="R287" s="168">
        <f t="shared" si="42"/>
        <v>0</v>
      </c>
      <c r="S287" s="168">
        <f t="shared" si="43"/>
        <v>0</v>
      </c>
      <c r="T287" s="168">
        <f t="shared" si="44"/>
        <v>0</v>
      </c>
      <c r="U287" s="168">
        <f t="shared" si="45"/>
        <v>0</v>
      </c>
      <c r="V287" s="168">
        <f t="shared" si="46"/>
        <v>0</v>
      </c>
      <c r="W287" s="168">
        <f t="shared" si="47"/>
        <v>0</v>
      </c>
      <c r="X287" s="168">
        <f t="shared" si="48"/>
        <v>0</v>
      </c>
      <c r="Y287" s="169">
        <f t="shared" si="49"/>
        <v>0</v>
      </c>
      <c r="Z287" s="148"/>
      <c r="AA287" s="181"/>
      <c r="AB287" s="182"/>
      <c r="AC287" s="182"/>
      <c r="AD287" s="183"/>
      <c r="AE287" s="183"/>
      <c r="AF287" s="183"/>
      <c r="AG287" s="182"/>
      <c r="AH287" s="183"/>
      <c r="AI287" s="183"/>
      <c r="AJ287" s="183"/>
      <c r="AK287" s="184"/>
    </row>
    <row r="288" spans="1:37">
      <c r="A288" s="149"/>
      <c r="B288" s="150"/>
      <c r="C288" s="158"/>
      <c r="D288" s="159"/>
      <c r="E288" s="159"/>
      <c r="F288" s="159"/>
      <c r="G288" s="159"/>
      <c r="H288" s="159"/>
      <c r="I288" s="159"/>
      <c r="J288" s="159"/>
      <c r="K288" s="159"/>
      <c r="L288" s="159"/>
      <c r="M288" s="160"/>
      <c r="N288" s="148"/>
      <c r="O288" s="167">
        <f t="shared" si="40"/>
        <v>0</v>
      </c>
      <c r="P288" s="168">
        <f t="shared" si="41"/>
        <v>0</v>
      </c>
      <c r="Q288" s="168">
        <f t="shared" si="41"/>
        <v>0</v>
      </c>
      <c r="R288" s="168">
        <f t="shared" si="42"/>
        <v>0</v>
      </c>
      <c r="S288" s="168">
        <f t="shared" si="43"/>
        <v>0</v>
      </c>
      <c r="T288" s="168">
        <f t="shared" si="44"/>
        <v>0</v>
      </c>
      <c r="U288" s="168">
        <f t="shared" si="45"/>
        <v>0</v>
      </c>
      <c r="V288" s="168">
        <f t="shared" si="46"/>
        <v>0</v>
      </c>
      <c r="W288" s="168">
        <f t="shared" si="47"/>
        <v>0</v>
      </c>
      <c r="X288" s="168">
        <f t="shared" si="48"/>
        <v>0</v>
      </c>
      <c r="Y288" s="169">
        <f t="shared" si="49"/>
        <v>0</v>
      </c>
      <c r="Z288" s="148"/>
      <c r="AA288" s="181"/>
      <c r="AB288" s="182"/>
      <c r="AC288" s="182"/>
      <c r="AD288" s="183"/>
      <c r="AE288" s="183"/>
      <c r="AF288" s="183"/>
      <c r="AG288" s="182"/>
      <c r="AH288" s="183"/>
      <c r="AI288" s="183"/>
      <c r="AJ288" s="183"/>
      <c r="AK288" s="184"/>
    </row>
    <row r="289" spans="1:37">
      <c r="A289" s="149"/>
      <c r="B289" s="150"/>
      <c r="C289" s="158"/>
      <c r="D289" s="159"/>
      <c r="E289" s="159"/>
      <c r="F289" s="159"/>
      <c r="G289" s="159"/>
      <c r="H289" s="159"/>
      <c r="I289" s="159"/>
      <c r="J289" s="159"/>
      <c r="K289" s="159"/>
      <c r="L289" s="159"/>
      <c r="M289" s="160"/>
      <c r="N289" s="148"/>
      <c r="O289" s="167">
        <f t="shared" si="40"/>
        <v>0</v>
      </c>
      <c r="P289" s="168">
        <f t="shared" si="41"/>
        <v>0</v>
      </c>
      <c r="Q289" s="168">
        <f t="shared" si="41"/>
        <v>0</v>
      </c>
      <c r="R289" s="168">
        <f t="shared" si="42"/>
        <v>0</v>
      </c>
      <c r="S289" s="168">
        <f t="shared" si="43"/>
        <v>0</v>
      </c>
      <c r="T289" s="168">
        <f t="shared" si="44"/>
        <v>0</v>
      </c>
      <c r="U289" s="168">
        <f t="shared" si="45"/>
        <v>0</v>
      </c>
      <c r="V289" s="168">
        <f t="shared" si="46"/>
        <v>0</v>
      </c>
      <c r="W289" s="168">
        <f t="shared" si="47"/>
        <v>0</v>
      </c>
      <c r="X289" s="168">
        <f t="shared" si="48"/>
        <v>0</v>
      </c>
      <c r="Y289" s="169">
        <f t="shared" si="49"/>
        <v>0</v>
      </c>
      <c r="Z289" s="148"/>
      <c r="AA289" s="181"/>
      <c r="AB289" s="182"/>
      <c r="AC289" s="182"/>
      <c r="AD289" s="183"/>
      <c r="AE289" s="183"/>
      <c r="AF289" s="183"/>
      <c r="AG289" s="182"/>
      <c r="AH289" s="183"/>
      <c r="AI289" s="183"/>
      <c r="AJ289" s="183"/>
      <c r="AK289" s="184"/>
    </row>
    <row r="290" spans="1:37">
      <c r="A290" s="149"/>
      <c r="B290" s="150"/>
      <c r="C290" s="158"/>
      <c r="D290" s="159"/>
      <c r="E290" s="159"/>
      <c r="F290" s="159"/>
      <c r="G290" s="159"/>
      <c r="H290" s="159"/>
      <c r="I290" s="159"/>
      <c r="J290" s="159"/>
      <c r="K290" s="159"/>
      <c r="L290" s="159"/>
      <c r="M290" s="160"/>
      <c r="N290" s="148"/>
      <c r="O290" s="167">
        <f t="shared" si="40"/>
        <v>0</v>
      </c>
      <c r="P290" s="168">
        <f t="shared" si="41"/>
        <v>0</v>
      </c>
      <c r="Q290" s="168">
        <f t="shared" si="41"/>
        <v>0</v>
      </c>
      <c r="R290" s="168">
        <f t="shared" si="42"/>
        <v>0</v>
      </c>
      <c r="S290" s="168">
        <f t="shared" si="43"/>
        <v>0</v>
      </c>
      <c r="T290" s="168">
        <f t="shared" si="44"/>
        <v>0</v>
      </c>
      <c r="U290" s="168">
        <f t="shared" si="45"/>
        <v>0</v>
      </c>
      <c r="V290" s="168">
        <f t="shared" si="46"/>
        <v>0</v>
      </c>
      <c r="W290" s="168">
        <f t="shared" si="47"/>
        <v>0</v>
      </c>
      <c r="X290" s="168">
        <f t="shared" si="48"/>
        <v>0</v>
      </c>
      <c r="Y290" s="169">
        <f t="shared" si="49"/>
        <v>0</v>
      </c>
      <c r="Z290" s="148"/>
      <c r="AA290" s="181"/>
      <c r="AB290" s="182"/>
      <c r="AC290" s="182"/>
      <c r="AD290" s="183"/>
      <c r="AE290" s="183"/>
      <c r="AF290" s="183"/>
      <c r="AG290" s="182"/>
      <c r="AH290" s="183"/>
      <c r="AI290" s="183"/>
      <c r="AJ290" s="183"/>
      <c r="AK290" s="184"/>
    </row>
    <row r="291" spans="1:37">
      <c r="A291" s="149"/>
      <c r="B291" s="150"/>
      <c r="C291" s="158"/>
      <c r="D291" s="159"/>
      <c r="E291" s="159"/>
      <c r="F291" s="159"/>
      <c r="G291" s="159"/>
      <c r="H291" s="159"/>
      <c r="I291" s="159"/>
      <c r="J291" s="159"/>
      <c r="K291" s="159"/>
      <c r="L291" s="159"/>
      <c r="M291" s="160"/>
      <c r="N291" s="148"/>
      <c r="O291" s="167">
        <f t="shared" si="40"/>
        <v>0</v>
      </c>
      <c r="P291" s="168">
        <f t="shared" si="41"/>
        <v>0</v>
      </c>
      <c r="Q291" s="168">
        <f t="shared" si="41"/>
        <v>0</v>
      </c>
      <c r="R291" s="168">
        <f t="shared" si="42"/>
        <v>0</v>
      </c>
      <c r="S291" s="168">
        <f t="shared" si="43"/>
        <v>0</v>
      </c>
      <c r="T291" s="168">
        <f t="shared" si="44"/>
        <v>0</v>
      </c>
      <c r="U291" s="168">
        <f t="shared" si="45"/>
        <v>0</v>
      </c>
      <c r="V291" s="168">
        <f t="shared" si="46"/>
        <v>0</v>
      </c>
      <c r="W291" s="168">
        <f t="shared" si="47"/>
        <v>0</v>
      </c>
      <c r="X291" s="168">
        <f t="shared" si="48"/>
        <v>0</v>
      </c>
      <c r="Y291" s="169">
        <f t="shared" si="49"/>
        <v>0</v>
      </c>
      <c r="Z291" s="148"/>
      <c r="AA291" s="181"/>
      <c r="AB291" s="182"/>
      <c r="AC291" s="182"/>
      <c r="AD291" s="183"/>
      <c r="AE291" s="183"/>
      <c r="AF291" s="183"/>
      <c r="AG291" s="182"/>
      <c r="AH291" s="183"/>
      <c r="AI291" s="183"/>
      <c r="AJ291" s="183"/>
      <c r="AK291" s="184"/>
    </row>
    <row r="292" spans="1:37">
      <c r="A292" s="149"/>
      <c r="B292" s="150"/>
      <c r="C292" s="158"/>
      <c r="D292" s="159"/>
      <c r="E292" s="159"/>
      <c r="F292" s="159"/>
      <c r="G292" s="159"/>
      <c r="H292" s="159"/>
      <c r="I292" s="159"/>
      <c r="J292" s="159"/>
      <c r="K292" s="159"/>
      <c r="L292" s="159"/>
      <c r="M292" s="160"/>
      <c r="N292" s="148"/>
      <c r="O292" s="167">
        <f t="shared" si="40"/>
        <v>0</v>
      </c>
      <c r="P292" s="168">
        <f t="shared" si="41"/>
        <v>0</v>
      </c>
      <c r="Q292" s="168">
        <f t="shared" si="41"/>
        <v>0</v>
      </c>
      <c r="R292" s="168">
        <f t="shared" si="42"/>
        <v>0</v>
      </c>
      <c r="S292" s="168">
        <f t="shared" si="43"/>
        <v>0</v>
      </c>
      <c r="T292" s="168">
        <f t="shared" si="44"/>
        <v>0</v>
      </c>
      <c r="U292" s="168">
        <f t="shared" si="45"/>
        <v>0</v>
      </c>
      <c r="V292" s="168">
        <f t="shared" si="46"/>
        <v>0</v>
      </c>
      <c r="W292" s="168">
        <f t="shared" si="47"/>
        <v>0</v>
      </c>
      <c r="X292" s="168">
        <f t="shared" si="48"/>
        <v>0</v>
      </c>
      <c r="Y292" s="169">
        <f t="shared" si="49"/>
        <v>0</v>
      </c>
      <c r="Z292" s="148"/>
      <c r="AA292" s="181"/>
      <c r="AB292" s="182"/>
      <c r="AC292" s="182"/>
      <c r="AD292" s="183"/>
      <c r="AE292" s="183"/>
      <c r="AF292" s="183"/>
      <c r="AG292" s="182"/>
      <c r="AH292" s="183"/>
      <c r="AI292" s="183"/>
      <c r="AJ292" s="183"/>
      <c r="AK292" s="184"/>
    </row>
    <row r="293" spans="1:37">
      <c r="A293" s="149"/>
      <c r="B293" s="150"/>
      <c r="C293" s="158"/>
      <c r="D293" s="159"/>
      <c r="E293" s="159"/>
      <c r="F293" s="159"/>
      <c r="G293" s="159"/>
      <c r="H293" s="159"/>
      <c r="I293" s="159"/>
      <c r="J293" s="159"/>
      <c r="K293" s="159"/>
      <c r="L293" s="159"/>
      <c r="M293" s="160"/>
      <c r="N293" s="148"/>
      <c r="O293" s="167">
        <f t="shared" si="40"/>
        <v>0</v>
      </c>
      <c r="P293" s="168">
        <f t="shared" si="41"/>
        <v>0</v>
      </c>
      <c r="Q293" s="168">
        <f t="shared" si="41"/>
        <v>0</v>
      </c>
      <c r="R293" s="168">
        <f t="shared" si="42"/>
        <v>0</v>
      </c>
      <c r="S293" s="168">
        <f t="shared" si="43"/>
        <v>0</v>
      </c>
      <c r="T293" s="168">
        <f t="shared" si="44"/>
        <v>0</v>
      </c>
      <c r="U293" s="168">
        <f t="shared" si="45"/>
        <v>0</v>
      </c>
      <c r="V293" s="168">
        <f t="shared" si="46"/>
        <v>0</v>
      </c>
      <c r="W293" s="168">
        <f t="shared" si="47"/>
        <v>0</v>
      </c>
      <c r="X293" s="168">
        <f t="shared" si="48"/>
        <v>0</v>
      </c>
      <c r="Y293" s="169">
        <f t="shared" si="49"/>
        <v>0</v>
      </c>
      <c r="Z293" s="148"/>
      <c r="AA293" s="181"/>
      <c r="AB293" s="182"/>
      <c r="AC293" s="182"/>
      <c r="AD293" s="183"/>
      <c r="AE293" s="183"/>
      <c r="AF293" s="183"/>
      <c r="AG293" s="182"/>
      <c r="AH293" s="183"/>
      <c r="AI293" s="183"/>
      <c r="AJ293" s="183"/>
      <c r="AK293" s="184"/>
    </row>
    <row r="294" spans="1:37">
      <c r="A294" s="149"/>
      <c r="B294" s="150"/>
      <c r="C294" s="158"/>
      <c r="D294" s="159"/>
      <c r="E294" s="159"/>
      <c r="F294" s="159"/>
      <c r="G294" s="159"/>
      <c r="H294" s="159"/>
      <c r="I294" s="159"/>
      <c r="J294" s="159"/>
      <c r="K294" s="159"/>
      <c r="L294" s="159"/>
      <c r="M294" s="160"/>
      <c r="N294" s="148"/>
      <c r="O294" s="167">
        <f t="shared" si="40"/>
        <v>0</v>
      </c>
      <c r="P294" s="168">
        <f t="shared" si="41"/>
        <v>0</v>
      </c>
      <c r="Q294" s="168">
        <f t="shared" si="41"/>
        <v>0</v>
      </c>
      <c r="R294" s="168">
        <f t="shared" si="42"/>
        <v>0</v>
      </c>
      <c r="S294" s="168">
        <f t="shared" si="43"/>
        <v>0</v>
      </c>
      <c r="T294" s="168">
        <f t="shared" si="44"/>
        <v>0</v>
      </c>
      <c r="U294" s="168">
        <f t="shared" si="45"/>
        <v>0</v>
      </c>
      <c r="V294" s="168">
        <f t="shared" si="46"/>
        <v>0</v>
      </c>
      <c r="W294" s="168">
        <f t="shared" si="47"/>
        <v>0</v>
      </c>
      <c r="X294" s="168">
        <f t="shared" si="48"/>
        <v>0</v>
      </c>
      <c r="Y294" s="169">
        <f t="shared" si="49"/>
        <v>0</v>
      </c>
      <c r="Z294" s="148"/>
      <c r="AA294" s="181"/>
      <c r="AB294" s="182"/>
      <c r="AC294" s="182"/>
      <c r="AD294" s="183"/>
      <c r="AE294" s="183"/>
      <c r="AF294" s="183"/>
      <c r="AG294" s="182"/>
      <c r="AH294" s="183"/>
      <c r="AI294" s="183"/>
      <c r="AJ294" s="183"/>
      <c r="AK294" s="184"/>
    </row>
    <row r="295" spans="1:37">
      <c r="A295" s="149"/>
      <c r="B295" s="150"/>
      <c r="C295" s="158"/>
      <c r="D295" s="159"/>
      <c r="E295" s="159"/>
      <c r="F295" s="159"/>
      <c r="G295" s="159"/>
      <c r="H295" s="159"/>
      <c r="I295" s="159"/>
      <c r="J295" s="159"/>
      <c r="K295" s="159"/>
      <c r="L295" s="159"/>
      <c r="M295" s="160"/>
      <c r="N295" s="148"/>
      <c r="O295" s="167">
        <f t="shared" si="40"/>
        <v>0</v>
      </c>
      <c r="P295" s="168">
        <f t="shared" si="41"/>
        <v>0</v>
      </c>
      <c r="Q295" s="168">
        <f t="shared" si="41"/>
        <v>0</v>
      </c>
      <c r="R295" s="168">
        <f t="shared" si="42"/>
        <v>0</v>
      </c>
      <c r="S295" s="168">
        <f t="shared" si="43"/>
        <v>0</v>
      </c>
      <c r="T295" s="168">
        <f t="shared" si="44"/>
        <v>0</v>
      </c>
      <c r="U295" s="168">
        <f t="shared" si="45"/>
        <v>0</v>
      </c>
      <c r="V295" s="168">
        <f t="shared" si="46"/>
        <v>0</v>
      </c>
      <c r="W295" s="168">
        <f t="shared" si="47"/>
        <v>0</v>
      </c>
      <c r="X295" s="168">
        <f t="shared" si="48"/>
        <v>0</v>
      </c>
      <c r="Y295" s="169">
        <f t="shared" si="49"/>
        <v>0</v>
      </c>
      <c r="Z295" s="148"/>
      <c r="AA295" s="181"/>
      <c r="AB295" s="182"/>
      <c r="AC295" s="182"/>
      <c r="AD295" s="183"/>
      <c r="AE295" s="183"/>
      <c r="AF295" s="183"/>
      <c r="AG295" s="182"/>
      <c r="AH295" s="183"/>
      <c r="AI295" s="183"/>
      <c r="AJ295" s="183"/>
      <c r="AK295" s="184"/>
    </row>
    <row r="296" spans="1:37">
      <c r="A296" s="149"/>
      <c r="B296" s="150"/>
      <c r="C296" s="158"/>
      <c r="D296" s="159"/>
      <c r="E296" s="159"/>
      <c r="F296" s="159"/>
      <c r="G296" s="159"/>
      <c r="H296" s="159"/>
      <c r="I296" s="159"/>
      <c r="J296" s="159"/>
      <c r="K296" s="159"/>
      <c r="L296" s="159"/>
      <c r="M296" s="160"/>
      <c r="N296" s="148"/>
      <c r="O296" s="167">
        <f t="shared" si="40"/>
        <v>0</v>
      </c>
      <c r="P296" s="168">
        <f t="shared" si="41"/>
        <v>0</v>
      </c>
      <c r="Q296" s="168">
        <f t="shared" si="41"/>
        <v>0</v>
      </c>
      <c r="R296" s="168">
        <f t="shared" si="42"/>
        <v>0</v>
      </c>
      <c r="S296" s="168">
        <f t="shared" si="43"/>
        <v>0</v>
      </c>
      <c r="T296" s="168">
        <f t="shared" si="44"/>
        <v>0</v>
      </c>
      <c r="U296" s="168">
        <f t="shared" si="45"/>
        <v>0</v>
      </c>
      <c r="V296" s="168">
        <f t="shared" si="46"/>
        <v>0</v>
      </c>
      <c r="W296" s="168">
        <f t="shared" si="47"/>
        <v>0</v>
      </c>
      <c r="X296" s="168">
        <f t="shared" si="48"/>
        <v>0</v>
      </c>
      <c r="Y296" s="169">
        <f t="shared" si="49"/>
        <v>0</v>
      </c>
      <c r="Z296" s="148"/>
      <c r="AA296" s="181"/>
      <c r="AB296" s="182"/>
      <c r="AC296" s="182"/>
      <c r="AD296" s="183"/>
      <c r="AE296" s="183"/>
      <c r="AF296" s="183"/>
      <c r="AG296" s="182"/>
      <c r="AH296" s="183"/>
      <c r="AI296" s="183"/>
      <c r="AJ296" s="183"/>
      <c r="AK296" s="184"/>
    </row>
    <row r="297" spans="1:37">
      <c r="A297" s="149"/>
      <c r="B297" s="150"/>
      <c r="C297" s="158"/>
      <c r="D297" s="159"/>
      <c r="E297" s="159"/>
      <c r="F297" s="159"/>
      <c r="G297" s="159"/>
      <c r="H297" s="159"/>
      <c r="I297" s="159"/>
      <c r="J297" s="159"/>
      <c r="K297" s="159"/>
      <c r="L297" s="159"/>
      <c r="M297" s="160"/>
      <c r="N297" s="148"/>
      <c r="O297" s="167">
        <f t="shared" si="40"/>
        <v>0</v>
      </c>
      <c r="P297" s="168">
        <f t="shared" si="41"/>
        <v>0</v>
      </c>
      <c r="Q297" s="168">
        <f t="shared" si="41"/>
        <v>0</v>
      </c>
      <c r="R297" s="168">
        <f t="shared" si="42"/>
        <v>0</v>
      </c>
      <c r="S297" s="168">
        <f t="shared" si="43"/>
        <v>0</v>
      </c>
      <c r="T297" s="168">
        <f t="shared" si="44"/>
        <v>0</v>
      </c>
      <c r="U297" s="168">
        <f t="shared" si="45"/>
        <v>0</v>
      </c>
      <c r="V297" s="168">
        <f t="shared" si="46"/>
        <v>0</v>
      </c>
      <c r="W297" s="168">
        <f t="shared" si="47"/>
        <v>0</v>
      </c>
      <c r="X297" s="168">
        <f t="shared" si="48"/>
        <v>0</v>
      </c>
      <c r="Y297" s="169">
        <f t="shared" si="49"/>
        <v>0</v>
      </c>
      <c r="Z297" s="148"/>
      <c r="AA297" s="181"/>
      <c r="AB297" s="182"/>
      <c r="AC297" s="182"/>
      <c r="AD297" s="183"/>
      <c r="AE297" s="183"/>
      <c r="AF297" s="183"/>
      <c r="AG297" s="182"/>
      <c r="AH297" s="183"/>
      <c r="AI297" s="183"/>
      <c r="AJ297" s="183"/>
      <c r="AK297" s="184"/>
    </row>
    <row r="298" spans="1:37">
      <c r="A298" s="149"/>
      <c r="B298" s="150"/>
      <c r="C298" s="158"/>
      <c r="D298" s="159"/>
      <c r="E298" s="159"/>
      <c r="F298" s="159"/>
      <c r="G298" s="159"/>
      <c r="H298" s="159"/>
      <c r="I298" s="159"/>
      <c r="J298" s="159"/>
      <c r="K298" s="159"/>
      <c r="L298" s="159"/>
      <c r="M298" s="160"/>
      <c r="N298" s="148"/>
      <c r="O298" s="167">
        <f t="shared" si="40"/>
        <v>0</v>
      </c>
      <c r="P298" s="168">
        <f t="shared" si="41"/>
        <v>0</v>
      </c>
      <c r="Q298" s="168">
        <f t="shared" si="41"/>
        <v>0</v>
      </c>
      <c r="R298" s="168">
        <f t="shared" si="42"/>
        <v>0</v>
      </c>
      <c r="S298" s="168">
        <f t="shared" si="43"/>
        <v>0</v>
      </c>
      <c r="T298" s="168">
        <f t="shared" si="44"/>
        <v>0</v>
      </c>
      <c r="U298" s="168">
        <f t="shared" si="45"/>
        <v>0</v>
      </c>
      <c r="V298" s="168">
        <f t="shared" si="46"/>
        <v>0</v>
      </c>
      <c r="W298" s="168">
        <f t="shared" si="47"/>
        <v>0</v>
      </c>
      <c r="X298" s="168">
        <f t="shared" si="48"/>
        <v>0</v>
      </c>
      <c r="Y298" s="169">
        <f t="shared" si="49"/>
        <v>0</v>
      </c>
      <c r="Z298" s="148"/>
      <c r="AA298" s="181"/>
      <c r="AB298" s="182"/>
      <c r="AC298" s="182"/>
      <c r="AD298" s="183"/>
      <c r="AE298" s="183"/>
      <c r="AF298" s="183"/>
      <c r="AG298" s="182"/>
      <c r="AH298" s="183"/>
      <c r="AI298" s="183"/>
      <c r="AJ298" s="183"/>
      <c r="AK298" s="184"/>
    </row>
    <row r="299" spans="1:37">
      <c r="A299" s="149"/>
      <c r="B299" s="150"/>
      <c r="C299" s="158"/>
      <c r="D299" s="159"/>
      <c r="E299" s="159"/>
      <c r="F299" s="159"/>
      <c r="G299" s="159"/>
      <c r="H299" s="159"/>
      <c r="I299" s="159"/>
      <c r="J299" s="159"/>
      <c r="K299" s="159"/>
      <c r="L299" s="159"/>
      <c r="M299" s="160"/>
      <c r="N299" s="148"/>
      <c r="O299" s="167">
        <f t="shared" si="40"/>
        <v>0</v>
      </c>
      <c r="P299" s="168">
        <f t="shared" si="41"/>
        <v>0</v>
      </c>
      <c r="Q299" s="168">
        <f t="shared" si="41"/>
        <v>0</v>
      </c>
      <c r="R299" s="168">
        <f t="shared" si="42"/>
        <v>0</v>
      </c>
      <c r="S299" s="168">
        <f t="shared" si="43"/>
        <v>0</v>
      </c>
      <c r="T299" s="168">
        <f t="shared" si="44"/>
        <v>0</v>
      </c>
      <c r="U299" s="168">
        <f t="shared" si="45"/>
        <v>0</v>
      </c>
      <c r="V299" s="168">
        <f t="shared" si="46"/>
        <v>0</v>
      </c>
      <c r="W299" s="168">
        <f t="shared" si="47"/>
        <v>0</v>
      </c>
      <c r="X299" s="168">
        <f t="shared" si="48"/>
        <v>0</v>
      </c>
      <c r="Y299" s="169">
        <f t="shared" si="49"/>
        <v>0</v>
      </c>
      <c r="Z299" s="148"/>
      <c r="AA299" s="181"/>
      <c r="AB299" s="182"/>
      <c r="AC299" s="182"/>
      <c r="AD299" s="183"/>
      <c r="AE299" s="183"/>
      <c r="AF299" s="183"/>
      <c r="AG299" s="182"/>
      <c r="AH299" s="183"/>
      <c r="AI299" s="183"/>
      <c r="AJ299" s="183"/>
      <c r="AK299" s="184"/>
    </row>
    <row r="300" spans="1:37">
      <c r="A300" s="149"/>
      <c r="B300" s="150"/>
      <c r="C300" s="161"/>
      <c r="D300" s="162"/>
      <c r="E300" s="162"/>
      <c r="F300" s="162"/>
      <c r="G300" s="162"/>
      <c r="H300" s="162"/>
      <c r="I300" s="162"/>
      <c r="J300" s="162"/>
      <c r="K300" s="162"/>
      <c r="L300" s="162"/>
      <c r="M300" s="163"/>
      <c r="N300" s="148"/>
      <c r="O300" s="170">
        <f t="shared" si="40"/>
        <v>0</v>
      </c>
      <c r="P300" s="171">
        <f t="shared" si="41"/>
        <v>0</v>
      </c>
      <c r="Q300" s="171">
        <f t="shared" si="41"/>
        <v>0</v>
      </c>
      <c r="R300" s="171">
        <f t="shared" si="42"/>
        <v>0</v>
      </c>
      <c r="S300" s="171">
        <f t="shared" si="43"/>
        <v>0</v>
      </c>
      <c r="T300" s="171">
        <f t="shared" si="44"/>
        <v>0</v>
      </c>
      <c r="U300" s="171">
        <f t="shared" si="45"/>
        <v>0</v>
      </c>
      <c r="V300" s="171">
        <f t="shared" si="46"/>
        <v>0</v>
      </c>
      <c r="W300" s="171">
        <f t="shared" si="47"/>
        <v>0</v>
      </c>
      <c r="X300" s="171">
        <f t="shared" si="48"/>
        <v>0</v>
      </c>
      <c r="Y300" s="172">
        <f t="shared" si="49"/>
        <v>0</v>
      </c>
      <c r="Z300" s="148"/>
      <c r="AA300" s="185"/>
      <c r="AB300" s="186"/>
      <c r="AC300" s="186"/>
      <c r="AD300" s="187"/>
      <c r="AE300" s="187"/>
      <c r="AF300" s="187"/>
      <c r="AG300" s="186"/>
      <c r="AH300" s="187"/>
      <c r="AI300" s="187"/>
      <c r="AJ300" s="187"/>
      <c r="AK300" s="188"/>
    </row>
    <row r="301" spans="1:37">
      <c r="A301" s="71"/>
    </row>
    <row r="302" spans="1:37">
      <c r="A302" s="71"/>
    </row>
    <row r="303" spans="1:37">
      <c r="A303" s="71"/>
    </row>
    <row r="304" spans="1:37">
      <c r="A304" s="71"/>
    </row>
    <row r="305" spans="1:1">
      <c r="A305" s="71"/>
    </row>
    <row r="306" spans="1:1">
      <c r="A306" s="71"/>
    </row>
    <row r="307" spans="1:1">
      <c r="A307" s="71"/>
    </row>
    <row r="308" spans="1:1">
      <c r="A308" s="71"/>
    </row>
    <row r="309" spans="1:1">
      <c r="A309" s="71"/>
    </row>
    <row r="310" spans="1:1">
      <c r="A310" s="71"/>
    </row>
    <row r="311" spans="1:1">
      <c r="A311" s="71"/>
    </row>
    <row r="312" spans="1:1">
      <c r="A312" s="71"/>
    </row>
    <row r="313" spans="1:1">
      <c r="A313" s="71"/>
    </row>
    <row r="314" spans="1:1">
      <c r="A314" s="71"/>
    </row>
    <row r="315" spans="1:1">
      <c r="A315" s="71"/>
    </row>
    <row r="316" spans="1:1">
      <c r="A316" s="71"/>
    </row>
    <row r="317" spans="1:1">
      <c r="A317" s="71"/>
    </row>
    <row r="318" spans="1:1">
      <c r="A318" s="71"/>
    </row>
    <row r="319" spans="1:1">
      <c r="A319" s="71"/>
    </row>
    <row r="320" spans="1:1">
      <c r="A320" s="71"/>
    </row>
    <row r="321" spans="1:1">
      <c r="A321" s="71"/>
    </row>
    <row r="322" spans="1:1">
      <c r="A322" s="71"/>
    </row>
    <row r="323" spans="1:1">
      <c r="A323" s="71"/>
    </row>
    <row r="324" spans="1:1">
      <c r="A324" s="71"/>
    </row>
    <row r="325" spans="1:1">
      <c r="A325" s="71"/>
    </row>
    <row r="326" spans="1:1">
      <c r="A326" s="71"/>
    </row>
    <row r="327" spans="1:1">
      <c r="A327" s="71"/>
    </row>
    <row r="328" spans="1:1">
      <c r="A328" s="71"/>
    </row>
    <row r="329" spans="1:1">
      <c r="A329" s="71"/>
    </row>
    <row r="330" spans="1:1">
      <c r="A330" s="71"/>
    </row>
    <row r="331" spans="1:1">
      <c r="A331" s="71"/>
    </row>
    <row r="332" spans="1:1">
      <c r="A332" s="71"/>
    </row>
    <row r="333" spans="1:1">
      <c r="A333" s="71"/>
    </row>
    <row r="334" spans="1:1">
      <c r="A334" s="71"/>
    </row>
    <row r="335" spans="1:1">
      <c r="A335" s="71"/>
    </row>
    <row r="336" spans="1:1">
      <c r="A336" s="71"/>
    </row>
    <row r="337" spans="1:1">
      <c r="A337" s="71"/>
    </row>
    <row r="338" spans="1:1">
      <c r="A338" s="71"/>
    </row>
    <row r="339" spans="1:1">
      <c r="A339" s="71"/>
    </row>
    <row r="340" spans="1:1">
      <c r="A340" s="71"/>
    </row>
    <row r="341" spans="1:1">
      <c r="A341" s="71"/>
    </row>
    <row r="342" spans="1:1">
      <c r="A342" s="71"/>
    </row>
    <row r="343" spans="1:1">
      <c r="A343" s="71"/>
    </row>
    <row r="344" spans="1:1">
      <c r="A344" s="71"/>
    </row>
    <row r="345" spans="1:1">
      <c r="A345" s="71"/>
    </row>
    <row r="346" spans="1:1">
      <c r="A346" s="71"/>
    </row>
    <row r="347" spans="1:1">
      <c r="A347" s="71"/>
    </row>
    <row r="348" spans="1:1">
      <c r="A348" s="71"/>
    </row>
    <row r="349" spans="1:1">
      <c r="A349" s="71"/>
    </row>
    <row r="350" spans="1:1">
      <c r="A350" s="71"/>
    </row>
    <row r="351" spans="1:1">
      <c r="A351" s="71"/>
    </row>
    <row r="352" spans="1:1">
      <c r="A352" s="71"/>
    </row>
    <row r="353" spans="1:1">
      <c r="A353" s="71"/>
    </row>
    <row r="354" spans="1:1">
      <c r="A354" s="71"/>
    </row>
    <row r="355" spans="1:1">
      <c r="A355" s="71"/>
    </row>
    <row r="356" spans="1:1">
      <c r="A356" s="71"/>
    </row>
    <row r="357" spans="1:1">
      <c r="A357" s="71"/>
    </row>
    <row r="358" spans="1:1">
      <c r="A358" s="71"/>
    </row>
    <row r="359" spans="1:1">
      <c r="A359" s="71"/>
    </row>
    <row r="360" spans="1:1">
      <c r="A360" s="71"/>
    </row>
    <row r="361" spans="1:1">
      <c r="A361" s="71"/>
    </row>
    <row r="362" spans="1:1">
      <c r="A362" s="71"/>
    </row>
    <row r="363" spans="1:1">
      <c r="A363" s="71"/>
    </row>
    <row r="364" spans="1:1">
      <c r="A364" s="71"/>
    </row>
    <row r="365" spans="1:1">
      <c r="A365" s="71"/>
    </row>
    <row r="366" spans="1:1">
      <c r="A366" s="71"/>
    </row>
    <row r="367" spans="1:1">
      <c r="A367" s="71"/>
    </row>
    <row r="368" spans="1:1">
      <c r="A368" s="71"/>
    </row>
    <row r="369" spans="1:1">
      <c r="A369" s="71"/>
    </row>
    <row r="370" spans="1:1">
      <c r="A370" s="71"/>
    </row>
    <row r="371" spans="1:1">
      <c r="A371" s="71"/>
    </row>
    <row r="372" spans="1:1">
      <c r="A372" s="71"/>
    </row>
    <row r="373" spans="1:1">
      <c r="A373" s="71"/>
    </row>
    <row r="374" spans="1:1">
      <c r="A374" s="71"/>
    </row>
    <row r="375" spans="1:1">
      <c r="A375" s="71"/>
    </row>
    <row r="376" spans="1:1">
      <c r="A376" s="71"/>
    </row>
    <row r="377" spans="1:1">
      <c r="A377" s="71"/>
    </row>
    <row r="378" spans="1:1">
      <c r="A378" s="71"/>
    </row>
    <row r="379" spans="1:1">
      <c r="A379" s="71"/>
    </row>
    <row r="380" spans="1:1">
      <c r="A380" s="71"/>
    </row>
    <row r="381" spans="1:1">
      <c r="A381" s="71"/>
    </row>
    <row r="382" spans="1:1">
      <c r="A382" s="71"/>
    </row>
    <row r="383" spans="1:1">
      <c r="A383" s="71"/>
    </row>
    <row r="384" spans="1:1">
      <c r="A384" s="71"/>
    </row>
    <row r="385" spans="1:1">
      <c r="A385" s="71"/>
    </row>
    <row r="386" spans="1:1">
      <c r="A386" s="71"/>
    </row>
    <row r="387" spans="1:1">
      <c r="A387" s="71"/>
    </row>
    <row r="388" spans="1:1">
      <c r="A388" s="71"/>
    </row>
    <row r="389" spans="1:1">
      <c r="A389" s="71"/>
    </row>
    <row r="390" spans="1:1">
      <c r="A390" s="71"/>
    </row>
    <row r="391" spans="1:1">
      <c r="A391" s="71"/>
    </row>
    <row r="392" spans="1:1">
      <c r="A392" s="71"/>
    </row>
    <row r="393" spans="1:1">
      <c r="A393" s="71"/>
    </row>
    <row r="394" spans="1:1">
      <c r="A394" s="71"/>
    </row>
    <row r="395" spans="1:1">
      <c r="A395" s="71"/>
    </row>
    <row r="396" spans="1:1">
      <c r="A396" s="71"/>
    </row>
    <row r="397" spans="1:1">
      <c r="A397" s="71"/>
    </row>
    <row r="398" spans="1:1">
      <c r="A398" s="71"/>
    </row>
    <row r="399" spans="1:1">
      <c r="A399" s="71"/>
    </row>
    <row r="400" spans="1:1">
      <c r="A400" s="71"/>
    </row>
    <row r="401" spans="1:1">
      <c r="A401" s="71"/>
    </row>
    <row r="402" spans="1:1">
      <c r="A402" s="71"/>
    </row>
    <row r="403" spans="1:1">
      <c r="A403" s="71"/>
    </row>
    <row r="404" spans="1:1">
      <c r="A404" s="71"/>
    </row>
    <row r="405" spans="1:1">
      <c r="A405" s="71"/>
    </row>
    <row r="406" spans="1:1">
      <c r="A406" s="71"/>
    </row>
    <row r="407" spans="1:1">
      <c r="A407" s="71"/>
    </row>
    <row r="408" spans="1:1">
      <c r="A408" s="71"/>
    </row>
    <row r="409" spans="1:1">
      <c r="A409" s="71"/>
    </row>
    <row r="410" spans="1:1">
      <c r="A410" s="71"/>
    </row>
    <row r="411" spans="1:1">
      <c r="A411" s="71"/>
    </row>
    <row r="412" spans="1:1">
      <c r="A412" s="71"/>
    </row>
    <row r="413" spans="1:1">
      <c r="A413" s="71"/>
    </row>
    <row r="414" spans="1:1">
      <c r="A414" s="71"/>
    </row>
    <row r="415" spans="1:1">
      <c r="A415" s="71"/>
    </row>
    <row r="416" spans="1:1">
      <c r="A416" s="71"/>
    </row>
    <row r="417" spans="1:1">
      <c r="A417" s="71"/>
    </row>
    <row r="418" spans="1:1">
      <c r="A418" s="71"/>
    </row>
    <row r="419" spans="1:1">
      <c r="A419" s="71"/>
    </row>
    <row r="420" spans="1:1">
      <c r="A420" s="71"/>
    </row>
    <row r="421" spans="1:1">
      <c r="A421" s="71"/>
    </row>
    <row r="422" spans="1:1">
      <c r="A422" s="71"/>
    </row>
    <row r="423" spans="1:1">
      <c r="A423" s="71"/>
    </row>
    <row r="424" spans="1:1">
      <c r="A424" s="71"/>
    </row>
    <row r="425" spans="1:1">
      <c r="A425" s="71"/>
    </row>
    <row r="426" spans="1:1">
      <c r="A426" s="71"/>
    </row>
    <row r="427" spans="1:1">
      <c r="A427" s="71"/>
    </row>
    <row r="428" spans="1:1">
      <c r="A428" s="71"/>
    </row>
    <row r="429" spans="1:1">
      <c r="A429" s="71"/>
    </row>
    <row r="430" spans="1:1">
      <c r="A430" s="71"/>
    </row>
    <row r="431" spans="1:1">
      <c r="A431" s="71"/>
    </row>
    <row r="432" spans="1:1">
      <c r="A432" s="71"/>
    </row>
    <row r="433" spans="1:1">
      <c r="A433" s="71"/>
    </row>
    <row r="434" spans="1:1">
      <c r="A434" s="71"/>
    </row>
    <row r="435" spans="1:1">
      <c r="A435" s="71"/>
    </row>
    <row r="436" spans="1:1">
      <c r="A436" s="71"/>
    </row>
    <row r="437" spans="1:1">
      <c r="A437" s="71"/>
    </row>
    <row r="438" spans="1:1">
      <c r="A438" s="71"/>
    </row>
    <row r="439" spans="1:1">
      <c r="A439" s="71"/>
    </row>
    <row r="440" spans="1:1">
      <c r="A440" s="71"/>
    </row>
    <row r="441" spans="1:1">
      <c r="A441" s="71"/>
    </row>
    <row r="442" spans="1:1">
      <c r="A442" s="71"/>
    </row>
    <row r="443" spans="1:1">
      <c r="A443" s="71"/>
    </row>
    <row r="444" spans="1:1">
      <c r="A444" s="71"/>
    </row>
    <row r="445" spans="1:1">
      <c r="A445" s="71"/>
    </row>
    <row r="446" spans="1:1">
      <c r="A446" s="71"/>
    </row>
    <row r="447" spans="1:1">
      <c r="A447" s="71"/>
    </row>
    <row r="448" spans="1:1">
      <c r="A448" s="71"/>
    </row>
    <row r="449" spans="1:1">
      <c r="A449" s="71"/>
    </row>
    <row r="450" spans="1:1">
      <c r="A450" s="71"/>
    </row>
    <row r="451" spans="1:1">
      <c r="A451" s="71"/>
    </row>
    <row r="452" spans="1:1">
      <c r="A452" s="71"/>
    </row>
    <row r="453" spans="1:1">
      <c r="A453" s="71"/>
    </row>
    <row r="454" spans="1:1">
      <c r="A454" s="71"/>
    </row>
    <row r="455" spans="1:1">
      <c r="A455" s="71"/>
    </row>
    <row r="456" spans="1:1">
      <c r="A456" s="71"/>
    </row>
    <row r="457" spans="1:1">
      <c r="A457" s="71"/>
    </row>
    <row r="458" spans="1:1">
      <c r="A458" s="71"/>
    </row>
    <row r="459" spans="1:1">
      <c r="A459" s="71"/>
    </row>
    <row r="460" spans="1:1">
      <c r="A460" s="71"/>
    </row>
    <row r="461" spans="1:1">
      <c r="A461" s="71"/>
    </row>
    <row r="462" spans="1:1">
      <c r="A462" s="71"/>
    </row>
    <row r="463" spans="1:1">
      <c r="A463" s="71"/>
    </row>
    <row r="464" spans="1:1">
      <c r="A464" s="71"/>
    </row>
    <row r="465" spans="1:1">
      <c r="A465" s="71"/>
    </row>
    <row r="466" spans="1:1">
      <c r="A466" s="71"/>
    </row>
    <row r="467" spans="1:1">
      <c r="A467" s="71"/>
    </row>
    <row r="468" spans="1:1">
      <c r="A468" s="71"/>
    </row>
    <row r="469" spans="1:1">
      <c r="A469" s="71"/>
    </row>
    <row r="470" spans="1:1">
      <c r="A470" s="71"/>
    </row>
    <row r="471" spans="1:1">
      <c r="A471" s="71"/>
    </row>
    <row r="472" spans="1:1">
      <c r="A472" s="71"/>
    </row>
    <row r="473" spans="1:1">
      <c r="A473" s="71"/>
    </row>
    <row r="474" spans="1:1">
      <c r="A474" s="71"/>
    </row>
    <row r="475" spans="1:1">
      <c r="A475" s="71"/>
    </row>
    <row r="476" spans="1:1">
      <c r="A476" s="71"/>
    </row>
    <row r="477" spans="1:1">
      <c r="A477" s="71"/>
    </row>
    <row r="478" spans="1:1">
      <c r="A478" s="71"/>
    </row>
    <row r="479" spans="1:1">
      <c r="A479" s="71"/>
    </row>
    <row r="480" spans="1:1">
      <c r="A480" s="71"/>
    </row>
    <row r="481" spans="1:1">
      <c r="A481" s="71"/>
    </row>
    <row r="482" spans="1:1">
      <c r="A482" s="71"/>
    </row>
    <row r="483" spans="1:1">
      <c r="A483" s="71"/>
    </row>
    <row r="484" spans="1:1">
      <c r="A484" s="71"/>
    </row>
    <row r="485" spans="1:1">
      <c r="A485" s="71"/>
    </row>
    <row r="486" spans="1:1">
      <c r="A486" s="71"/>
    </row>
    <row r="487" spans="1:1">
      <c r="A487" s="71"/>
    </row>
    <row r="488" spans="1:1">
      <c r="A488" s="71"/>
    </row>
    <row r="489" spans="1:1">
      <c r="A489" s="71"/>
    </row>
    <row r="490" spans="1:1">
      <c r="A490" s="71"/>
    </row>
    <row r="491" spans="1:1">
      <c r="A491" s="71"/>
    </row>
    <row r="492" spans="1:1">
      <c r="A492" s="71"/>
    </row>
    <row r="493" spans="1:1">
      <c r="A493" s="71"/>
    </row>
    <row r="494" spans="1:1">
      <c r="A494" s="71"/>
    </row>
    <row r="495" spans="1:1">
      <c r="A495" s="71"/>
    </row>
    <row r="496" spans="1:1">
      <c r="A496" s="71"/>
    </row>
    <row r="497" spans="1:1">
      <c r="A497" s="71"/>
    </row>
    <row r="498" spans="1:1">
      <c r="A498" s="71"/>
    </row>
    <row r="499" spans="1:1">
      <c r="A499" s="71"/>
    </row>
    <row r="500" spans="1:1">
      <c r="A500" s="71"/>
    </row>
    <row r="501" spans="1:1">
      <c r="A501" s="71"/>
    </row>
    <row r="502" spans="1:1">
      <c r="A502" s="71"/>
    </row>
    <row r="503" spans="1:1">
      <c r="A503" s="71"/>
    </row>
    <row r="504" spans="1:1">
      <c r="A504" s="71"/>
    </row>
    <row r="505" spans="1:1">
      <c r="A505" s="71"/>
    </row>
    <row r="506" spans="1:1">
      <c r="A506" s="71"/>
    </row>
    <row r="507" spans="1:1">
      <c r="A507" s="71"/>
    </row>
    <row r="508" spans="1:1">
      <c r="A508" s="71"/>
    </row>
    <row r="509" spans="1:1">
      <c r="A509" s="71"/>
    </row>
    <row r="510" spans="1:1">
      <c r="A510" s="71"/>
    </row>
    <row r="511" spans="1:1">
      <c r="A511" s="71"/>
    </row>
    <row r="512" spans="1:1">
      <c r="A512" s="71"/>
    </row>
    <row r="513" spans="1:1">
      <c r="A513" s="71"/>
    </row>
    <row r="514" spans="1:1">
      <c r="A514" s="71"/>
    </row>
    <row r="515" spans="1:1">
      <c r="A515" s="71"/>
    </row>
    <row r="516" spans="1:1">
      <c r="A516" s="71"/>
    </row>
    <row r="517" spans="1:1">
      <c r="A517" s="71"/>
    </row>
    <row r="518" spans="1:1">
      <c r="A518" s="71"/>
    </row>
    <row r="519" spans="1:1">
      <c r="A519" s="71"/>
    </row>
    <row r="520" spans="1:1">
      <c r="A520" s="71"/>
    </row>
    <row r="521" spans="1:1">
      <c r="A521" s="71"/>
    </row>
    <row r="522" spans="1:1">
      <c r="A522" s="71"/>
    </row>
    <row r="523" spans="1:1">
      <c r="A523" s="71"/>
    </row>
    <row r="524" spans="1:1">
      <c r="A524" s="71"/>
    </row>
    <row r="525" spans="1:1">
      <c r="A525" s="71"/>
    </row>
    <row r="526" spans="1:1">
      <c r="A526" s="71"/>
    </row>
    <row r="527" spans="1:1">
      <c r="A527" s="71"/>
    </row>
    <row r="528" spans="1:1">
      <c r="A528" s="71"/>
    </row>
    <row r="529" spans="1:1">
      <c r="A529" s="71"/>
    </row>
    <row r="530" spans="1:1">
      <c r="A530" s="71"/>
    </row>
    <row r="531" spans="1:1">
      <c r="A531" s="71"/>
    </row>
    <row r="532" spans="1:1">
      <c r="A532" s="71"/>
    </row>
    <row r="533" spans="1:1">
      <c r="A533" s="71"/>
    </row>
    <row r="534" spans="1:1">
      <c r="A534" s="71"/>
    </row>
    <row r="535" spans="1:1">
      <c r="A535" s="71"/>
    </row>
    <row r="536" spans="1:1">
      <c r="A536" s="71"/>
    </row>
    <row r="537" spans="1:1">
      <c r="A537" s="71"/>
    </row>
    <row r="538" spans="1:1">
      <c r="A538" s="71"/>
    </row>
    <row r="539" spans="1:1">
      <c r="A539" s="71"/>
    </row>
    <row r="540" spans="1:1">
      <c r="A540" s="71"/>
    </row>
    <row r="541" spans="1:1">
      <c r="A541" s="71"/>
    </row>
    <row r="542" spans="1:1">
      <c r="A542" s="71"/>
    </row>
    <row r="543" spans="1:1">
      <c r="A543" s="71"/>
    </row>
    <row r="544" spans="1:1">
      <c r="A544" s="71"/>
    </row>
    <row r="545" spans="1:1">
      <c r="A545" s="71"/>
    </row>
    <row r="546" spans="1:1">
      <c r="A546" s="71"/>
    </row>
    <row r="547" spans="1:1">
      <c r="A547" s="71"/>
    </row>
    <row r="548" spans="1:1">
      <c r="A548" s="71"/>
    </row>
    <row r="549" spans="1:1">
      <c r="A549" s="71"/>
    </row>
    <row r="550" spans="1:1">
      <c r="A550" s="71"/>
    </row>
    <row r="551" spans="1:1">
      <c r="A551" s="71"/>
    </row>
    <row r="552" spans="1:1">
      <c r="A552" s="71"/>
    </row>
    <row r="553" spans="1:1">
      <c r="A553" s="71"/>
    </row>
    <row r="554" spans="1:1">
      <c r="A554" s="71"/>
    </row>
    <row r="555" spans="1:1">
      <c r="A555" s="71"/>
    </row>
    <row r="556" spans="1:1">
      <c r="A556" s="71"/>
    </row>
    <row r="557" spans="1:1">
      <c r="A557" s="71"/>
    </row>
    <row r="558" spans="1:1">
      <c r="A558" s="71"/>
    </row>
    <row r="559" spans="1:1">
      <c r="A559" s="71"/>
    </row>
    <row r="560" spans="1:1">
      <c r="A560" s="71"/>
    </row>
    <row r="561" spans="1:1">
      <c r="A561" s="71"/>
    </row>
    <row r="562" spans="1:1">
      <c r="A562" s="71"/>
    </row>
    <row r="563" spans="1:1">
      <c r="A563" s="71"/>
    </row>
    <row r="564" spans="1:1">
      <c r="A564" s="71"/>
    </row>
    <row r="565" spans="1:1">
      <c r="A565" s="71"/>
    </row>
    <row r="566" spans="1:1">
      <c r="A566" s="71"/>
    </row>
    <row r="567" spans="1:1">
      <c r="A567" s="71"/>
    </row>
    <row r="568" spans="1:1">
      <c r="A568" s="71"/>
    </row>
    <row r="569" spans="1:1">
      <c r="A569" s="71"/>
    </row>
    <row r="570" spans="1:1">
      <c r="A570" s="71"/>
    </row>
    <row r="571" spans="1:1">
      <c r="A571" s="71"/>
    </row>
    <row r="572" spans="1:1">
      <c r="A572" s="71"/>
    </row>
    <row r="573" spans="1:1">
      <c r="A573" s="71"/>
    </row>
    <row r="574" spans="1:1">
      <c r="A574" s="71"/>
    </row>
    <row r="575" spans="1:1">
      <c r="A575" s="71"/>
    </row>
    <row r="576" spans="1:1">
      <c r="A576" s="71"/>
    </row>
    <row r="577" spans="1:1">
      <c r="A577" s="71"/>
    </row>
    <row r="578" spans="1:1">
      <c r="A578" s="71"/>
    </row>
    <row r="579" spans="1:1">
      <c r="A579" s="71"/>
    </row>
    <row r="580" spans="1:1">
      <c r="A580" s="71"/>
    </row>
    <row r="581" spans="1:1">
      <c r="A581" s="71"/>
    </row>
    <row r="582" spans="1:1">
      <c r="A582" s="71"/>
    </row>
    <row r="583" spans="1:1">
      <c r="A583" s="71"/>
    </row>
    <row r="584" spans="1:1">
      <c r="A584" s="71"/>
    </row>
    <row r="585" spans="1:1">
      <c r="A585" s="71"/>
    </row>
    <row r="586" spans="1:1">
      <c r="A586" s="71"/>
    </row>
    <row r="587" spans="1:1">
      <c r="A587" s="71"/>
    </row>
    <row r="588" spans="1:1">
      <c r="A588" s="71"/>
    </row>
    <row r="589" spans="1:1">
      <c r="A589" s="71"/>
    </row>
    <row r="590" spans="1:1">
      <c r="A590" s="71"/>
    </row>
    <row r="591" spans="1:1">
      <c r="A591" s="71"/>
    </row>
    <row r="592" spans="1:1">
      <c r="A592" s="71"/>
    </row>
    <row r="593" spans="1:1">
      <c r="A593" s="71"/>
    </row>
    <row r="594" spans="1:1">
      <c r="A594" s="71"/>
    </row>
    <row r="595" spans="1:1">
      <c r="A595" s="71"/>
    </row>
    <row r="596" spans="1:1">
      <c r="A596" s="71"/>
    </row>
    <row r="597" spans="1:1">
      <c r="A597" s="71"/>
    </row>
    <row r="598" spans="1:1">
      <c r="A598" s="71"/>
    </row>
    <row r="599" spans="1:1">
      <c r="A599" s="71"/>
    </row>
    <row r="600" spans="1:1">
      <c r="A600" s="71"/>
    </row>
    <row r="601" spans="1:1">
      <c r="A601" s="71"/>
    </row>
    <row r="602" spans="1:1">
      <c r="A602" s="71"/>
    </row>
    <row r="603" spans="1:1">
      <c r="A603" s="71"/>
    </row>
    <row r="604" spans="1:1">
      <c r="A604" s="71"/>
    </row>
    <row r="605" spans="1:1">
      <c r="A605" s="71"/>
    </row>
    <row r="606" spans="1:1">
      <c r="A606" s="71"/>
    </row>
    <row r="607" spans="1:1">
      <c r="A607" s="71"/>
    </row>
    <row r="608" spans="1:1">
      <c r="A608" s="71"/>
    </row>
    <row r="609" spans="1:1">
      <c r="A609" s="71"/>
    </row>
    <row r="610" spans="1:1">
      <c r="A610" s="71"/>
    </row>
    <row r="611" spans="1:1">
      <c r="A611" s="71"/>
    </row>
    <row r="612" spans="1:1">
      <c r="A612" s="71"/>
    </row>
    <row r="613" spans="1:1">
      <c r="A613" s="71"/>
    </row>
    <row r="614" spans="1:1">
      <c r="A614" s="71"/>
    </row>
    <row r="615" spans="1:1">
      <c r="A615" s="71"/>
    </row>
    <row r="616" spans="1:1">
      <c r="A616" s="71"/>
    </row>
    <row r="617" spans="1:1">
      <c r="A617" s="71"/>
    </row>
    <row r="618" spans="1:1">
      <c r="A618" s="71"/>
    </row>
    <row r="619" spans="1:1">
      <c r="A619" s="71"/>
    </row>
    <row r="620" spans="1:1">
      <c r="A620" s="71"/>
    </row>
    <row r="621" spans="1:1">
      <c r="A621" s="71"/>
    </row>
    <row r="622" spans="1:1">
      <c r="A622" s="71"/>
    </row>
    <row r="623" spans="1:1">
      <c r="A623" s="71"/>
    </row>
    <row r="624" spans="1:1">
      <c r="A624" s="71"/>
    </row>
    <row r="625" spans="1:1">
      <c r="A625" s="71"/>
    </row>
    <row r="626" spans="1:1">
      <c r="A626" s="71"/>
    </row>
    <row r="627" spans="1:1">
      <c r="A627" s="71"/>
    </row>
    <row r="628" spans="1:1">
      <c r="A628" s="71"/>
    </row>
    <row r="629" spans="1:1">
      <c r="A629" s="71"/>
    </row>
    <row r="630" spans="1:1">
      <c r="A630" s="71"/>
    </row>
    <row r="631" spans="1:1">
      <c r="A631" s="71"/>
    </row>
    <row r="632" spans="1:1">
      <c r="A632" s="71"/>
    </row>
    <row r="633" spans="1:1">
      <c r="A633" s="71"/>
    </row>
    <row r="634" spans="1:1">
      <c r="A634" s="71"/>
    </row>
    <row r="635" spans="1:1">
      <c r="A635" s="71"/>
    </row>
    <row r="636" spans="1:1">
      <c r="A636" s="71"/>
    </row>
    <row r="637" spans="1:1">
      <c r="A637" s="71"/>
    </row>
    <row r="638" spans="1:1">
      <c r="A638" s="71"/>
    </row>
    <row r="639" spans="1:1">
      <c r="A639" s="71"/>
    </row>
    <row r="640" spans="1:1">
      <c r="A640" s="71"/>
    </row>
    <row r="641" spans="1:1">
      <c r="A641" s="71"/>
    </row>
    <row r="642" spans="1:1">
      <c r="A642" s="71"/>
    </row>
    <row r="643" spans="1:1">
      <c r="A643" s="71"/>
    </row>
    <row r="644" spans="1:1">
      <c r="A644" s="71"/>
    </row>
    <row r="645" spans="1:1">
      <c r="A645" s="71"/>
    </row>
    <row r="646" spans="1:1">
      <c r="A646" s="71"/>
    </row>
    <row r="647" spans="1:1">
      <c r="A647" s="71"/>
    </row>
    <row r="648" spans="1:1">
      <c r="A648" s="71"/>
    </row>
    <row r="649" spans="1:1">
      <c r="A649" s="71"/>
    </row>
    <row r="650" spans="1:1">
      <c r="A650" s="71"/>
    </row>
    <row r="651" spans="1:1">
      <c r="A651" s="71"/>
    </row>
    <row r="652" spans="1:1">
      <c r="A652" s="71"/>
    </row>
    <row r="653" spans="1:1">
      <c r="A653" s="71"/>
    </row>
    <row r="654" spans="1:1">
      <c r="A654" s="71"/>
    </row>
    <row r="655" spans="1:1">
      <c r="A655" s="71"/>
    </row>
    <row r="656" spans="1:1">
      <c r="A656" s="71"/>
    </row>
    <row r="657" spans="1:1">
      <c r="A657" s="71"/>
    </row>
    <row r="658" spans="1:1">
      <c r="A658" s="71"/>
    </row>
    <row r="659" spans="1:1">
      <c r="A659" s="71"/>
    </row>
    <row r="660" spans="1:1">
      <c r="A660" s="71"/>
    </row>
    <row r="661" spans="1:1">
      <c r="A661" s="71"/>
    </row>
    <row r="662" spans="1:1">
      <c r="A662" s="71"/>
    </row>
    <row r="663" spans="1:1">
      <c r="A663" s="71"/>
    </row>
    <row r="664" spans="1:1">
      <c r="A664" s="71"/>
    </row>
    <row r="665" spans="1:1">
      <c r="A665" s="71"/>
    </row>
    <row r="666" spans="1:1">
      <c r="A666" s="71"/>
    </row>
    <row r="667" spans="1:1">
      <c r="A667" s="71"/>
    </row>
    <row r="668" spans="1:1">
      <c r="A668" s="71"/>
    </row>
    <row r="669" spans="1:1">
      <c r="A669" s="71"/>
    </row>
    <row r="670" spans="1:1">
      <c r="A670" s="71"/>
    </row>
    <row r="671" spans="1:1">
      <c r="A671" s="71"/>
    </row>
    <row r="672" spans="1:1">
      <c r="A672" s="71"/>
    </row>
    <row r="673" spans="1:1">
      <c r="A673" s="71"/>
    </row>
    <row r="674" spans="1:1">
      <c r="A674" s="71"/>
    </row>
    <row r="675" spans="1:1">
      <c r="A675" s="71"/>
    </row>
    <row r="676" spans="1:1">
      <c r="A676" s="71"/>
    </row>
    <row r="677" spans="1:1">
      <c r="A677" s="71"/>
    </row>
    <row r="678" spans="1:1">
      <c r="A678" s="71"/>
    </row>
    <row r="679" spans="1:1">
      <c r="A679" s="71"/>
    </row>
    <row r="680" spans="1:1">
      <c r="A680" s="71"/>
    </row>
    <row r="681" spans="1:1">
      <c r="A681" s="71"/>
    </row>
    <row r="682" spans="1:1">
      <c r="A682" s="71"/>
    </row>
    <row r="683" spans="1:1">
      <c r="A683" s="71"/>
    </row>
    <row r="684" spans="1:1">
      <c r="A684" s="71"/>
    </row>
    <row r="685" spans="1:1">
      <c r="A685" s="71"/>
    </row>
    <row r="686" spans="1:1">
      <c r="A686" s="71"/>
    </row>
    <row r="687" spans="1:1">
      <c r="A687" s="71"/>
    </row>
    <row r="688" spans="1:1">
      <c r="A688" s="71"/>
    </row>
    <row r="689" spans="1:1">
      <c r="A689" s="71"/>
    </row>
    <row r="690" spans="1:1">
      <c r="A690" s="71"/>
    </row>
    <row r="691" spans="1:1">
      <c r="A691" s="71"/>
    </row>
    <row r="692" spans="1:1">
      <c r="A692" s="71"/>
    </row>
    <row r="693" spans="1:1">
      <c r="A693" s="71"/>
    </row>
    <row r="694" spans="1:1">
      <c r="A694" s="71"/>
    </row>
    <row r="695" spans="1:1">
      <c r="A695" s="71"/>
    </row>
    <row r="696" spans="1:1">
      <c r="A696" s="71"/>
    </row>
    <row r="697" spans="1:1">
      <c r="A697" s="71"/>
    </row>
    <row r="698" spans="1:1">
      <c r="A698" s="71"/>
    </row>
    <row r="699" spans="1:1">
      <c r="A699" s="71"/>
    </row>
    <row r="700" spans="1:1">
      <c r="A700" s="71"/>
    </row>
    <row r="701" spans="1:1">
      <c r="A701" s="71"/>
    </row>
    <row r="702" spans="1:1">
      <c r="A702" s="71"/>
    </row>
    <row r="703" spans="1:1">
      <c r="A703" s="71"/>
    </row>
    <row r="704" spans="1:1">
      <c r="A704" s="71"/>
    </row>
    <row r="705" spans="1:1">
      <c r="A705" s="71"/>
    </row>
    <row r="706" spans="1:1">
      <c r="A706" s="71"/>
    </row>
    <row r="707" spans="1:1">
      <c r="A707" s="71"/>
    </row>
    <row r="708" spans="1:1">
      <c r="A708" s="71"/>
    </row>
    <row r="709" spans="1:1">
      <c r="A709" s="71"/>
    </row>
    <row r="710" spans="1:1">
      <c r="A710" s="71"/>
    </row>
    <row r="711" spans="1:1">
      <c r="A711" s="71"/>
    </row>
    <row r="712" spans="1:1">
      <c r="A712" s="71"/>
    </row>
    <row r="713" spans="1:1">
      <c r="A713" s="71"/>
    </row>
    <row r="714" spans="1:1">
      <c r="A714" s="71"/>
    </row>
    <row r="715" spans="1:1">
      <c r="A715" s="71"/>
    </row>
    <row r="716" spans="1:1">
      <c r="A716" s="71"/>
    </row>
    <row r="717" spans="1:1">
      <c r="A717" s="71"/>
    </row>
    <row r="718" spans="1:1">
      <c r="A718" s="71"/>
    </row>
    <row r="719" spans="1:1">
      <c r="A719" s="71"/>
    </row>
    <row r="720" spans="1:1">
      <c r="A720" s="71"/>
    </row>
    <row r="721" spans="1:1">
      <c r="A721" s="71"/>
    </row>
    <row r="722" spans="1:1">
      <c r="A722" s="71"/>
    </row>
    <row r="723" spans="1:1">
      <c r="A723" s="71"/>
    </row>
    <row r="724" spans="1:1">
      <c r="A724" s="71"/>
    </row>
    <row r="725" spans="1:1">
      <c r="A725" s="71"/>
    </row>
    <row r="726" spans="1:1">
      <c r="A726" s="71"/>
    </row>
    <row r="727" spans="1:1">
      <c r="A727" s="71"/>
    </row>
    <row r="728" spans="1:1">
      <c r="A728" s="71"/>
    </row>
    <row r="729" spans="1:1">
      <c r="A729" s="71"/>
    </row>
    <row r="730" spans="1:1">
      <c r="A730" s="71"/>
    </row>
    <row r="731" spans="1:1">
      <c r="A731" s="71"/>
    </row>
    <row r="732" spans="1:1">
      <c r="A732" s="71"/>
    </row>
    <row r="733" spans="1:1">
      <c r="A733" s="71"/>
    </row>
    <row r="734" spans="1:1">
      <c r="A734" s="71"/>
    </row>
    <row r="735" spans="1:1">
      <c r="A735" s="71"/>
    </row>
    <row r="736" spans="1:1">
      <c r="A736" s="71"/>
    </row>
    <row r="737" spans="1:1">
      <c r="A737" s="71"/>
    </row>
    <row r="738" spans="1:1">
      <c r="A738" s="71"/>
    </row>
    <row r="739" spans="1:1">
      <c r="A739" s="71"/>
    </row>
    <row r="740" spans="1:1">
      <c r="A740" s="71"/>
    </row>
    <row r="741" spans="1:1">
      <c r="A741" s="71"/>
    </row>
    <row r="742" spans="1:1">
      <c r="A742" s="71"/>
    </row>
    <row r="743" spans="1:1">
      <c r="A743" s="71"/>
    </row>
    <row r="744" spans="1:1">
      <c r="A744" s="71"/>
    </row>
    <row r="745" spans="1:1">
      <c r="A745" s="71"/>
    </row>
    <row r="746" spans="1:1">
      <c r="A746" s="71"/>
    </row>
    <row r="747" spans="1:1">
      <c r="A747" s="71"/>
    </row>
    <row r="748" spans="1:1">
      <c r="A748" s="71"/>
    </row>
    <row r="749" spans="1:1">
      <c r="A749" s="71"/>
    </row>
    <row r="750" spans="1:1">
      <c r="A750" s="71"/>
    </row>
    <row r="751" spans="1:1">
      <c r="A751" s="71"/>
    </row>
    <row r="752" spans="1:1">
      <c r="A752" s="71"/>
    </row>
    <row r="753" spans="1:1">
      <c r="A753" s="71"/>
    </row>
    <row r="754" spans="1:1">
      <c r="A754" s="71"/>
    </row>
    <row r="755" spans="1:1">
      <c r="A755" s="71"/>
    </row>
    <row r="756" spans="1:1">
      <c r="A756" s="71"/>
    </row>
    <row r="757" spans="1:1">
      <c r="A757" s="71"/>
    </row>
    <row r="758" spans="1:1">
      <c r="A758" s="71"/>
    </row>
    <row r="759" spans="1:1">
      <c r="A759" s="71"/>
    </row>
    <row r="760" spans="1:1">
      <c r="A760" s="71"/>
    </row>
    <row r="761" spans="1:1">
      <c r="A761" s="71"/>
    </row>
    <row r="762" spans="1:1">
      <c r="A762" s="71"/>
    </row>
    <row r="763" spans="1:1">
      <c r="A763" s="71"/>
    </row>
    <row r="764" spans="1:1">
      <c r="A764" s="71"/>
    </row>
    <row r="765" spans="1:1">
      <c r="A765" s="71"/>
    </row>
    <row r="766" spans="1:1">
      <c r="A766" s="71"/>
    </row>
    <row r="767" spans="1:1">
      <c r="A767" s="71"/>
    </row>
    <row r="768" spans="1:1">
      <c r="A768" s="71"/>
    </row>
    <row r="769" spans="1:1">
      <c r="A769" s="71"/>
    </row>
    <row r="770" spans="1:1">
      <c r="A770" s="71"/>
    </row>
    <row r="771" spans="1:1">
      <c r="A771" s="71"/>
    </row>
    <row r="772" spans="1:1">
      <c r="A772" s="71"/>
    </row>
    <row r="773" spans="1:1">
      <c r="A773" s="71"/>
    </row>
    <row r="774" spans="1:1">
      <c r="A774" s="71"/>
    </row>
    <row r="775" spans="1:1">
      <c r="A775" s="71"/>
    </row>
    <row r="776" spans="1:1">
      <c r="A776" s="71"/>
    </row>
    <row r="777" spans="1:1">
      <c r="A777" s="71"/>
    </row>
    <row r="778" spans="1:1">
      <c r="A778" s="71"/>
    </row>
    <row r="779" spans="1:1">
      <c r="A779" s="71"/>
    </row>
    <row r="780" spans="1:1">
      <c r="A780" s="71"/>
    </row>
    <row r="781" spans="1:1">
      <c r="A781" s="71"/>
    </row>
    <row r="782" spans="1:1">
      <c r="A782" s="71"/>
    </row>
    <row r="783" spans="1:1">
      <c r="A783" s="71"/>
    </row>
    <row r="784" spans="1:1">
      <c r="A784" s="71"/>
    </row>
    <row r="785" spans="1:1">
      <c r="A785" s="71"/>
    </row>
    <row r="786" spans="1:1">
      <c r="A786" s="71"/>
    </row>
    <row r="787" spans="1:1">
      <c r="A787" s="71"/>
    </row>
    <row r="788" spans="1:1">
      <c r="A788" s="71"/>
    </row>
    <row r="789" spans="1:1">
      <c r="A789" s="71"/>
    </row>
    <row r="790" spans="1:1">
      <c r="A790" s="71"/>
    </row>
    <row r="791" spans="1:1">
      <c r="A791" s="71"/>
    </row>
    <row r="792" spans="1:1">
      <c r="A792" s="71"/>
    </row>
    <row r="793" spans="1:1">
      <c r="A793" s="71"/>
    </row>
    <row r="794" spans="1:1">
      <c r="A794" s="71"/>
    </row>
    <row r="795" spans="1:1">
      <c r="A795" s="71"/>
    </row>
    <row r="796" spans="1:1">
      <c r="A796" s="71"/>
    </row>
    <row r="797" spans="1:1">
      <c r="A797" s="71"/>
    </row>
    <row r="798" spans="1:1">
      <c r="A798" s="71"/>
    </row>
    <row r="799" spans="1:1">
      <c r="A799" s="71"/>
    </row>
    <row r="800" spans="1:1">
      <c r="A800" s="71"/>
    </row>
    <row r="801" spans="1:1">
      <c r="A801" s="71"/>
    </row>
    <row r="802" spans="1:1">
      <c r="A802" s="71"/>
    </row>
    <row r="803" spans="1:1">
      <c r="A803" s="71"/>
    </row>
    <row r="804" spans="1:1">
      <c r="A804" s="71"/>
    </row>
    <row r="805" spans="1:1">
      <c r="A805" s="71"/>
    </row>
    <row r="806" spans="1:1">
      <c r="A806" s="71"/>
    </row>
    <row r="807" spans="1:1">
      <c r="A807" s="71"/>
    </row>
    <row r="808" spans="1:1">
      <c r="A808" s="71"/>
    </row>
    <row r="809" spans="1:1">
      <c r="A809" s="71"/>
    </row>
    <row r="810" spans="1:1">
      <c r="A810" s="71"/>
    </row>
    <row r="811" spans="1:1">
      <c r="A811" s="71"/>
    </row>
    <row r="812" spans="1:1">
      <c r="A812" s="71"/>
    </row>
    <row r="813" spans="1:1">
      <c r="A813" s="71"/>
    </row>
    <row r="814" spans="1:1">
      <c r="A814" s="71"/>
    </row>
    <row r="815" spans="1:1">
      <c r="A815" s="71"/>
    </row>
    <row r="816" spans="1:1">
      <c r="A816" s="71"/>
    </row>
    <row r="817" spans="1:1">
      <c r="A817" s="71"/>
    </row>
    <row r="818" spans="1:1">
      <c r="A818" s="71"/>
    </row>
    <row r="819" spans="1:1">
      <c r="A819" s="71"/>
    </row>
    <row r="820" spans="1:1">
      <c r="A820" s="71"/>
    </row>
    <row r="821" spans="1:1">
      <c r="A821" s="71"/>
    </row>
    <row r="822" spans="1:1">
      <c r="A822" s="71"/>
    </row>
    <row r="823" spans="1:1">
      <c r="A823" s="71"/>
    </row>
    <row r="824" spans="1:1">
      <c r="A824" s="71"/>
    </row>
    <row r="825" spans="1:1">
      <c r="A825" s="71"/>
    </row>
    <row r="826" spans="1:1">
      <c r="A826" s="71"/>
    </row>
    <row r="827" spans="1:1">
      <c r="A827" s="71"/>
    </row>
    <row r="828" spans="1:1">
      <c r="A828" s="71"/>
    </row>
    <row r="829" spans="1:1">
      <c r="A829" s="71"/>
    </row>
    <row r="830" spans="1:1">
      <c r="A830" s="71"/>
    </row>
    <row r="831" spans="1:1">
      <c r="A831" s="71"/>
    </row>
    <row r="832" spans="1:1">
      <c r="A832" s="71"/>
    </row>
    <row r="833" spans="1:1">
      <c r="A833" s="71"/>
    </row>
    <row r="834" spans="1:1">
      <c r="A834" s="71"/>
    </row>
    <row r="835" spans="1:1">
      <c r="A835" s="71"/>
    </row>
    <row r="836" spans="1:1">
      <c r="A836" s="71"/>
    </row>
    <row r="837" spans="1:1">
      <c r="A837" s="71"/>
    </row>
    <row r="838" spans="1:1">
      <c r="A838" s="71"/>
    </row>
    <row r="839" spans="1:1">
      <c r="A839" s="71"/>
    </row>
    <row r="840" spans="1:1">
      <c r="A840" s="71"/>
    </row>
    <row r="841" spans="1:1">
      <c r="A841" s="71"/>
    </row>
    <row r="842" spans="1:1">
      <c r="A842" s="71"/>
    </row>
    <row r="843" spans="1:1">
      <c r="A843" s="71"/>
    </row>
    <row r="844" spans="1:1">
      <c r="A844" s="71"/>
    </row>
    <row r="845" spans="1:1">
      <c r="A845" s="71"/>
    </row>
    <row r="846" spans="1:1">
      <c r="A846" s="71"/>
    </row>
    <row r="847" spans="1:1">
      <c r="A847" s="71"/>
    </row>
    <row r="848" spans="1:1">
      <c r="A848" s="71"/>
    </row>
    <row r="849" spans="1:1">
      <c r="A849" s="71"/>
    </row>
    <row r="850" spans="1:1">
      <c r="A850" s="71"/>
    </row>
    <row r="851" spans="1:1">
      <c r="A851" s="71"/>
    </row>
    <row r="852" spans="1:1">
      <c r="A852" s="71"/>
    </row>
    <row r="853" spans="1:1">
      <c r="A853" s="71"/>
    </row>
    <row r="854" spans="1:1">
      <c r="A854" s="71"/>
    </row>
    <row r="855" spans="1:1">
      <c r="A855" s="71"/>
    </row>
    <row r="856" spans="1:1">
      <c r="A856" s="71"/>
    </row>
    <row r="857" spans="1:1">
      <c r="A857" s="71"/>
    </row>
    <row r="858" spans="1:1">
      <c r="A858" s="71"/>
    </row>
    <row r="859" spans="1:1">
      <c r="A859" s="71"/>
    </row>
    <row r="860" spans="1:1">
      <c r="A860" s="71"/>
    </row>
    <row r="861" spans="1:1">
      <c r="A861" s="71"/>
    </row>
    <row r="862" spans="1:1">
      <c r="A862" s="71"/>
    </row>
    <row r="863" spans="1:1">
      <c r="A863" s="71"/>
    </row>
    <row r="864" spans="1:1">
      <c r="A864" s="71"/>
    </row>
    <row r="865" spans="1:1">
      <c r="A865" s="71"/>
    </row>
    <row r="866" spans="1:1">
      <c r="A866" s="71"/>
    </row>
    <row r="867" spans="1:1">
      <c r="A867" s="71"/>
    </row>
    <row r="868" spans="1:1">
      <c r="A868" s="71"/>
    </row>
    <row r="869" spans="1:1">
      <c r="A869" s="71"/>
    </row>
    <row r="870" spans="1:1">
      <c r="A870" s="71"/>
    </row>
    <row r="871" spans="1:1">
      <c r="A871" s="71"/>
    </row>
    <row r="872" spans="1:1">
      <c r="A872" s="71"/>
    </row>
    <row r="873" spans="1:1">
      <c r="A873" s="71"/>
    </row>
    <row r="874" spans="1:1">
      <c r="A874" s="71"/>
    </row>
    <row r="875" spans="1:1">
      <c r="A875" s="71"/>
    </row>
    <row r="876" spans="1:1">
      <c r="A876" s="71"/>
    </row>
    <row r="877" spans="1:1">
      <c r="A877" s="71"/>
    </row>
    <row r="878" spans="1:1">
      <c r="A878" s="71"/>
    </row>
    <row r="879" spans="1:1">
      <c r="A879" s="71"/>
    </row>
    <row r="880" spans="1:1">
      <c r="A880" s="71"/>
    </row>
    <row r="881" spans="1:1">
      <c r="A881" s="71"/>
    </row>
    <row r="882" spans="1:1">
      <c r="A882" s="71"/>
    </row>
    <row r="883" spans="1:1">
      <c r="A883" s="71"/>
    </row>
    <row r="884" spans="1:1">
      <c r="A884" s="71"/>
    </row>
    <row r="885" spans="1:1">
      <c r="A885" s="71"/>
    </row>
    <row r="886" spans="1:1">
      <c r="A886" s="71"/>
    </row>
    <row r="887" spans="1:1">
      <c r="A887" s="71"/>
    </row>
    <row r="888" spans="1:1">
      <c r="A888" s="71"/>
    </row>
    <row r="889" spans="1:1">
      <c r="A889" s="71"/>
    </row>
    <row r="890" spans="1:1">
      <c r="A890" s="71"/>
    </row>
    <row r="891" spans="1:1">
      <c r="A891" s="71"/>
    </row>
    <row r="892" spans="1:1">
      <c r="A892" s="71"/>
    </row>
    <row r="893" spans="1:1">
      <c r="A893" s="71"/>
    </row>
    <row r="894" spans="1:1">
      <c r="A894" s="71"/>
    </row>
    <row r="895" spans="1:1">
      <c r="A895" s="71"/>
    </row>
    <row r="896" spans="1:1">
      <c r="A896" s="71"/>
    </row>
    <row r="897" spans="1:1">
      <c r="A897" s="71"/>
    </row>
    <row r="898" spans="1:1">
      <c r="A898" s="71"/>
    </row>
    <row r="899" spans="1:1">
      <c r="A899" s="71"/>
    </row>
    <row r="900" spans="1:1">
      <c r="A900" s="71"/>
    </row>
    <row r="901" spans="1:1">
      <c r="A901" s="71"/>
    </row>
    <row r="902" spans="1:1">
      <c r="A902" s="71"/>
    </row>
    <row r="903" spans="1:1">
      <c r="A903" s="71"/>
    </row>
    <row r="904" spans="1:1">
      <c r="A904" s="71"/>
    </row>
    <row r="905" spans="1:1">
      <c r="A905" s="71"/>
    </row>
    <row r="906" spans="1:1">
      <c r="A906" s="71"/>
    </row>
    <row r="907" spans="1:1">
      <c r="A907" s="71"/>
    </row>
    <row r="908" spans="1:1">
      <c r="A908" s="71"/>
    </row>
    <row r="909" spans="1:1">
      <c r="A909" s="71"/>
    </row>
    <row r="910" spans="1:1">
      <c r="A910" s="71"/>
    </row>
    <row r="911" spans="1:1">
      <c r="A911" s="71"/>
    </row>
    <row r="912" spans="1:1">
      <c r="A912" s="71"/>
    </row>
    <row r="913" spans="1:1">
      <c r="A913" s="71"/>
    </row>
    <row r="914" spans="1:1">
      <c r="A914" s="71"/>
    </row>
    <row r="915" spans="1:1">
      <c r="A915" s="71"/>
    </row>
    <row r="916" spans="1:1">
      <c r="A916" s="71"/>
    </row>
    <row r="917" spans="1:1">
      <c r="A917" s="71"/>
    </row>
    <row r="918" spans="1:1">
      <c r="A918" s="71"/>
    </row>
    <row r="919" spans="1:1">
      <c r="A919" s="71"/>
    </row>
    <row r="920" spans="1:1">
      <c r="A920" s="71"/>
    </row>
    <row r="921" spans="1:1">
      <c r="A921" s="71"/>
    </row>
    <row r="922" spans="1:1">
      <c r="A922" s="71"/>
    </row>
    <row r="923" spans="1:1">
      <c r="A923" s="71"/>
    </row>
    <row r="924" spans="1:1">
      <c r="A924" s="71"/>
    </row>
    <row r="925" spans="1:1">
      <c r="A925" s="71"/>
    </row>
    <row r="926" spans="1:1">
      <c r="A926" s="71"/>
    </row>
    <row r="927" spans="1:1">
      <c r="A927" s="71"/>
    </row>
    <row r="928" spans="1:1">
      <c r="A928" s="71"/>
    </row>
    <row r="929" spans="1:1">
      <c r="A929" s="71"/>
    </row>
    <row r="930" spans="1:1">
      <c r="A930" s="71"/>
    </row>
    <row r="931" spans="1:1">
      <c r="A931" s="71"/>
    </row>
    <row r="932" spans="1:1">
      <c r="A932" s="71"/>
    </row>
    <row r="933" spans="1:1">
      <c r="A933" s="71"/>
    </row>
    <row r="934" spans="1:1">
      <c r="A934" s="71"/>
    </row>
    <row r="935" spans="1:1">
      <c r="A935" s="71"/>
    </row>
    <row r="936" spans="1:1">
      <c r="A936" s="71"/>
    </row>
    <row r="937" spans="1:1">
      <c r="A937" s="71"/>
    </row>
    <row r="938" spans="1:1">
      <c r="A938" s="71"/>
    </row>
    <row r="939" spans="1:1">
      <c r="A939" s="71"/>
    </row>
    <row r="940" spans="1:1">
      <c r="A940" s="71"/>
    </row>
    <row r="941" spans="1:1">
      <c r="A941" s="71"/>
    </row>
    <row r="942" spans="1:1">
      <c r="A942" s="71"/>
    </row>
    <row r="943" spans="1:1">
      <c r="A943" s="71"/>
    </row>
    <row r="944" spans="1:1">
      <c r="A944" s="71"/>
    </row>
    <row r="945" spans="1:1">
      <c r="A945" s="71"/>
    </row>
    <row r="946" spans="1:1">
      <c r="A946" s="71"/>
    </row>
    <row r="947" spans="1:1">
      <c r="A947" s="71"/>
    </row>
    <row r="948" spans="1:1">
      <c r="A948" s="71"/>
    </row>
    <row r="949" spans="1:1">
      <c r="A949" s="71"/>
    </row>
    <row r="950" spans="1:1">
      <c r="A950" s="71"/>
    </row>
    <row r="951" spans="1:1">
      <c r="A951" s="71"/>
    </row>
    <row r="952" spans="1:1">
      <c r="A952" s="71"/>
    </row>
    <row r="953" spans="1:1">
      <c r="A953" s="71"/>
    </row>
    <row r="954" spans="1:1">
      <c r="A954" s="71"/>
    </row>
    <row r="955" spans="1:1">
      <c r="A955" s="71"/>
    </row>
    <row r="956" spans="1:1">
      <c r="A956" s="71"/>
    </row>
    <row r="957" spans="1:1">
      <c r="A957" s="71"/>
    </row>
    <row r="958" spans="1:1">
      <c r="A958" s="71"/>
    </row>
    <row r="959" spans="1:1">
      <c r="A959" s="71"/>
    </row>
    <row r="960" spans="1:1">
      <c r="A960" s="71"/>
    </row>
    <row r="961" spans="1:1">
      <c r="A961" s="71"/>
    </row>
    <row r="962" spans="1:1">
      <c r="A962" s="71"/>
    </row>
    <row r="963" spans="1:1">
      <c r="A963" s="71"/>
    </row>
    <row r="964" spans="1:1">
      <c r="A964" s="71"/>
    </row>
    <row r="965" spans="1:1">
      <c r="A965" s="71"/>
    </row>
    <row r="966" spans="1:1">
      <c r="A966" s="71"/>
    </row>
    <row r="967" spans="1:1">
      <c r="A967" s="71"/>
    </row>
    <row r="968" spans="1:1">
      <c r="A968" s="71"/>
    </row>
    <row r="969" spans="1:1">
      <c r="A969" s="71"/>
    </row>
    <row r="970" spans="1:1">
      <c r="A970" s="71"/>
    </row>
    <row r="971" spans="1:1">
      <c r="A971" s="71"/>
    </row>
    <row r="972" spans="1:1">
      <c r="A972" s="71"/>
    </row>
    <row r="973" spans="1:1">
      <c r="A973" s="71"/>
    </row>
    <row r="974" spans="1:1">
      <c r="A974" s="71"/>
    </row>
    <row r="975" spans="1:1">
      <c r="A975" s="71"/>
    </row>
    <row r="976" spans="1:1">
      <c r="A976" s="71"/>
    </row>
    <row r="977" spans="1:1">
      <c r="A977" s="71"/>
    </row>
    <row r="978" spans="1:1">
      <c r="A978" s="71"/>
    </row>
    <row r="979" spans="1:1">
      <c r="A979" s="71"/>
    </row>
    <row r="980" spans="1:1">
      <c r="A980" s="71"/>
    </row>
    <row r="981" spans="1:1">
      <c r="A981" s="71"/>
    </row>
    <row r="982" spans="1:1">
      <c r="A982" s="71"/>
    </row>
    <row r="983" spans="1:1">
      <c r="A983" s="71"/>
    </row>
    <row r="984" spans="1:1">
      <c r="A984" s="71"/>
    </row>
    <row r="985" spans="1:1">
      <c r="A985" s="71"/>
    </row>
    <row r="986" spans="1:1">
      <c r="A986" s="71"/>
    </row>
    <row r="987" spans="1:1">
      <c r="A987" s="71"/>
    </row>
    <row r="988" spans="1:1">
      <c r="A988" s="71"/>
    </row>
    <row r="989" spans="1:1">
      <c r="A989" s="71"/>
    </row>
    <row r="990" spans="1:1">
      <c r="A990" s="71"/>
    </row>
    <row r="991" spans="1:1">
      <c r="A991" s="71"/>
    </row>
    <row r="992" spans="1:1">
      <c r="A992" s="71"/>
    </row>
    <row r="993" spans="1:1">
      <c r="A993" s="71"/>
    </row>
    <row r="994" spans="1:1">
      <c r="A994" s="71"/>
    </row>
    <row r="995" spans="1:1">
      <c r="A995" s="71"/>
    </row>
    <row r="996" spans="1:1">
      <c r="A996" s="71"/>
    </row>
    <row r="997" spans="1:1">
      <c r="A997" s="71"/>
    </row>
    <row r="998" spans="1:1">
      <c r="A998" s="71"/>
    </row>
    <row r="999" spans="1:1">
      <c r="A999" s="71"/>
    </row>
    <row r="1000" spans="1:1">
      <c r="A1000" s="71"/>
    </row>
  </sheetData>
  <mergeCells count="1">
    <mergeCell ref="A1:B1"/>
  </mergeCells>
  <phoneticPr fontId="2" type="noConversion"/>
  <printOptions horizontalCentered="1"/>
  <pageMargins left="0" right="0" top="0.39370078740157483" bottom="0.39370078740157483" header="0.19685039370078741" footer="0"/>
  <pageSetup scale="90" orientation="landscape" horizontalDpi="4294967294" verticalDpi="300" r:id="rId1"/>
  <headerFooter alignWithMargins="0">
    <oddFooter>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1117"/>
  <sheetViews>
    <sheetView workbookViewId="0">
      <pane xSplit="4" ySplit="1" topLeftCell="E2" activePane="bottomRight" state="frozen"/>
      <selection activeCell="P1" sqref="P1:Q1"/>
      <selection pane="topRight" activeCell="P1" sqref="P1:Q1"/>
      <selection pane="bottomLeft" activeCell="P1" sqref="P1:Q1"/>
      <selection pane="bottomRight" activeCell="A2" sqref="A2"/>
    </sheetView>
  </sheetViews>
  <sheetFormatPr baseColWidth="10" defaultRowHeight="12.75"/>
  <cols>
    <col min="1" max="1" width="5" style="45" bestFit="1" customWidth="1"/>
    <col min="2" max="2" width="9" style="46" bestFit="1" customWidth="1"/>
    <col min="3" max="3" width="4.5703125" customWidth="1"/>
    <col min="4" max="4" width="5" customWidth="1"/>
    <col min="5" max="5" width="8.28515625" bestFit="1" customWidth="1"/>
    <col min="6" max="6" width="8" bestFit="1" customWidth="1"/>
    <col min="7" max="7" width="7.7109375" customWidth="1"/>
  </cols>
  <sheetData>
    <row r="1" spans="1:8" s="49" customFormat="1">
      <c r="A1" s="50" t="s">
        <v>0</v>
      </c>
      <c r="B1" s="51" t="s">
        <v>1</v>
      </c>
      <c r="C1" s="52" t="s">
        <v>3</v>
      </c>
      <c r="D1" s="52" t="s">
        <v>2</v>
      </c>
      <c r="E1" s="52" t="s">
        <v>4</v>
      </c>
      <c r="F1" s="52" t="s">
        <v>5</v>
      </c>
      <c r="G1" s="52" t="s">
        <v>6</v>
      </c>
      <c r="H1" s="52"/>
    </row>
    <row r="2" spans="1:8">
      <c r="A2" s="45">
        <v>45663</v>
      </c>
      <c r="B2" s="46">
        <f t="shared" ref="B2:B65" si="0">+A2</f>
        <v>45663</v>
      </c>
      <c r="C2" s="47">
        <f>+A2</f>
        <v>45663</v>
      </c>
      <c r="D2" s="44">
        <f>+A2</f>
        <v>45663</v>
      </c>
      <c r="E2" s="48">
        <v>0.3125</v>
      </c>
      <c r="F2" s="48">
        <v>0.77083333333333337</v>
      </c>
      <c r="G2">
        <f>+(F2-E2)*24-1</f>
        <v>10</v>
      </c>
    </row>
    <row r="3" spans="1:8">
      <c r="A3" s="45">
        <f>+A2+1</f>
        <v>45664</v>
      </c>
      <c r="B3" s="46">
        <f t="shared" si="0"/>
        <v>45664</v>
      </c>
      <c r="C3" s="47">
        <f t="shared" ref="C3:C65" si="1">+A3</f>
        <v>45664</v>
      </c>
      <c r="D3" s="44">
        <f t="shared" ref="D3:D66" si="2">+A3</f>
        <v>45664</v>
      </c>
      <c r="E3" s="48">
        <v>0.3125</v>
      </c>
      <c r="F3" s="48">
        <v>0.77083333333333337</v>
      </c>
      <c r="G3">
        <f>+(F3-E3)*24-1</f>
        <v>10</v>
      </c>
    </row>
    <row r="4" spans="1:8">
      <c r="A4" s="45">
        <f t="shared" ref="A4:A67" si="3">+A3+1</f>
        <v>45665</v>
      </c>
      <c r="B4" s="46">
        <f t="shared" si="0"/>
        <v>45665</v>
      </c>
      <c r="C4" s="47">
        <f t="shared" si="1"/>
        <v>45665</v>
      </c>
      <c r="D4" s="44">
        <f t="shared" si="2"/>
        <v>45665</v>
      </c>
      <c r="E4" s="48">
        <v>0.3125</v>
      </c>
      <c r="F4" s="48">
        <v>0.77083333333333337</v>
      </c>
      <c r="G4">
        <f>+(F4-E4)*24-1</f>
        <v>10</v>
      </c>
    </row>
    <row r="5" spans="1:8">
      <c r="A5" s="45">
        <f t="shared" si="3"/>
        <v>45666</v>
      </c>
      <c r="B5" s="46">
        <f t="shared" si="0"/>
        <v>45666</v>
      </c>
      <c r="C5" s="47">
        <f t="shared" si="1"/>
        <v>45666</v>
      </c>
      <c r="D5" s="44">
        <f t="shared" si="2"/>
        <v>45666</v>
      </c>
      <c r="E5" s="48">
        <v>0.3125</v>
      </c>
      <c r="F5" s="48">
        <v>0.77083333333333337</v>
      </c>
      <c r="G5">
        <f>+(F5-E5)*24-1</f>
        <v>10</v>
      </c>
    </row>
    <row r="6" spans="1:8">
      <c r="A6" s="45">
        <f t="shared" si="3"/>
        <v>45667</v>
      </c>
      <c r="B6" s="46">
        <f t="shared" si="0"/>
        <v>45667</v>
      </c>
      <c r="C6" s="47">
        <f t="shared" si="1"/>
        <v>45667</v>
      </c>
      <c r="D6" s="44">
        <f t="shared" si="2"/>
        <v>45667</v>
      </c>
      <c r="E6" s="48">
        <v>0.3125</v>
      </c>
      <c r="F6" s="48">
        <v>0.72916666666666663</v>
      </c>
      <c r="G6">
        <f>+(F6-E6)*24-1</f>
        <v>9</v>
      </c>
    </row>
    <row r="7" spans="1:8">
      <c r="A7" s="45">
        <f t="shared" si="3"/>
        <v>45668</v>
      </c>
      <c r="B7" s="46">
        <f t="shared" si="0"/>
        <v>45668</v>
      </c>
      <c r="C7" s="47">
        <f t="shared" si="1"/>
        <v>45668</v>
      </c>
      <c r="D7" s="44">
        <f t="shared" si="2"/>
        <v>45668</v>
      </c>
      <c r="E7" s="48">
        <v>0.3125</v>
      </c>
      <c r="F7" s="48">
        <v>0.5625</v>
      </c>
      <c r="G7">
        <f>+(F7-E7)*24</f>
        <v>6</v>
      </c>
    </row>
    <row r="8" spans="1:8">
      <c r="A8" s="45">
        <f t="shared" si="3"/>
        <v>45669</v>
      </c>
      <c r="B8" s="46">
        <f t="shared" si="0"/>
        <v>45669</v>
      </c>
      <c r="C8" s="47">
        <f t="shared" si="1"/>
        <v>45669</v>
      </c>
      <c r="D8" s="44">
        <f t="shared" si="2"/>
        <v>45669</v>
      </c>
      <c r="E8" s="48"/>
      <c r="F8" s="48"/>
      <c r="G8">
        <f>+(F8-E8)*24</f>
        <v>0</v>
      </c>
    </row>
    <row r="9" spans="1:8">
      <c r="A9" s="45">
        <f t="shared" si="3"/>
        <v>45670</v>
      </c>
      <c r="B9" s="46">
        <f t="shared" si="0"/>
        <v>45670</v>
      </c>
      <c r="C9" s="47">
        <f t="shared" si="1"/>
        <v>45670</v>
      </c>
      <c r="D9" s="44">
        <f t="shared" si="2"/>
        <v>45670</v>
      </c>
      <c r="E9" s="48">
        <v>0.3125</v>
      </c>
      <c r="F9" s="48">
        <v>0.77083333333333337</v>
      </c>
      <c r="G9">
        <f>+(F9-E9)*24-1</f>
        <v>10</v>
      </c>
    </row>
    <row r="10" spans="1:8">
      <c r="A10" s="45">
        <f t="shared" si="3"/>
        <v>45671</v>
      </c>
      <c r="B10" s="46">
        <f t="shared" si="0"/>
        <v>45671</v>
      </c>
      <c r="C10" s="47">
        <f t="shared" si="1"/>
        <v>45671</v>
      </c>
      <c r="D10" s="44">
        <f t="shared" si="2"/>
        <v>45671</v>
      </c>
      <c r="E10" s="48">
        <v>0.3125</v>
      </c>
      <c r="F10" s="48">
        <v>0.77083333333333337</v>
      </c>
      <c r="G10">
        <f>+(F10-E10)*24-1</f>
        <v>10</v>
      </c>
    </row>
    <row r="11" spans="1:8">
      <c r="A11" s="45">
        <f t="shared" si="3"/>
        <v>45672</v>
      </c>
      <c r="B11" s="46">
        <f t="shared" si="0"/>
        <v>45672</v>
      </c>
      <c r="C11" s="47">
        <f t="shared" si="1"/>
        <v>45672</v>
      </c>
      <c r="D11" s="44">
        <f t="shared" si="2"/>
        <v>45672</v>
      </c>
      <c r="E11" s="48">
        <v>0.3125</v>
      </c>
      <c r="F11" s="48">
        <v>0.77083333333333337</v>
      </c>
      <c r="G11">
        <f>+(F11-E11)*24-1</f>
        <v>10</v>
      </c>
    </row>
    <row r="12" spans="1:8">
      <c r="A12" s="45">
        <f t="shared" si="3"/>
        <v>45673</v>
      </c>
      <c r="B12" s="46">
        <f t="shared" si="0"/>
        <v>45673</v>
      </c>
      <c r="C12" s="47">
        <f t="shared" si="1"/>
        <v>45673</v>
      </c>
      <c r="D12" s="44">
        <f t="shared" si="2"/>
        <v>45673</v>
      </c>
      <c r="E12" s="48">
        <v>0.3125</v>
      </c>
      <c r="F12" s="48">
        <v>0.77083333333333337</v>
      </c>
      <c r="G12">
        <f>+(F12-E12)*24-1</f>
        <v>10</v>
      </c>
    </row>
    <row r="13" spans="1:8">
      <c r="A13" s="45">
        <f t="shared" si="3"/>
        <v>45674</v>
      </c>
      <c r="B13" s="46">
        <f t="shared" si="0"/>
        <v>45674</v>
      </c>
      <c r="C13" s="47">
        <f t="shared" si="1"/>
        <v>45674</v>
      </c>
      <c r="D13" s="44">
        <f t="shared" si="2"/>
        <v>45674</v>
      </c>
      <c r="E13" s="48">
        <v>0.3125</v>
      </c>
      <c r="F13" s="48">
        <v>0.72916666666666663</v>
      </c>
      <c r="G13">
        <f>+(F13-E13)*24-1</f>
        <v>9</v>
      </c>
    </row>
    <row r="14" spans="1:8">
      <c r="A14" s="45">
        <f t="shared" si="3"/>
        <v>45675</v>
      </c>
      <c r="B14" s="46">
        <f t="shared" si="0"/>
        <v>45675</v>
      </c>
      <c r="C14" s="47">
        <f t="shared" si="1"/>
        <v>45675</v>
      </c>
      <c r="D14" s="44">
        <f t="shared" si="2"/>
        <v>45675</v>
      </c>
      <c r="E14" s="48">
        <v>0.3125</v>
      </c>
      <c r="F14" s="48">
        <v>0.5625</v>
      </c>
      <c r="G14">
        <f>+(F14-E14)*24</f>
        <v>6</v>
      </c>
    </row>
    <row r="15" spans="1:8">
      <c r="A15" s="45">
        <f t="shared" si="3"/>
        <v>45676</v>
      </c>
      <c r="B15" s="46">
        <f t="shared" si="0"/>
        <v>45676</v>
      </c>
      <c r="C15" s="47">
        <f t="shared" si="1"/>
        <v>45676</v>
      </c>
      <c r="D15" s="44">
        <f t="shared" si="2"/>
        <v>45676</v>
      </c>
      <c r="E15" s="48"/>
      <c r="F15" s="48"/>
      <c r="G15">
        <f>+(F15-E15)*24</f>
        <v>0</v>
      </c>
    </row>
    <row r="16" spans="1:8">
      <c r="A16" s="45">
        <f t="shared" si="3"/>
        <v>45677</v>
      </c>
      <c r="B16" s="46">
        <f t="shared" si="0"/>
        <v>45677</v>
      </c>
      <c r="C16" s="47">
        <f t="shared" si="1"/>
        <v>45677</v>
      </c>
      <c r="D16" s="44">
        <f t="shared" si="2"/>
        <v>45677</v>
      </c>
      <c r="E16" s="48">
        <v>0.3125</v>
      </c>
      <c r="F16" s="48">
        <v>0.77083333333333337</v>
      </c>
      <c r="G16">
        <f>+(F16-E16)*24-1</f>
        <v>10</v>
      </c>
    </row>
    <row r="17" spans="1:7">
      <c r="A17" s="45">
        <f t="shared" si="3"/>
        <v>45678</v>
      </c>
      <c r="B17" s="46">
        <f t="shared" si="0"/>
        <v>45678</v>
      </c>
      <c r="C17" s="47">
        <f t="shared" si="1"/>
        <v>45678</v>
      </c>
      <c r="D17" s="44">
        <f t="shared" si="2"/>
        <v>45678</v>
      </c>
      <c r="E17" s="48">
        <v>0.3125</v>
      </c>
      <c r="F17" s="48">
        <v>0.77083333333333337</v>
      </c>
      <c r="G17">
        <f>+(F17-E17)*24-1</f>
        <v>10</v>
      </c>
    </row>
    <row r="18" spans="1:7">
      <c r="A18" s="45">
        <f t="shared" si="3"/>
        <v>45679</v>
      </c>
      <c r="B18" s="46">
        <f t="shared" si="0"/>
        <v>45679</v>
      </c>
      <c r="C18" s="47">
        <f t="shared" si="1"/>
        <v>45679</v>
      </c>
      <c r="D18" s="44">
        <f t="shared" si="2"/>
        <v>45679</v>
      </c>
      <c r="E18" s="48">
        <v>0.3125</v>
      </c>
      <c r="F18" s="48">
        <v>0.77083333333333337</v>
      </c>
      <c r="G18">
        <f>+(F18-E18)*24-1</f>
        <v>10</v>
      </c>
    </row>
    <row r="19" spans="1:7">
      <c r="A19" s="45">
        <f t="shared" si="3"/>
        <v>45680</v>
      </c>
      <c r="B19" s="46">
        <f t="shared" si="0"/>
        <v>45680</v>
      </c>
      <c r="C19" s="47">
        <f t="shared" si="1"/>
        <v>45680</v>
      </c>
      <c r="D19" s="44">
        <f t="shared" si="2"/>
        <v>45680</v>
      </c>
      <c r="E19" s="48">
        <v>0.3125</v>
      </c>
      <c r="F19" s="48">
        <v>0.77083333333333337</v>
      </c>
      <c r="G19">
        <f>+(F19-E19)*24-1</f>
        <v>10</v>
      </c>
    </row>
    <row r="20" spans="1:7">
      <c r="A20" s="45">
        <f t="shared" si="3"/>
        <v>45681</v>
      </c>
      <c r="B20" s="46">
        <f t="shared" si="0"/>
        <v>45681</v>
      </c>
      <c r="C20" s="47">
        <f t="shared" si="1"/>
        <v>45681</v>
      </c>
      <c r="D20" s="44">
        <f t="shared" si="2"/>
        <v>45681</v>
      </c>
      <c r="E20" s="48">
        <v>0.3125</v>
      </c>
      <c r="F20" s="48">
        <v>0.72916666666666663</v>
      </c>
      <c r="G20">
        <f>+(F20-E20)*24-1</f>
        <v>9</v>
      </c>
    </row>
    <row r="21" spans="1:7">
      <c r="A21" s="45">
        <f t="shared" si="3"/>
        <v>45682</v>
      </c>
      <c r="B21" s="46">
        <f t="shared" si="0"/>
        <v>45682</v>
      </c>
      <c r="C21" s="47">
        <f t="shared" si="1"/>
        <v>45682</v>
      </c>
      <c r="D21" s="44">
        <f t="shared" si="2"/>
        <v>45682</v>
      </c>
      <c r="E21" s="48">
        <v>0.3125</v>
      </c>
      <c r="F21" s="48">
        <v>0.5625</v>
      </c>
      <c r="G21">
        <f>+(F21-E21)*24</f>
        <v>6</v>
      </c>
    </row>
    <row r="22" spans="1:7">
      <c r="A22" s="45">
        <f t="shared" si="3"/>
        <v>45683</v>
      </c>
      <c r="B22" s="46">
        <f t="shared" si="0"/>
        <v>45683</v>
      </c>
      <c r="C22" s="47">
        <f t="shared" si="1"/>
        <v>45683</v>
      </c>
      <c r="D22" s="44">
        <f t="shared" si="2"/>
        <v>45683</v>
      </c>
      <c r="E22" s="48"/>
      <c r="F22" s="48"/>
      <c r="G22">
        <f>+(F22-E22)*24</f>
        <v>0</v>
      </c>
    </row>
    <row r="23" spans="1:7">
      <c r="A23" s="45">
        <f t="shared" si="3"/>
        <v>45684</v>
      </c>
      <c r="B23" s="46">
        <f t="shared" si="0"/>
        <v>45684</v>
      </c>
      <c r="C23" s="47">
        <f t="shared" si="1"/>
        <v>45684</v>
      </c>
      <c r="D23" s="44">
        <f t="shared" si="2"/>
        <v>45684</v>
      </c>
      <c r="E23" s="48">
        <v>0.3125</v>
      </c>
      <c r="F23" s="48">
        <v>0.77083333333333337</v>
      </c>
      <c r="G23">
        <f>+(F23-E23)*24-1</f>
        <v>10</v>
      </c>
    </row>
    <row r="24" spans="1:7">
      <c r="A24" s="45">
        <f t="shared" si="3"/>
        <v>45685</v>
      </c>
      <c r="B24" s="46">
        <f t="shared" si="0"/>
        <v>45685</v>
      </c>
      <c r="C24" s="47">
        <f t="shared" si="1"/>
        <v>45685</v>
      </c>
      <c r="D24" s="44">
        <f t="shared" si="2"/>
        <v>45685</v>
      </c>
      <c r="E24" s="48">
        <v>0.3125</v>
      </c>
      <c r="F24" s="48">
        <v>0.77083333333333337</v>
      </c>
      <c r="G24">
        <f>+(F24-E24)*24-1</f>
        <v>10</v>
      </c>
    </row>
    <row r="25" spans="1:7">
      <c r="A25" s="45">
        <f t="shared" si="3"/>
        <v>45686</v>
      </c>
      <c r="B25" s="46">
        <f t="shared" si="0"/>
        <v>45686</v>
      </c>
      <c r="C25" s="47">
        <f t="shared" si="1"/>
        <v>45686</v>
      </c>
      <c r="D25" s="44">
        <f t="shared" si="2"/>
        <v>45686</v>
      </c>
      <c r="E25" s="48">
        <v>0.3125</v>
      </c>
      <c r="F25" s="48">
        <v>0.77083333333333337</v>
      </c>
      <c r="G25">
        <f>+(F25-E25)*24-1</f>
        <v>10</v>
      </c>
    </row>
    <row r="26" spans="1:7">
      <c r="A26" s="45">
        <f t="shared" si="3"/>
        <v>45687</v>
      </c>
      <c r="B26" s="46">
        <f t="shared" si="0"/>
        <v>45687</v>
      </c>
      <c r="C26" s="47">
        <f t="shared" si="1"/>
        <v>45687</v>
      </c>
      <c r="D26" s="44">
        <f t="shared" si="2"/>
        <v>45687</v>
      </c>
      <c r="E26" s="48">
        <v>0.3125</v>
      </c>
      <c r="F26" s="48">
        <v>0.77083333333333337</v>
      </c>
      <c r="G26">
        <f>+(F26-E26)*24-1</f>
        <v>10</v>
      </c>
    </row>
    <row r="27" spans="1:7">
      <c r="A27" s="45">
        <f t="shared" si="3"/>
        <v>45688</v>
      </c>
      <c r="B27" s="46">
        <f t="shared" si="0"/>
        <v>45688</v>
      </c>
      <c r="C27" s="47">
        <f t="shared" si="1"/>
        <v>45688</v>
      </c>
      <c r="D27" s="44">
        <f t="shared" si="2"/>
        <v>45688</v>
      </c>
      <c r="E27" s="48">
        <v>0.3125</v>
      </c>
      <c r="F27" s="48">
        <v>0.72916666666666663</v>
      </c>
      <c r="G27">
        <f>+(F27-E27)*24-1</f>
        <v>9</v>
      </c>
    </row>
    <row r="28" spans="1:7">
      <c r="A28" s="45">
        <f t="shared" si="3"/>
        <v>45689</v>
      </c>
      <c r="B28" s="46">
        <f t="shared" si="0"/>
        <v>45689</v>
      </c>
      <c r="C28" s="47">
        <f t="shared" si="1"/>
        <v>45689</v>
      </c>
      <c r="D28" s="44">
        <f t="shared" si="2"/>
        <v>45689</v>
      </c>
      <c r="E28" s="48">
        <v>0.3125</v>
      </c>
      <c r="F28" s="48">
        <v>0.5625</v>
      </c>
      <c r="G28">
        <f>+(F28-E28)*24</f>
        <v>6</v>
      </c>
    </row>
    <row r="29" spans="1:7">
      <c r="A29" s="45">
        <f t="shared" si="3"/>
        <v>45690</v>
      </c>
      <c r="B29" s="46">
        <f t="shared" si="0"/>
        <v>45690</v>
      </c>
      <c r="C29" s="47">
        <f t="shared" si="1"/>
        <v>45690</v>
      </c>
      <c r="D29" s="44">
        <f t="shared" si="2"/>
        <v>45690</v>
      </c>
      <c r="E29" s="48"/>
      <c r="F29" s="48"/>
      <c r="G29">
        <f>+(F29-E29)*24</f>
        <v>0</v>
      </c>
    </row>
    <row r="30" spans="1:7">
      <c r="A30" s="45">
        <f t="shared" si="3"/>
        <v>45691</v>
      </c>
      <c r="B30" s="46">
        <f t="shared" si="0"/>
        <v>45691</v>
      </c>
      <c r="C30" s="47">
        <f t="shared" si="1"/>
        <v>45691</v>
      </c>
      <c r="D30" s="44">
        <f t="shared" si="2"/>
        <v>45691</v>
      </c>
      <c r="E30" s="48">
        <v>0.3125</v>
      </c>
      <c r="F30" s="48">
        <v>0.77083333333333337</v>
      </c>
      <c r="G30">
        <f>+(F30-E30)*24-1</f>
        <v>10</v>
      </c>
    </row>
    <row r="31" spans="1:7">
      <c r="A31" s="45">
        <f t="shared" si="3"/>
        <v>45692</v>
      </c>
      <c r="B31" s="46">
        <f t="shared" si="0"/>
        <v>45692</v>
      </c>
      <c r="C31" s="47">
        <f t="shared" si="1"/>
        <v>45692</v>
      </c>
      <c r="D31" s="44">
        <f t="shared" si="2"/>
        <v>45692</v>
      </c>
      <c r="E31" s="48">
        <v>0.3125</v>
      </c>
      <c r="F31" s="48">
        <v>0.77083333333333337</v>
      </c>
      <c r="G31">
        <f>+(F31-E31)*24-1</f>
        <v>10</v>
      </c>
    </row>
    <row r="32" spans="1:7">
      <c r="A32" s="45">
        <f t="shared" si="3"/>
        <v>45693</v>
      </c>
      <c r="B32" s="46">
        <f t="shared" si="0"/>
        <v>45693</v>
      </c>
      <c r="C32" s="47">
        <f t="shared" si="1"/>
        <v>45693</v>
      </c>
      <c r="D32" s="44">
        <f t="shared" si="2"/>
        <v>45693</v>
      </c>
      <c r="E32" s="48">
        <v>0.3125</v>
      </c>
      <c r="F32" s="48">
        <v>0.77083333333333337</v>
      </c>
      <c r="G32">
        <f>+(F32-E32)*24-1</f>
        <v>10</v>
      </c>
    </row>
    <row r="33" spans="1:7">
      <c r="A33" s="45">
        <f t="shared" si="3"/>
        <v>45694</v>
      </c>
      <c r="B33" s="46">
        <f t="shared" si="0"/>
        <v>45694</v>
      </c>
      <c r="C33" s="47">
        <f t="shared" si="1"/>
        <v>45694</v>
      </c>
      <c r="D33" s="44">
        <f t="shared" si="2"/>
        <v>45694</v>
      </c>
      <c r="E33" s="48">
        <v>0.3125</v>
      </c>
      <c r="F33" s="48">
        <v>0.77083333333333337</v>
      </c>
      <c r="G33">
        <f>+(F33-E33)*24-1</f>
        <v>10</v>
      </c>
    </row>
    <row r="34" spans="1:7">
      <c r="A34" s="45">
        <f t="shared" si="3"/>
        <v>45695</v>
      </c>
      <c r="B34" s="46">
        <f t="shared" si="0"/>
        <v>45695</v>
      </c>
      <c r="C34" s="47">
        <f t="shared" si="1"/>
        <v>45695</v>
      </c>
      <c r="D34" s="44">
        <f t="shared" si="2"/>
        <v>45695</v>
      </c>
      <c r="E34" s="48">
        <v>0.3125</v>
      </c>
      <c r="F34" s="48">
        <v>0.72916666666666663</v>
      </c>
      <c r="G34">
        <f>+(F34-E34)*24-1</f>
        <v>9</v>
      </c>
    </row>
    <row r="35" spans="1:7">
      <c r="A35" s="45">
        <f t="shared" si="3"/>
        <v>45696</v>
      </c>
      <c r="B35" s="46">
        <f t="shared" si="0"/>
        <v>45696</v>
      </c>
      <c r="C35" s="47">
        <f t="shared" si="1"/>
        <v>45696</v>
      </c>
      <c r="D35" s="44">
        <f t="shared" si="2"/>
        <v>45696</v>
      </c>
      <c r="E35" s="48">
        <v>0.3125</v>
      </c>
      <c r="F35" s="48">
        <v>0.5625</v>
      </c>
      <c r="G35">
        <f>+(F35-E35)*24</f>
        <v>6</v>
      </c>
    </row>
    <row r="36" spans="1:7">
      <c r="A36" s="45">
        <f t="shared" si="3"/>
        <v>45697</v>
      </c>
      <c r="B36" s="46">
        <f t="shared" si="0"/>
        <v>45697</v>
      </c>
      <c r="C36" s="47">
        <f t="shared" si="1"/>
        <v>45697</v>
      </c>
      <c r="D36" s="44">
        <f t="shared" si="2"/>
        <v>45697</v>
      </c>
      <c r="E36" s="48"/>
      <c r="F36" s="48"/>
      <c r="G36">
        <f>+(F36-E36)*24</f>
        <v>0</v>
      </c>
    </row>
    <row r="37" spans="1:7">
      <c r="A37" s="45">
        <f t="shared" si="3"/>
        <v>45698</v>
      </c>
      <c r="B37" s="46">
        <f t="shared" si="0"/>
        <v>45698</v>
      </c>
      <c r="C37" s="47">
        <f t="shared" si="1"/>
        <v>45698</v>
      </c>
      <c r="D37" s="44">
        <f t="shared" si="2"/>
        <v>45698</v>
      </c>
      <c r="E37" s="48">
        <v>0.3125</v>
      </c>
      <c r="F37" s="48">
        <v>0.77083333333333337</v>
      </c>
      <c r="G37">
        <f>+(F37-E37)*24-1</f>
        <v>10</v>
      </c>
    </row>
    <row r="38" spans="1:7">
      <c r="A38" s="45">
        <f t="shared" si="3"/>
        <v>45699</v>
      </c>
      <c r="B38" s="46">
        <f t="shared" si="0"/>
        <v>45699</v>
      </c>
      <c r="C38" s="47">
        <f t="shared" si="1"/>
        <v>45699</v>
      </c>
      <c r="D38" s="44">
        <f t="shared" si="2"/>
        <v>45699</v>
      </c>
      <c r="E38" s="48">
        <v>0.3125</v>
      </c>
      <c r="F38" s="48">
        <v>0.77083333333333337</v>
      </c>
      <c r="G38">
        <f>+(F38-E38)*24-1</f>
        <v>10</v>
      </c>
    </row>
    <row r="39" spans="1:7">
      <c r="A39" s="45">
        <f t="shared" si="3"/>
        <v>45700</v>
      </c>
      <c r="B39" s="46">
        <f t="shared" si="0"/>
        <v>45700</v>
      </c>
      <c r="C39" s="47">
        <f t="shared" si="1"/>
        <v>45700</v>
      </c>
      <c r="D39" s="44">
        <f t="shared" si="2"/>
        <v>45700</v>
      </c>
      <c r="E39" s="48">
        <v>0.3125</v>
      </c>
      <c r="F39" s="48">
        <v>0.77083333333333337</v>
      </c>
      <c r="G39">
        <f>+(F39-E39)*24-1</f>
        <v>10</v>
      </c>
    </row>
    <row r="40" spans="1:7">
      <c r="A40" s="45">
        <f t="shared" si="3"/>
        <v>45701</v>
      </c>
      <c r="B40" s="46">
        <f t="shared" si="0"/>
        <v>45701</v>
      </c>
      <c r="C40" s="47">
        <f t="shared" si="1"/>
        <v>45701</v>
      </c>
      <c r="D40" s="44">
        <f t="shared" si="2"/>
        <v>45701</v>
      </c>
      <c r="E40" s="48">
        <v>0.3125</v>
      </c>
      <c r="F40" s="48">
        <v>0.77083333333333337</v>
      </c>
      <c r="G40">
        <f>+(F40-E40)*24-1</f>
        <v>10</v>
      </c>
    </row>
    <row r="41" spans="1:7">
      <c r="A41" s="45">
        <f t="shared" si="3"/>
        <v>45702</v>
      </c>
      <c r="B41" s="46">
        <f t="shared" si="0"/>
        <v>45702</v>
      </c>
      <c r="C41" s="47">
        <f t="shared" si="1"/>
        <v>45702</v>
      </c>
      <c r="D41" s="44">
        <f t="shared" si="2"/>
        <v>45702</v>
      </c>
      <c r="E41" s="48">
        <v>0.3125</v>
      </c>
      <c r="F41" s="48">
        <v>0.72916666666666663</v>
      </c>
      <c r="G41">
        <f>+(F41-E41)*24-1</f>
        <v>9</v>
      </c>
    </row>
    <row r="42" spans="1:7">
      <c r="A42" s="45">
        <f t="shared" si="3"/>
        <v>45703</v>
      </c>
      <c r="B42" s="46">
        <f t="shared" si="0"/>
        <v>45703</v>
      </c>
      <c r="C42" s="47">
        <f t="shared" si="1"/>
        <v>45703</v>
      </c>
      <c r="D42" s="44">
        <f t="shared" si="2"/>
        <v>45703</v>
      </c>
      <c r="E42" s="48">
        <v>0.3125</v>
      </c>
      <c r="F42" s="48">
        <v>0.5625</v>
      </c>
      <c r="G42">
        <f>+(F42-E42)*24</f>
        <v>6</v>
      </c>
    </row>
    <row r="43" spans="1:7">
      <c r="A43" s="45">
        <f t="shared" si="3"/>
        <v>45704</v>
      </c>
      <c r="B43" s="46">
        <f t="shared" si="0"/>
        <v>45704</v>
      </c>
      <c r="C43" s="47">
        <f t="shared" si="1"/>
        <v>45704</v>
      </c>
      <c r="D43" s="44">
        <f t="shared" si="2"/>
        <v>45704</v>
      </c>
      <c r="E43" s="48"/>
      <c r="F43" s="48"/>
      <c r="G43">
        <f>+(F43-E43)*24</f>
        <v>0</v>
      </c>
    </row>
    <row r="44" spans="1:7">
      <c r="A44" s="45">
        <f t="shared" si="3"/>
        <v>45705</v>
      </c>
      <c r="B44" s="46">
        <f t="shared" si="0"/>
        <v>45705</v>
      </c>
      <c r="C44" s="47">
        <f t="shared" si="1"/>
        <v>45705</v>
      </c>
      <c r="D44" s="44">
        <f t="shared" si="2"/>
        <v>45705</v>
      </c>
      <c r="E44" s="48">
        <v>0.3125</v>
      </c>
      <c r="F44" s="48">
        <v>0.77083333333333337</v>
      </c>
      <c r="G44">
        <f>+(F44-E44)*24-1</f>
        <v>10</v>
      </c>
    </row>
    <row r="45" spans="1:7">
      <c r="A45" s="45">
        <f t="shared" si="3"/>
        <v>45706</v>
      </c>
      <c r="B45" s="46">
        <f t="shared" si="0"/>
        <v>45706</v>
      </c>
      <c r="C45" s="47">
        <f t="shared" si="1"/>
        <v>45706</v>
      </c>
      <c r="D45" s="44">
        <f t="shared" si="2"/>
        <v>45706</v>
      </c>
      <c r="E45" s="48">
        <v>0.3125</v>
      </c>
      <c r="F45" s="48">
        <v>0.77083333333333337</v>
      </c>
      <c r="G45">
        <f>+(F45-E45)*24-1</f>
        <v>10</v>
      </c>
    </row>
    <row r="46" spans="1:7">
      <c r="A46" s="45">
        <f t="shared" si="3"/>
        <v>45707</v>
      </c>
      <c r="B46" s="46">
        <f t="shared" si="0"/>
        <v>45707</v>
      </c>
      <c r="C46" s="47">
        <f t="shared" si="1"/>
        <v>45707</v>
      </c>
      <c r="D46" s="44">
        <f t="shared" si="2"/>
        <v>45707</v>
      </c>
      <c r="E46" s="48">
        <v>0.3125</v>
      </c>
      <c r="F46" s="48">
        <v>0.77083333333333337</v>
      </c>
      <c r="G46">
        <f>+(F46-E46)*24-1</f>
        <v>10</v>
      </c>
    </row>
    <row r="47" spans="1:7">
      <c r="A47" s="45">
        <f t="shared" si="3"/>
        <v>45708</v>
      </c>
      <c r="B47" s="46">
        <f t="shared" si="0"/>
        <v>45708</v>
      </c>
      <c r="C47" s="47">
        <f t="shared" si="1"/>
        <v>45708</v>
      </c>
      <c r="D47" s="44">
        <f t="shared" si="2"/>
        <v>45708</v>
      </c>
      <c r="E47" s="48">
        <v>0.3125</v>
      </c>
      <c r="F47" s="48">
        <v>0.77083333333333337</v>
      </c>
      <c r="G47">
        <f>+(F47-E47)*24-1</f>
        <v>10</v>
      </c>
    </row>
    <row r="48" spans="1:7">
      <c r="A48" s="45">
        <f t="shared" si="3"/>
        <v>45709</v>
      </c>
      <c r="B48" s="46">
        <f t="shared" si="0"/>
        <v>45709</v>
      </c>
      <c r="C48" s="47">
        <f t="shared" si="1"/>
        <v>45709</v>
      </c>
      <c r="D48" s="44">
        <f t="shared" si="2"/>
        <v>45709</v>
      </c>
      <c r="E48" s="48">
        <v>0.3125</v>
      </c>
      <c r="F48" s="48">
        <v>0.72916666666666663</v>
      </c>
      <c r="G48">
        <f>+(F48-E48)*24-1</f>
        <v>9</v>
      </c>
    </row>
    <row r="49" spans="1:7">
      <c r="A49" s="45">
        <f t="shared" si="3"/>
        <v>45710</v>
      </c>
      <c r="B49" s="46">
        <f t="shared" si="0"/>
        <v>45710</v>
      </c>
      <c r="C49" s="47">
        <f t="shared" si="1"/>
        <v>45710</v>
      </c>
      <c r="D49" s="44">
        <f t="shared" si="2"/>
        <v>45710</v>
      </c>
      <c r="E49" s="48">
        <v>0.3125</v>
      </c>
      <c r="F49" s="48">
        <v>0.5625</v>
      </c>
      <c r="G49">
        <f>+(F49-E49)*24</f>
        <v>6</v>
      </c>
    </row>
    <row r="50" spans="1:7">
      <c r="A50" s="45">
        <f t="shared" si="3"/>
        <v>45711</v>
      </c>
      <c r="B50" s="46">
        <f t="shared" si="0"/>
        <v>45711</v>
      </c>
      <c r="C50" s="47">
        <f t="shared" si="1"/>
        <v>45711</v>
      </c>
      <c r="D50" s="44">
        <f t="shared" si="2"/>
        <v>45711</v>
      </c>
      <c r="E50" s="48"/>
      <c r="F50" s="48"/>
      <c r="G50">
        <f>+(F50-E50)*24</f>
        <v>0</v>
      </c>
    </row>
    <row r="51" spans="1:7">
      <c r="A51" s="45">
        <f t="shared" si="3"/>
        <v>45712</v>
      </c>
      <c r="B51" s="46">
        <f t="shared" si="0"/>
        <v>45712</v>
      </c>
      <c r="C51" s="47">
        <f t="shared" si="1"/>
        <v>45712</v>
      </c>
      <c r="D51" s="44">
        <f t="shared" si="2"/>
        <v>45712</v>
      </c>
      <c r="E51" s="48">
        <v>0.3125</v>
      </c>
      <c r="F51" s="48">
        <v>0.77083333333333337</v>
      </c>
      <c r="G51">
        <f>+(F51-E51)*24-1</f>
        <v>10</v>
      </c>
    </row>
    <row r="52" spans="1:7">
      <c r="A52" s="45">
        <f t="shared" si="3"/>
        <v>45713</v>
      </c>
      <c r="B52" s="46">
        <f t="shared" si="0"/>
        <v>45713</v>
      </c>
      <c r="C52" s="47">
        <f t="shared" si="1"/>
        <v>45713</v>
      </c>
      <c r="D52" s="44">
        <f t="shared" si="2"/>
        <v>45713</v>
      </c>
      <c r="E52" s="48">
        <v>0.3125</v>
      </c>
      <c r="F52" s="48">
        <v>0.77083333333333337</v>
      </c>
      <c r="G52">
        <f>+(F52-E52)*24-1</f>
        <v>10</v>
      </c>
    </row>
    <row r="53" spans="1:7">
      <c r="A53" s="45">
        <f t="shared" si="3"/>
        <v>45714</v>
      </c>
      <c r="B53" s="46">
        <f t="shared" si="0"/>
        <v>45714</v>
      </c>
      <c r="C53" s="47">
        <f t="shared" si="1"/>
        <v>45714</v>
      </c>
      <c r="D53" s="44">
        <f t="shared" si="2"/>
        <v>45714</v>
      </c>
      <c r="E53" s="48">
        <v>0.3125</v>
      </c>
      <c r="F53" s="48">
        <v>0.77083333333333337</v>
      </c>
      <c r="G53">
        <f>+(F53-E53)*24-1</f>
        <v>10</v>
      </c>
    </row>
    <row r="54" spans="1:7">
      <c r="A54" s="45">
        <f t="shared" si="3"/>
        <v>45715</v>
      </c>
      <c r="B54" s="46">
        <f t="shared" si="0"/>
        <v>45715</v>
      </c>
      <c r="C54" s="47">
        <f t="shared" si="1"/>
        <v>45715</v>
      </c>
      <c r="D54" s="44">
        <f t="shared" si="2"/>
        <v>45715</v>
      </c>
      <c r="E54" s="48">
        <v>0.3125</v>
      </c>
      <c r="F54" s="48">
        <v>0.77083333333333337</v>
      </c>
      <c r="G54">
        <f>+(F54-E54)*24-1</f>
        <v>10</v>
      </c>
    </row>
    <row r="55" spans="1:7">
      <c r="A55" s="45">
        <f t="shared" si="3"/>
        <v>45716</v>
      </c>
      <c r="B55" s="46">
        <f t="shared" si="0"/>
        <v>45716</v>
      </c>
      <c r="C55" s="47">
        <f t="shared" si="1"/>
        <v>45716</v>
      </c>
      <c r="D55" s="44">
        <f t="shared" si="2"/>
        <v>45716</v>
      </c>
      <c r="E55" s="48">
        <v>0.3125</v>
      </c>
      <c r="F55" s="48">
        <v>0.72916666666666663</v>
      </c>
      <c r="G55">
        <f>+(F55-E55)*24-1</f>
        <v>9</v>
      </c>
    </row>
    <row r="56" spans="1:7">
      <c r="A56" s="45">
        <f t="shared" si="3"/>
        <v>45717</v>
      </c>
      <c r="B56" s="46">
        <f t="shared" si="0"/>
        <v>45717</v>
      </c>
      <c r="C56" s="47">
        <f t="shared" si="1"/>
        <v>45717</v>
      </c>
      <c r="D56" s="44">
        <f t="shared" si="2"/>
        <v>45717</v>
      </c>
      <c r="E56" s="48">
        <v>0.3125</v>
      </c>
      <c r="F56" s="48">
        <v>0.5625</v>
      </c>
      <c r="G56">
        <f>+(F56-E56)*24</f>
        <v>6</v>
      </c>
    </row>
    <row r="57" spans="1:7">
      <c r="A57" s="45">
        <f t="shared" si="3"/>
        <v>45718</v>
      </c>
      <c r="B57" s="46">
        <f t="shared" si="0"/>
        <v>45718</v>
      </c>
      <c r="C57" s="47">
        <f t="shared" si="1"/>
        <v>45718</v>
      </c>
      <c r="D57" s="44">
        <f t="shared" si="2"/>
        <v>45718</v>
      </c>
      <c r="E57" s="48"/>
      <c r="F57" s="48"/>
      <c r="G57">
        <f>+(F57-E57)*24</f>
        <v>0</v>
      </c>
    </row>
    <row r="58" spans="1:7">
      <c r="A58" s="45">
        <f t="shared" si="3"/>
        <v>45719</v>
      </c>
      <c r="B58" s="46">
        <f t="shared" si="0"/>
        <v>45719</v>
      </c>
      <c r="C58" s="47">
        <f t="shared" si="1"/>
        <v>45719</v>
      </c>
      <c r="D58" s="44">
        <f t="shared" si="2"/>
        <v>45719</v>
      </c>
      <c r="E58" s="48">
        <v>0.3125</v>
      </c>
      <c r="F58" s="48">
        <v>0.77083333333333337</v>
      </c>
      <c r="G58">
        <f>+(F58-E58)*24-1</f>
        <v>10</v>
      </c>
    </row>
    <row r="59" spans="1:7">
      <c r="A59" s="45">
        <f t="shared" si="3"/>
        <v>45720</v>
      </c>
      <c r="B59" s="46">
        <f t="shared" si="0"/>
        <v>45720</v>
      </c>
      <c r="C59" s="47">
        <f t="shared" si="1"/>
        <v>45720</v>
      </c>
      <c r="D59" s="44">
        <f t="shared" si="2"/>
        <v>45720</v>
      </c>
      <c r="E59" s="48">
        <v>0.3125</v>
      </c>
      <c r="F59" s="48">
        <v>0.77083333333333337</v>
      </c>
      <c r="G59">
        <f>+(F59-E59)*24-1</f>
        <v>10</v>
      </c>
    </row>
    <row r="60" spans="1:7">
      <c r="A60" s="45">
        <f t="shared" si="3"/>
        <v>45721</v>
      </c>
      <c r="B60" s="46">
        <f t="shared" si="0"/>
        <v>45721</v>
      </c>
      <c r="C60" s="47">
        <f t="shared" si="1"/>
        <v>45721</v>
      </c>
      <c r="D60" s="44">
        <f t="shared" si="2"/>
        <v>45721</v>
      </c>
      <c r="E60" s="48">
        <v>0.3125</v>
      </c>
      <c r="F60" s="48">
        <v>0.77083333333333337</v>
      </c>
      <c r="G60">
        <f>+(F60-E60)*24-1</f>
        <v>10</v>
      </c>
    </row>
    <row r="61" spans="1:7">
      <c r="A61" s="45">
        <f t="shared" si="3"/>
        <v>45722</v>
      </c>
      <c r="B61" s="46">
        <f t="shared" si="0"/>
        <v>45722</v>
      </c>
      <c r="C61" s="47">
        <f t="shared" si="1"/>
        <v>45722</v>
      </c>
      <c r="D61" s="44">
        <f t="shared" si="2"/>
        <v>45722</v>
      </c>
      <c r="E61" s="48">
        <v>0.3125</v>
      </c>
      <c r="F61" s="48">
        <v>0.77083333333333337</v>
      </c>
      <c r="G61">
        <f>+(F61-E61)*24-1</f>
        <v>10</v>
      </c>
    </row>
    <row r="62" spans="1:7">
      <c r="A62" s="45">
        <f t="shared" si="3"/>
        <v>45723</v>
      </c>
      <c r="B62" s="46">
        <f t="shared" si="0"/>
        <v>45723</v>
      </c>
      <c r="C62" s="47">
        <f t="shared" si="1"/>
        <v>45723</v>
      </c>
      <c r="D62" s="44">
        <f t="shared" si="2"/>
        <v>45723</v>
      </c>
      <c r="E62" s="48">
        <v>0.3125</v>
      </c>
      <c r="F62" s="48">
        <v>0.72916666666666663</v>
      </c>
      <c r="G62">
        <f>+(F62-E62)*24-1</f>
        <v>9</v>
      </c>
    </row>
    <row r="63" spans="1:7">
      <c r="A63" s="45">
        <f t="shared" si="3"/>
        <v>45724</v>
      </c>
      <c r="B63" s="46">
        <f t="shared" si="0"/>
        <v>45724</v>
      </c>
      <c r="C63" s="47">
        <f t="shared" si="1"/>
        <v>45724</v>
      </c>
      <c r="D63" s="44">
        <f t="shared" si="2"/>
        <v>45724</v>
      </c>
      <c r="E63" s="48">
        <v>0.3125</v>
      </c>
      <c r="F63" s="48">
        <v>0.5625</v>
      </c>
      <c r="G63">
        <f>+(F63-E63)*24</f>
        <v>6</v>
      </c>
    </row>
    <row r="64" spans="1:7">
      <c r="A64" s="45">
        <f t="shared" si="3"/>
        <v>45725</v>
      </c>
      <c r="B64" s="46">
        <f t="shared" si="0"/>
        <v>45725</v>
      </c>
      <c r="C64" s="47">
        <f t="shared" si="1"/>
        <v>45725</v>
      </c>
      <c r="D64" s="44">
        <f t="shared" si="2"/>
        <v>45725</v>
      </c>
      <c r="E64" s="48"/>
      <c r="F64" s="48"/>
      <c r="G64">
        <f>+(F64-E64)*24</f>
        <v>0</v>
      </c>
    </row>
    <row r="65" spans="1:7">
      <c r="A65" s="45">
        <f t="shared" si="3"/>
        <v>45726</v>
      </c>
      <c r="B65" s="46">
        <f t="shared" si="0"/>
        <v>45726</v>
      </c>
      <c r="C65" s="47">
        <f t="shared" si="1"/>
        <v>45726</v>
      </c>
      <c r="D65" s="44">
        <f t="shared" si="2"/>
        <v>45726</v>
      </c>
      <c r="E65" s="48">
        <v>0.3125</v>
      </c>
      <c r="F65" s="48">
        <v>0.77083333333333337</v>
      </c>
      <c r="G65">
        <f>+(F65-E65)*24-1</f>
        <v>10</v>
      </c>
    </row>
    <row r="66" spans="1:7">
      <c r="A66" s="45">
        <f t="shared" si="3"/>
        <v>45727</v>
      </c>
      <c r="B66" s="46">
        <f t="shared" ref="B66:B129" si="4">+A66</f>
        <v>45727</v>
      </c>
      <c r="C66" s="47">
        <f t="shared" ref="C66:C129" si="5">+A66</f>
        <v>45727</v>
      </c>
      <c r="D66" s="44">
        <f t="shared" si="2"/>
        <v>45727</v>
      </c>
      <c r="E66" s="48">
        <v>0.3125</v>
      </c>
      <c r="F66" s="48">
        <v>0.77083333333333337</v>
      </c>
      <c r="G66">
        <f>+(F66-E66)*24-1</f>
        <v>10</v>
      </c>
    </row>
    <row r="67" spans="1:7">
      <c r="A67" s="45">
        <f t="shared" si="3"/>
        <v>45728</v>
      </c>
      <c r="B67" s="46">
        <f t="shared" si="4"/>
        <v>45728</v>
      </c>
      <c r="C67" s="47">
        <f t="shared" si="5"/>
        <v>45728</v>
      </c>
      <c r="D67" s="44">
        <f t="shared" ref="D67:D130" si="6">+A67</f>
        <v>45728</v>
      </c>
      <c r="E67" s="48">
        <v>0.3125</v>
      </c>
      <c r="F67" s="48">
        <v>0.77083333333333337</v>
      </c>
      <c r="G67">
        <f>+(F67-E67)*24-1</f>
        <v>10</v>
      </c>
    </row>
    <row r="68" spans="1:7">
      <c r="A68" s="45">
        <f t="shared" ref="A68:A131" si="7">+A67+1</f>
        <v>45729</v>
      </c>
      <c r="B68" s="46">
        <f t="shared" si="4"/>
        <v>45729</v>
      </c>
      <c r="C68" s="47">
        <f t="shared" si="5"/>
        <v>45729</v>
      </c>
      <c r="D68" s="44">
        <f t="shared" si="6"/>
        <v>45729</v>
      </c>
      <c r="E68" s="48">
        <v>0.3125</v>
      </c>
      <c r="F68" s="48">
        <v>0.77083333333333337</v>
      </c>
      <c r="G68">
        <f>+(F68-E68)*24-1</f>
        <v>10</v>
      </c>
    </row>
    <row r="69" spans="1:7">
      <c r="A69" s="45">
        <f t="shared" si="7"/>
        <v>45730</v>
      </c>
      <c r="B69" s="46">
        <f t="shared" si="4"/>
        <v>45730</v>
      </c>
      <c r="C69" s="47">
        <f t="shared" si="5"/>
        <v>45730</v>
      </c>
      <c r="D69" s="44">
        <f t="shared" si="6"/>
        <v>45730</v>
      </c>
      <c r="E69" s="48">
        <v>0.3125</v>
      </c>
      <c r="F69" s="48">
        <v>0.72916666666666663</v>
      </c>
      <c r="G69">
        <f>+(F69-E69)*24-1</f>
        <v>9</v>
      </c>
    </row>
    <row r="70" spans="1:7">
      <c r="A70" s="45">
        <f t="shared" si="7"/>
        <v>45731</v>
      </c>
      <c r="B70" s="46">
        <f t="shared" si="4"/>
        <v>45731</v>
      </c>
      <c r="C70" s="47">
        <f t="shared" si="5"/>
        <v>45731</v>
      </c>
      <c r="D70" s="44">
        <f t="shared" si="6"/>
        <v>45731</v>
      </c>
      <c r="E70" s="48">
        <v>0.3125</v>
      </c>
      <c r="F70" s="48">
        <v>0.5625</v>
      </c>
      <c r="G70">
        <f>+(F70-E70)*24</f>
        <v>6</v>
      </c>
    </row>
    <row r="71" spans="1:7">
      <c r="A71" s="45">
        <f t="shared" si="7"/>
        <v>45732</v>
      </c>
      <c r="B71" s="46">
        <f t="shared" si="4"/>
        <v>45732</v>
      </c>
      <c r="C71" s="47">
        <f t="shared" si="5"/>
        <v>45732</v>
      </c>
      <c r="D71" s="44">
        <f t="shared" si="6"/>
        <v>45732</v>
      </c>
      <c r="E71" s="48"/>
      <c r="F71" s="48"/>
      <c r="G71">
        <f>+(F71-E71)*24</f>
        <v>0</v>
      </c>
    </row>
    <row r="72" spans="1:7">
      <c r="A72" s="45">
        <f t="shared" si="7"/>
        <v>45733</v>
      </c>
      <c r="B72" s="46">
        <f t="shared" si="4"/>
        <v>45733</v>
      </c>
      <c r="C72" s="47">
        <f t="shared" si="5"/>
        <v>45733</v>
      </c>
      <c r="D72" s="44">
        <f t="shared" si="6"/>
        <v>45733</v>
      </c>
      <c r="E72" s="48">
        <v>0.3125</v>
      </c>
      <c r="F72" s="48">
        <v>0.77083333333333337</v>
      </c>
      <c r="G72">
        <f>+(F72-E72)*24-1</f>
        <v>10</v>
      </c>
    </row>
    <row r="73" spans="1:7">
      <c r="A73" s="45">
        <f t="shared" si="7"/>
        <v>45734</v>
      </c>
      <c r="B73" s="46">
        <f t="shared" si="4"/>
        <v>45734</v>
      </c>
      <c r="C73" s="47">
        <f t="shared" si="5"/>
        <v>45734</v>
      </c>
      <c r="D73" s="44">
        <f t="shared" si="6"/>
        <v>45734</v>
      </c>
      <c r="E73" s="48">
        <v>0.3125</v>
      </c>
      <c r="F73" s="48">
        <v>0.77083333333333337</v>
      </c>
      <c r="G73">
        <f>+(F73-E73)*24-1</f>
        <v>10</v>
      </c>
    </row>
    <row r="74" spans="1:7">
      <c r="A74" s="45">
        <f t="shared" si="7"/>
        <v>45735</v>
      </c>
      <c r="B74" s="46">
        <f t="shared" si="4"/>
        <v>45735</v>
      </c>
      <c r="C74" s="47">
        <f t="shared" si="5"/>
        <v>45735</v>
      </c>
      <c r="D74" s="44">
        <f t="shared" si="6"/>
        <v>45735</v>
      </c>
      <c r="E74" s="48">
        <v>0.3125</v>
      </c>
      <c r="F74" s="48">
        <v>0.77083333333333337</v>
      </c>
      <c r="G74">
        <f>+(F74-E74)*24-1</f>
        <v>10</v>
      </c>
    </row>
    <row r="75" spans="1:7">
      <c r="A75" s="45">
        <f t="shared" si="7"/>
        <v>45736</v>
      </c>
      <c r="B75" s="46">
        <f t="shared" si="4"/>
        <v>45736</v>
      </c>
      <c r="C75" s="47">
        <f t="shared" si="5"/>
        <v>45736</v>
      </c>
      <c r="D75" s="44">
        <f t="shared" si="6"/>
        <v>45736</v>
      </c>
      <c r="E75" s="48">
        <v>0.3125</v>
      </c>
      <c r="F75" s="48">
        <v>0.77083333333333337</v>
      </c>
      <c r="G75">
        <f>+(F75-E75)*24-1</f>
        <v>10</v>
      </c>
    </row>
    <row r="76" spans="1:7">
      <c r="A76" s="45">
        <f t="shared" si="7"/>
        <v>45737</v>
      </c>
      <c r="B76" s="46">
        <f t="shared" si="4"/>
        <v>45737</v>
      </c>
      <c r="C76" s="47">
        <f t="shared" si="5"/>
        <v>45737</v>
      </c>
      <c r="D76" s="44">
        <f t="shared" si="6"/>
        <v>45737</v>
      </c>
      <c r="E76" s="48">
        <v>0.3125</v>
      </c>
      <c r="F76" s="48">
        <v>0.72916666666666663</v>
      </c>
      <c r="G76">
        <f>+(F76-E76)*24-1</f>
        <v>9</v>
      </c>
    </row>
    <row r="77" spans="1:7">
      <c r="A77" s="45">
        <f t="shared" si="7"/>
        <v>45738</v>
      </c>
      <c r="B77" s="46">
        <f t="shared" si="4"/>
        <v>45738</v>
      </c>
      <c r="C77" s="47">
        <f t="shared" si="5"/>
        <v>45738</v>
      </c>
      <c r="D77" s="44">
        <f t="shared" si="6"/>
        <v>45738</v>
      </c>
      <c r="E77" s="48">
        <v>0.3125</v>
      </c>
      <c r="F77" s="48">
        <v>0.5625</v>
      </c>
      <c r="G77">
        <f>+(F77-E77)*24</f>
        <v>6</v>
      </c>
    </row>
    <row r="78" spans="1:7">
      <c r="A78" s="45">
        <f t="shared" si="7"/>
        <v>45739</v>
      </c>
      <c r="B78" s="46">
        <f t="shared" si="4"/>
        <v>45739</v>
      </c>
      <c r="C78" s="47">
        <f t="shared" si="5"/>
        <v>45739</v>
      </c>
      <c r="D78" s="44">
        <f t="shared" si="6"/>
        <v>45739</v>
      </c>
      <c r="E78" s="48"/>
      <c r="F78" s="48"/>
      <c r="G78">
        <f>+(F78-E78)*24</f>
        <v>0</v>
      </c>
    </row>
    <row r="79" spans="1:7">
      <c r="A79" s="45">
        <f t="shared" si="7"/>
        <v>45740</v>
      </c>
      <c r="B79" s="46">
        <f t="shared" si="4"/>
        <v>45740</v>
      </c>
      <c r="C79" s="47">
        <f t="shared" si="5"/>
        <v>45740</v>
      </c>
      <c r="D79" s="44">
        <f t="shared" si="6"/>
        <v>45740</v>
      </c>
      <c r="E79" s="48">
        <v>0.3125</v>
      </c>
      <c r="F79" s="48">
        <v>0.77083333333333337</v>
      </c>
      <c r="G79">
        <f>+(F79-E79)*24-1</f>
        <v>10</v>
      </c>
    </row>
    <row r="80" spans="1:7">
      <c r="A80" s="45">
        <f t="shared" si="7"/>
        <v>45741</v>
      </c>
      <c r="B80" s="46">
        <f t="shared" si="4"/>
        <v>45741</v>
      </c>
      <c r="C80" s="47">
        <f t="shared" si="5"/>
        <v>45741</v>
      </c>
      <c r="D80" s="44">
        <f t="shared" si="6"/>
        <v>45741</v>
      </c>
      <c r="E80" s="48"/>
      <c r="F80" s="48"/>
      <c r="G80">
        <v>0</v>
      </c>
    </row>
    <row r="81" spans="1:7">
      <c r="A81" s="45">
        <f t="shared" si="7"/>
        <v>45742</v>
      </c>
      <c r="B81" s="46">
        <f t="shared" si="4"/>
        <v>45742</v>
      </c>
      <c r="C81" s="47">
        <f t="shared" si="5"/>
        <v>45742</v>
      </c>
      <c r="D81" s="44">
        <f t="shared" si="6"/>
        <v>45742</v>
      </c>
      <c r="E81" s="48">
        <v>0.3125</v>
      </c>
      <c r="F81" s="48">
        <v>0.77083333333333337</v>
      </c>
      <c r="G81">
        <f>+(F81-E81)*24-1</f>
        <v>10</v>
      </c>
    </row>
    <row r="82" spans="1:7">
      <c r="A82" s="45">
        <f t="shared" si="7"/>
        <v>45743</v>
      </c>
      <c r="B82" s="46">
        <f t="shared" si="4"/>
        <v>45743</v>
      </c>
      <c r="C82" s="47">
        <f t="shared" si="5"/>
        <v>45743</v>
      </c>
      <c r="D82" s="44">
        <f t="shared" si="6"/>
        <v>45743</v>
      </c>
      <c r="E82" s="48">
        <v>0.3125</v>
      </c>
      <c r="F82" s="48">
        <v>0.77083333333333337</v>
      </c>
      <c r="G82">
        <f>+(F82-E82)*24-1</f>
        <v>10</v>
      </c>
    </row>
    <row r="83" spans="1:7">
      <c r="A83" s="45">
        <f t="shared" si="7"/>
        <v>45744</v>
      </c>
      <c r="B83" s="46">
        <f t="shared" si="4"/>
        <v>45744</v>
      </c>
      <c r="C83" s="47">
        <f t="shared" si="5"/>
        <v>45744</v>
      </c>
      <c r="D83" s="44">
        <f t="shared" si="6"/>
        <v>45744</v>
      </c>
      <c r="E83" s="48">
        <v>0.3125</v>
      </c>
      <c r="F83" s="48">
        <v>0.72916666666666663</v>
      </c>
      <c r="G83">
        <f>+(F83-E83)*24-1</f>
        <v>9</v>
      </c>
    </row>
    <row r="84" spans="1:7">
      <c r="A84" s="45">
        <f t="shared" si="7"/>
        <v>45745</v>
      </c>
      <c r="B84" s="46">
        <f t="shared" si="4"/>
        <v>45745</v>
      </c>
      <c r="C84" s="47">
        <f t="shared" si="5"/>
        <v>45745</v>
      </c>
      <c r="D84" s="44">
        <f t="shared" si="6"/>
        <v>45745</v>
      </c>
      <c r="E84" s="48">
        <v>0.3125</v>
      </c>
      <c r="F84" s="48">
        <v>0.5625</v>
      </c>
      <c r="G84">
        <f>+(F84-E84)*24</f>
        <v>6</v>
      </c>
    </row>
    <row r="85" spans="1:7">
      <c r="A85" s="45">
        <f t="shared" si="7"/>
        <v>45746</v>
      </c>
      <c r="B85" s="46">
        <f t="shared" si="4"/>
        <v>45746</v>
      </c>
      <c r="C85" s="47">
        <f t="shared" si="5"/>
        <v>45746</v>
      </c>
      <c r="D85" s="44">
        <f t="shared" si="6"/>
        <v>45746</v>
      </c>
      <c r="E85" s="48"/>
      <c r="F85" s="48"/>
      <c r="G85">
        <f>+(F85-E85)*24</f>
        <v>0</v>
      </c>
    </row>
    <row r="86" spans="1:7">
      <c r="A86" s="45">
        <f t="shared" si="7"/>
        <v>45747</v>
      </c>
      <c r="B86" s="46">
        <f t="shared" si="4"/>
        <v>45747</v>
      </c>
      <c r="C86" s="47">
        <f t="shared" si="5"/>
        <v>45747</v>
      </c>
      <c r="D86" s="44">
        <f t="shared" si="6"/>
        <v>45747</v>
      </c>
      <c r="E86" s="48">
        <v>0.3125</v>
      </c>
      <c r="F86" s="48">
        <v>0.77083333333333337</v>
      </c>
      <c r="G86">
        <f>+(F86-E86)*24-1</f>
        <v>10</v>
      </c>
    </row>
    <row r="87" spans="1:7">
      <c r="A87" s="45">
        <f t="shared" si="7"/>
        <v>45748</v>
      </c>
      <c r="B87" s="46">
        <f t="shared" si="4"/>
        <v>45748</v>
      </c>
      <c r="C87" s="47">
        <f t="shared" si="5"/>
        <v>45748</v>
      </c>
      <c r="D87" s="44">
        <f t="shared" si="6"/>
        <v>45748</v>
      </c>
      <c r="E87" s="48">
        <v>0.3125</v>
      </c>
      <c r="F87" s="48">
        <v>0.77083333333333337</v>
      </c>
      <c r="G87">
        <f>+(F87-E87)*24-1</f>
        <v>10</v>
      </c>
    </row>
    <row r="88" spans="1:7">
      <c r="A88" s="45">
        <f t="shared" si="7"/>
        <v>45749</v>
      </c>
      <c r="B88" s="46">
        <f t="shared" si="4"/>
        <v>45749</v>
      </c>
      <c r="C88" s="47">
        <f t="shared" si="5"/>
        <v>45749</v>
      </c>
      <c r="D88" s="44">
        <f t="shared" si="6"/>
        <v>45749</v>
      </c>
      <c r="E88" s="48">
        <v>0.3125</v>
      </c>
      <c r="F88" s="48">
        <v>0.77083333333333337</v>
      </c>
      <c r="G88">
        <f>+(F88-E88)*24-1</f>
        <v>10</v>
      </c>
    </row>
    <row r="89" spans="1:7">
      <c r="A89" s="45">
        <f t="shared" si="7"/>
        <v>45750</v>
      </c>
      <c r="B89" s="46">
        <f t="shared" si="4"/>
        <v>45750</v>
      </c>
      <c r="C89" s="47">
        <f t="shared" si="5"/>
        <v>45750</v>
      </c>
      <c r="D89" s="44">
        <f t="shared" si="6"/>
        <v>45750</v>
      </c>
      <c r="E89" s="48">
        <v>0.3125</v>
      </c>
      <c r="F89" s="48">
        <v>0.77083333333333337</v>
      </c>
      <c r="G89">
        <f>+(F89-E89)*24-1</f>
        <v>10</v>
      </c>
    </row>
    <row r="90" spans="1:7">
      <c r="A90" s="45">
        <f t="shared" si="7"/>
        <v>45751</v>
      </c>
      <c r="B90" s="46">
        <f t="shared" si="4"/>
        <v>45751</v>
      </c>
      <c r="C90" s="47">
        <f t="shared" si="5"/>
        <v>45751</v>
      </c>
      <c r="D90" s="44">
        <f t="shared" si="6"/>
        <v>45751</v>
      </c>
      <c r="E90" s="48">
        <v>0.3125</v>
      </c>
      <c r="F90" s="48">
        <v>0.72916666666666663</v>
      </c>
      <c r="G90">
        <f>+(F90-E90)*24-1</f>
        <v>9</v>
      </c>
    </row>
    <row r="91" spans="1:7">
      <c r="A91" s="45">
        <f t="shared" si="7"/>
        <v>45752</v>
      </c>
      <c r="B91" s="46">
        <f t="shared" si="4"/>
        <v>45752</v>
      </c>
      <c r="C91" s="47">
        <f t="shared" si="5"/>
        <v>45752</v>
      </c>
      <c r="D91" s="44">
        <f t="shared" si="6"/>
        <v>45752</v>
      </c>
      <c r="E91" s="48">
        <v>0.3125</v>
      </c>
      <c r="F91" s="48">
        <v>0.5625</v>
      </c>
      <c r="G91">
        <f>+(F91-E91)*24</f>
        <v>6</v>
      </c>
    </row>
    <row r="92" spans="1:7">
      <c r="A92" s="45">
        <f t="shared" si="7"/>
        <v>45753</v>
      </c>
      <c r="B92" s="46">
        <f t="shared" si="4"/>
        <v>45753</v>
      </c>
      <c r="C92" s="47">
        <f t="shared" si="5"/>
        <v>45753</v>
      </c>
      <c r="D92" s="44">
        <f t="shared" si="6"/>
        <v>45753</v>
      </c>
      <c r="E92" s="48"/>
      <c r="F92" s="48"/>
      <c r="G92">
        <f>+(F92-E92)*24</f>
        <v>0</v>
      </c>
    </row>
    <row r="93" spans="1:7">
      <c r="A93" s="45">
        <f t="shared" si="7"/>
        <v>45754</v>
      </c>
      <c r="B93" s="46">
        <f t="shared" si="4"/>
        <v>45754</v>
      </c>
      <c r="C93" s="47">
        <f t="shared" si="5"/>
        <v>45754</v>
      </c>
      <c r="D93" s="44">
        <f t="shared" si="6"/>
        <v>45754</v>
      </c>
      <c r="E93" s="48">
        <v>0.3125</v>
      </c>
      <c r="F93" s="48">
        <v>0.77083333333333337</v>
      </c>
      <c r="G93">
        <f>+(F93-E93)*24-1</f>
        <v>10</v>
      </c>
    </row>
    <row r="94" spans="1:7">
      <c r="A94" s="45">
        <f t="shared" si="7"/>
        <v>45755</v>
      </c>
      <c r="B94" s="46">
        <f t="shared" si="4"/>
        <v>45755</v>
      </c>
      <c r="C94" s="47">
        <f t="shared" si="5"/>
        <v>45755</v>
      </c>
      <c r="D94" s="44">
        <f t="shared" si="6"/>
        <v>45755</v>
      </c>
      <c r="E94" s="48">
        <v>0.3125</v>
      </c>
      <c r="F94" s="48">
        <v>0.77083333333333337</v>
      </c>
      <c r="G94">
        <f>+(F94-E94)*24-1</f>
        <v>10</v>
      </c>
    </row>
    <row r="95" spans="1:7">
      <c r="A95" s="45">
        <f t="shared" si="7"/>
        <v>45756</v>
      </c>
      <c r="B95" s="46">
        <f t="shared" si="4"/>
        <v>45756</v>
      </c>
      <c r="C95" s="47">
        <f t="shared" si="5"/>
        <v>45756</v>
      </c>
      <c r="D95" s="44">
        <f t="shared" si="6"/>
        <v>45756</v>
      </c>
      <c r="E95" s="48">
        <v>0.3125</v>
      </c>
      <c r="F95" s="48">
        <v>0.77083333333333337</v>
      </c>
      <c r="G95">
        <f>+(F95-E95)*24-1</f>
        <v>10</v>
      </c>
    </row>
    <row r="96" spans="1:7">
      <c r="A96" s="45">
        <f t="shared" si="7"/>
        <v>45757</v>
      </c>
      <c r="B96" s="46">
        <f t="shared" si="4"/>
        <v>45757</v>
      </c>
      <c r="C96" s="47">
        <f t="shared" si="5"/>
        <v>45757</v>
      </c>
      <c r="D96" s="44">
        <f t="shared" si="6"/>
        <v>45757</v>
      </c>
      <c r="E96" s="48">
        <v>0.3125</v>
      </c>
      <c r="F96" s="48">
        <v>0.77083333333333337</v>
      </c>
      <c r="G96">
        <f>+(F96-E96)*24-1</f>
        <v>10</v>
      </c>
    </row>
    <row r="97" spans="1:7">
      <c r="A97" s="45">
        <f t="shared" si="7"/>
        <v>45758</v>
      </c>
      <c r="B97" s="46">
        <f t="shared" si="4"/>
        <v>45758</v>
      </c>
      <c r="C97" s="47">
        <f t="shared" si="5"/>
        <v>45758</v>
      </c>
      <c r="D97" s="44">
        <f t="shared" si="6"/>
        <v>45758</v>
      </c>
      <c r="E97" s="48">
        <v>0.3125</v>
      </c>
      <c r="F97" s="48">
        <v>0.72916666666666663</v>
      </c>
      <c r="G97">
        <f>+(F97-E97)*24-1</f>
        <v>9</v>
      </c>
    </row>
    <row r="98" spans="1:7">
      <c r="A98" s="45">
        <f t="shared" si="7"/>
        <v>45759</v>
      </c>
      <c r="B98" s="46">
        <f t="shared" si="4"/>
        <v>45759</v>
      </c>
      <c r="C98" s="47">
        <f t="shared" si="5"/>
        <v>45759</v>
      </c>
      <c r="D98" s="44">
        <f t="shared" si="6"/>
        <v>45759</v>
      </c>
      <c r="E98" s="48">
        <v>0.3125</v>
      </c>
      <c r="F98" s="48">
        <v>0.5625</v>
      </c>
      <c r="G98">
        <f>+(F98-E98)*24</f>
        <v>6</v>
      </c>
    </row>
    <row r="99" spans="1:7">
      <c r="A99" s="45">
        <f t="shared" si="7"/>
        <v>45760</v>
      </c>
      <c r="B99" s="46">
        <f t="shared" si="4"/>
        <v>45760</v>
      </c>
      <c r="C99" s="47">
        <f t="shared" si="5"/>
        <v>45760</v>
      </c>
      <c r="D99" s="44">
        <f t="shared" si="6"/>
        <v>45760</v>
      </c>
      <c r="E99" s="48"/>
      <c r="F99" s="48"/>
      <c r="G99">
        <f>+(F99-E99)*24</f>
        <v>0</v>
      </c>
    </row>
    <row r="100" spans="1:7">
      <c r="A100" s="45">
        <f t="shared" si="7"/>
        <v>45761</v>
      </c>
      <c r="B100" s="46">
        <f t="shared" si="4"/>
        <v>45761</v>
      </c>
      <c r="C100" s="47">
        <f t="shared" si="5"/>
        <v>45761</v>
      </c>
      <c r="D100" s="44">
        <f t="shared" si="6"/>
        <v>45761</v>
      </c>
      <c r="E100" s="48">
        <v>0.3125</v>
      </c>
      <c r="F100" s="48">
        <v>0.77083333333333337</v>
      </c>
      <c r="G100">
        <f>+(F100-E100)*24-1</f>
        <v>10</v>
      </c>
    </row>
    <row r="101" spans="1:7">
      <c r="A101" s="45">
        <f t="shared" si="7"/>
        <v>45762</v>
      </c>
      <c r="B101" s="46">
        <f t="shared" si="4"/>
        <v>45762</v>
      </c>
      <c r="C101" s="47">
        <f t="shared" si="5"/>
        <v>45762</v>
      </c>
      <c r="D101" s="44">
        <f t="shared" si="6"/>
        <v>45762</v>
      </c>
      <c r="E101" s="48">
        <v>0.3125</v>
      </c>
      <c r="F101" s="48">
        <v>0.77083333333333337</v>
      </c>
      <c r="G101">
        <f>+(F101-E101)*24-1</f>
        <v>10</v>
      </c>
    </row>
    <row r="102" spans="1:7">
      <c r="A102" s="45">
        <f t="shared" si="7"/>
        <v>45763</v>
      </c>
      <c r="B102" s="46">
        <f t="shared" si="4"/>
        <v>45763</v>
      </c>
      <c r="C102" s="47">
        <f t="shared" si="5"/>
        <v>45763</v>
      </c>
      <c r="D102" s="44">
        <f t="shared" si="6"/>
        <v>45763</v>
      </c>
      <c r="E102" s="48">
        <v>0.3125</v>
      </c>
      <c r="F102" s="48">
        <v>0.77083333333333337</v>
      </c>
      <c r="G102">
        <f>+(F102-E102)*24-1</f>
        <v>10</v>
      </c>
    </row>
    <row r="103" spans="1:7">
      <c r="A103" s="45">
        <f t="shared" si="7"/>
        <v>45764</v>
      </c>
      <c r="B103" s="46">
        <f t="shared" si="4"/>
        <v>45764</v>
      </c>
      <c r="C103" s="47">
        <f t="shared" si="5"/>
        <v>45764</v>
      </c>
      <c r="D103" s="44">
        <f t="shared" si="6"/>
        <v>45764</v>
      </c>
      <c r="E103" s="48">
        <v>0.3125</v>
      </c>
      <c r="F103" s="48">
        <v>0.77083333333333337</v>
      </c>
      <c r="G103">
        <f>+(F103-E103)*24-1</f>
        <v>10</v>
      </c>
    </row>
    <row r="104" spans="1:7">
      <c r="A104" s="45">
        <f t="shared" si="7"/>
        <v>45765</v>
      </c>
      <c r="B104" s="46">
        <f t="shared" si="4"/>
        <v>45765</v>
      </c>
      <c r="C104" s="47">
        <f t="shared" si="5"/>
        <v>45765</v>
      </c>
      <c r="D104" s="44">
        <f t="shared" si="6"/>
        <v>45765</v>
      </c>
      <c r="E104" s="48">
        <v>0.3125</v>
      </c>
      <c r="F104" s="48">
        <v>0.72916666666666663</v>
      </c>
      <c r="G104">
        <f>+(F104-E104)*24-1</f>
        <v>9</v>
      </c>
    </row>
    <row r="105" spans="1:7">
      <c r="A105" s="45">
        <f t="shared" si="7"/>
        <v>45766</v>
      </c>
      <c r="B105" s="46">
        <f t="shared" si="4"/>
        <v>45766</v>
      </c>
      <c r="C105" s="47">
        <f t="shared" si="5"/>
        <v>45766</v>
      </c>
      <c r="D105" s="44">
        <f t="shared" si="6"/>
        <v>45766</v>
      </c>
      <c r="E105" s="48">
        <v>0.3125</v>
      </c>
      <c r="F105" s="48">
        <v>0.5625</v>
      </c>
      <c r="G105">
        <f>+(F105-E105)*24</f>
        <v>6</v>
      </c>
    </row>
    <row r="106" spans="1:7">
      <c r="A106" s="45">
        <f t="shared" si="7"/>
        <v>45767</v>
      </c>
      <c r="B106" s="46">
        <f t="shared" si="4"/>
        <v>45767</v>
      </c>
      <c r="C106" s="47">
        <f t="shared" si="5"/>
        <v>45767</v>
      </c>
      <c r="D106" s="44">
        <f t="shared" si="6"/>
        <v>45767</v>
      </c>
      <c r="E106" s="48"/>
      <c r="F106" s="48"/>
      <c r="G106">
        <f>+(F106-E106)*24</f>
        <v>0</v>
      </c>
    </row>
    <row r="107" spans="1:7">
      <c r="A107" s="45">
        <f t="shared" si="7"/>
        <v>45768</v>
      </c>
      <c r="B107" s="46">
        <f t="shared" si="4"/>
        <v>45768</v>
      </c>
      <c r="C107" s="47">
        <f t="shared" si="5"/>
        <v>45768</v>
      </c>
      <c r="D107" s="44">
        <f t="shared" si="6"/>
        <v>45768</v>
      </c>
      <c r="E107" s="48">
        <v>0.3125</v>
      </c>
      <c r="F107" s="48">
        <v>0.77083333333333337</v>
      </c>
      <c r="G107">
        <f>+(F107-E107)*24-1</f>
        <v>10</v>
      </c>
    </row>
    <row r="108" spans="1:7">
      <c r="A108" s="45">
        <f t="shared" si="7"/>
        <v>45769</v>
      </c>
      <c r="B108" s="46">
        <f t="shared" si="4"/>
        <v>45769</v>
      </c>
      <c r="C108" s="47">
        <f t="shared" si="5"/>
        <v>45769</v>
      </c>
      <c r="D108" s="44">
        <f t="shared" si="6"/>
        <v>45769</v>
      </c>
      <c r="E108" s="48">
        <v>0.3125</v>
      </c>
      <c r="F108" s="48">
        <v>0.77083333333333337</v>
      </c>
      <c r="G108">
        <f>+(F108-E108)*24-1</f>
        <v>10</v>
      </c>
    </row>
    <row r="109" spans="1:7">
      <c r="A109" s="45">
        <f t="shared" si="7"/>
        <v>45770</v>
      </c>
      <c r="B109" s="46">
        <f t="shared" si="4"/>
        <v>45770</v>
      </c>
      <c r="C109" s="47">
        <f t="shared" si="5"/>
        <v>45770</v>
      </c>
      <c r="D109" s="44">
        <f t="shared" si="6"/>
        <v>45770</v>
      </c>
      <c r="E109" s="48">
        <v>0.3125</v>
      </c>
      <c r="F109" s="48">
        <v>0.77083333333333337</v>
      </c>
      <c r="G109">
        <f>+(F109-E109)*24-1</f>
        <v>10</v>
      </c>
    </row>
    <row r="110" spans="1:7">
      <c r="A110" s="45">
        <f t="shared" si="7"/>
        <v>45771</v>
      </c>
      <c r="B110" s="46">
        <f t="shared" si="4"/>
        <v>45771</v>
      </c>
      <c r="C110" s="47">
        <f t="shared" si="5"/>
        <v>45771</v>
      </c>
      <c r="D110" s="44">
        <f t="shared" si="6"/>
        <v>45771</v>
      </c>
      <c r="E110" s="48">
        <v>0.3125</v>
      </c>
      <c r="F110" s="48">
        <v>0.77083333333333337</v>
      </c>
      <c r="G110">
        <f>+(F110-E110)*24-1</f>
        <v>10</v>
      </c>
    </row>
    <row r="111" spans="1:7">
      <c r="A111" s="45">
        <f t="shared" si="7"/>
        <v>45772</v>
      </c>
      <c r="B111" s="46">
        <f t="shared" si="4"/>
        <v>45772</v>
      </c>
      <c r="C111" s="47">
        <f t="shared" si="5"/>
        <v>45772</v>
      </c>
      <c r="D111" s="44">
        <f t="shared" si="6"/>
        <v>45772</v>
      </c>
      <c r="E111" s="48">
        <v>0.3125</v>
      </c>
      <c r="F111" s="48">
        <v>0.72916666666666663</v>
      </c>
      <c r="G111">
        <f>+(F111-E111)*24-1</f>
        <v>9</v>
      </c>
    </row>
    <row r="112" spans="1:7">
      <c r="A112" s="45">
        <f t="shared" si="7"/>
        <v>45773</v>
      </c>
      <c r="B112" s="46">
        <f t="shared" si="4"/>
        <v>45773</v>
      </c>
      <c r="C112" s="47">
        <f t="shared" si="5"/>
        <v>45773</v>
      </c>
      <c r="D112" s="44">
        <f t="shared" si="6"/>
        <v>45773</v>
      </c>
      <c r="E112" s="48">
        <v>0.3125</v>
      </c>
      <c r="F112" s="48">
        <v>0.5625</v>
      </c>
      <c r="G112">
        <f>+(F112-E112)*24</f>
        <v>6</v>
      </c>
    </row>
    <row r="113" spans="1:7">
      <c r="A113" s="45">
        <f t="shared" si="7"/>
        <v>45774</v>
      </c>
      <c r="B113" s="46">
        <f t="shared" si="4"/>
        <v>45774</v>
      </c>
      <c r="C113" s="47">
        <f t="shared" si="5"/>
        <v>45774</v>
      </c>
      <c r="D113" s="44">
        <f t="shared" si="6"/>
        <v>45774</v>
      </c>
      <c r="E113" s="48"/>
      <c r="F113" s="48"/>
      <c r="G113">
        <f>+(F113-E113)*24</f>
        <v>0</v>
      </c>
    </row>
    <row r="114" spans="1:7">
      <c r="A114" s="45">
        <f t="shared" si="7"/>
        <v>45775</v>
      </c>
      <c r="B114" s="46">
        <f t="shared" si="4"/>
        <v>45775</v>
      </c>
      <c r="C114" s="47">
        <f t="shared" si="5"/>
        <v>45775</v>
      </c>
      <c r="D114" s="44">
        <f t="shared" si="6"/>
        <v>45775</v>
      </c>
      <c r="E114" s="48">
        <v>0.3125</v>
      </c>
      <c r="F114" s="48">
        <v>0.77083333333333337</v>
      </c>
      <c r="G114">
        <f>+(F114-E114)*24-1</f>
        <v>10</v>
      </c>
    </row>
    <row r="115" spans="1:7">
      <c r="A115" s="45">
        <f t="shared" si="7"/>
        <v>45776</v>
      </c>
      <c r="B115" s="46">
        <f t="shared" si="4"/>
        <v>45776</v>
      </c>
      <c r="C115" s="47">
        <f t="shared" si="5"/>
        <v>45776</v>
      </c>
      <c r="D115" s="44">
        <f t="shared" si="6"/>
        <v>45776</v>
      </c>
      <c r="E115" s="48">
        <v>0.3125</v>
      </c>
      <c r="F115" s="48">
        <v>0.77083333333333337</v>
      </c>
      <c r="G115">
        <f>+(F115-E115)*24-1</f>
        <v>10</v>
      </c>
    </row>
    <row r="116" spans="1:7">
      <c r="A116" s="45">
        <f t="shared" si="7"/>
        <v>45777</v>
      </c>
      <c r="B116" s="46">
        <f t="shared" si="4"/>
        <v>45777</v>
      </c>
      <c r="C116" s="47">
        <f t="shared" si="5"/>
        <v>45777</v>
      </c>
      <c r="D116" s="44">
        <f t="shared" si="6"/>
        <v>45777</v>
      </c>
      <c r="E116" s="48">
        <v>0.3125</v>
      </c>
      <c r="F116" s="48">
        <v>0.77083333333333337</v>
      </c>
      <c r="G116">
        <f>+(F116-E116)*24-1</f>
        <v>10</v>
      </c>
    </row>
    <row r="117" spans="1:7">
      <c r="A117" s="45">
        <f t="shared" si="7"/>
        <v>45778</v>
      </c>
      <c r="B117" s="46">
        <f t="shared" si="4"/>
        <v>45778</v>
      </c>
      <c r="C117" s="47">
        <f t="shared" si="5"/>
        <v>45778</v>
      </c>
      <c r="D117" s="44">
        <f t="shared" si="6"/>
        <v>45778</v>
      </c>
      <c r="E117" s="48">
        <v>0.3125</v>
      </c>
      <c r="F117" s="48">
        <v>0.77083333333333337</v>
      </c>
      <c r="G117">
        <f>+(F117-E117)*24-1</f>
        <v>10</v>
      </c>
    </row>
    <row r="118" spans="1:7">
      <c r="A118" s="45">
        <f t="shared" si="7"/>
        <v>45779</v>
      </c>
      <c r="B118" s="46">
        <f t="shared" si="4"/>
        <v>45779</v>
      </c>
      <c r="C118" s="47">
        <f t="shared" si="5"/>
        <v>45779</v>
      </c>
      <c r="D118" s="44">
        <f t="shared" si="6"/>
        <v>45779</v>
      </c>
      <c r="E118" s="48">
        <v>0.3125</v>
      </c>
      <c r="F118" s="48">
        <v>0.72916666666666663</v>
      </c>
      <c r="G118">
        <f>+(F118-E118)*24-1</f>
        <v>9</v>
      </c>
    </row>
    <row r="119" spans="1:7">
      <c r="A119" s="45">
        <f t="shared" si="7"/>
        <v>45780</v>
      </c>
      <c r="B119" s="46">
        <f t="shared" si="4"/>
        <v>45780</v>
      </c>
      <c r="C119" s="47">
        <f t="shared" si="5"/>
        <v>45780</v>
      </c>
      <c r="D119" s="44">
        <f t="shared" si="6"/>
        <v>45780</v>
      </c>
      <c r="E119" s="48">
        <v>0.3125</v>
      </c>
      <c r="F119" s="48">
        <v>0.5625</v>
      </c>
      <c r="G119">
        <f>+(F119-E119)*24</f>
        <v>6</v>
      </c>
    </row>
    <row r="120" spans="1:7">
      <c r="A120" s="45">
        <f t="shared" si="7"/>
        <v>45781</v>
      </c>
      <c r="B120" s="46">
        <f t="shared" si="4"/>
        <v>45781</v>
      </c>
      <c r="C120" s="47">
        <f t="shared" si="5"/>
        <v>45781</v>
      </c>
      <c r="D120" s="44">
        <f t="shared" si="6"/>
        <v>45781</v>
      </c>
      <c r="E120" s="48"/>
      <c r="F120" s="48"/>
      <c r="G120">
        <f>+(F120-E120)*24</f>
        <v>0</v>
      </c>
    </row>
    <row r="121" spans="1:7">
      <c r="A121" s="45">
        <f t="shared" si="7"/>
        <v>45782</v>
      </c>
      <c r="B121" s="46">
        <f t="shared" si="4"/>
        <v>45782</v>
      </c>
      <c r="C121" s="47">
        <f t="shared" si="5"/>
        <v>45782</v>
      </c>
      <c r="D121" s="44">
        <f t="shared" si="6"/>
        <v>45782</v>
      </c>
      <c r="E121" s="48">
        <v>0.3125</v>
      </c>
      <c r="F121" s="48">
        <v>0.77083333333333337</v>
      </c>
      <c r="G121">
        <f>+(F121-E121)*24-1</f>
        <v>10</v>
      </c>
    </row>
    <row r="122" spans="1:7">
      <c r="A122" s="45">
        <f t="shared" si="7"/>
        <v>45783</v>
      </c>
      <c r="B122" s="46">
        <f t="shared" si="4"/>
        <v>45783</v>
      </c>
      <c r="C122" s="47">
        <f t="shared" si="5"/>
        <v>45783</v>
      </c>
      <c r="D122" s="44">
        <f t="shared" si="6"/>
        <v>45783</v>
      </c>
      <c r="E122" s="48">
        <v>0.3125</v>
      </c>
      <c r="F122" s="48">
        <v>0.77083333333333337</v>
      </c>
      <c r="G122">
        <f>+(F122-E122)*24-1</f>
        <v>10</v>
      </c>
    </row>
    <row r="123" spans="1:7">
      <c r="A123" s="45">
        <f t="shared" si="7"/>
        <v>45784</v>
      </c>
      <c r="B123" s="46">
        <f t="shared" si="4"/>
        <v>45784</v>
      </c>
      <c r="C123" s="47">
        <f t="shared" si="5"/>
        <v>45784</v>
      </c>
      <c r="D123" s="44">
        <f t="shared" si="6"/>
        <v>45784</v>
      </c>
      <c r="E123" s="48">
        <v>0.3125</v>
      </c>
      <c r="F123" s="48">
        <v>0.77083333333333337</v>
      </c>
      <c r="G123">
        <f>+(F123-E123)*24-1</f>
        <v>10</v>
      </c>
    </row>
    <row r="124" spans="1:7">
      <c r="A124" s="45">
        <f t="shared" si="7"/>
        <v>45785</v>
      </c>
      <c r="B124" s="46">
        <f t="shared" si="4"/>
        <v>45785</v>
      </c>
      <c r="C124" s="47">
        <f t="shared" si="5"/>
        <v>45785</v>
      </c>
      <c r="D124" s="44">
        <f t="shared" si="6"/>
        <v>45785</v>
      </c>
      <c r="E124" s="48">
        <v>0.3125</v>
      </c>
      <c r="F124" s="48">
        <v>0.77083333333333337</v>
      </c>
      <c r="G124">
        <f>+(F124-E124)*24-1</f>
        <v>10</v>
      </c>
    </row>
    <row r="125" spans="1:7">
      <c r="A125" s="45">
        <f t="shared" si="7"/>
        <v>45786</v>
      </c>
      <c r="B125" s="46">
        <f t="shared" si="4"/>
        <v>45786</v>
      </c>
      <c r="C125" s="47">
        <f t="shared" si="5"/>
        <v>45786</v>
      </c>
      <c r="D125" s="44">
        <f t="shared" si="6"/>
        <v>45786</v>
      </c>
      <c r="E125" s="48">
        <v>0.3125</v>
      </c>
      <c r="F125" s="48">
        <v>0.72916666666666663</v>
      </c>
      <c r="G125">
        <f>+(F125-E125)*24-1</f>
        <v>9</v>
      </c>
    </row>
    <row r="126" spans="1:7">
      <c r="A126" s="45">
        <f t="shared" si="7"/>
        <v>45787</v>
      </c>
      <c r="B126" s="46">
        <f t="shared" si="4"/>
        <v>45787</v>
      </c>
      <c r="C126" s="47">
        <f t="shared" si="5"/>
        <v>45787</v>
      </c>
      <c r="D126" s="44">
        <f t="shared" si="6"/>
        <v>45787</v>
      </c>
      <c r="E126" s="48">
        <v>0.3125</v>
      </c>
      <c r="F126" s="48">
        <v>0.5625</v>
      </c>
      <c r="G126">
        <f>+(F126-E126)*24</f>
        <v>6</v>
      </c>
    </row>
    <row r="127" spans="1:7">
      <c r="A127" s="45">
        <f t="shared" si="7"/>
        <v>45788</v>
      </c>
      <c r="B127" s="46">
        <f t="shared" si="4"/>
        <v>45788</v>
      </c>
      <c r="C127" s="47">
        <f t="shared" si="5"/>
        <v>45788</v>
      </c>
      <c r="D127" s="44">
        <f t="shared" si="6"/>
        <v>45788</v>
      </c>
      <c r="E127" s="48"/>
      <c r="F127" s="48"/>
      <c r="G127">
        <f>+(F127-E127)*24</f>
        <v>0</v>
      </c>
    </row>
    <row r="128" spans="1:7">
      <c r="A128" s="45">
        <f t="shared" si="7"/>
        <v>45789</v>
      </c>
      <c r="B128" s="46">
        <f t="shared" si="4"/>
        <v>45789</v>
      </c>
      <c r="C128" s="47">
        <f t="shared" si="5"/>
        <v>45789</v>
      </c>
      <c r="D128" s="44">
        <f t="shared" si="6"/>
        <v>45789</v>
      </c>
      <c r="E128" s="48">
        <v>0.3125</v>
      </c>
      <c r="F128" s="48">
        <v>0.77083333333333337</v>
      </c>
      <c r="G128">
        <f>+(F128-E128)*24-1</f>
        <v>10</v>
      </c>
    </row>
    <row r="129" spans="1:7">
      <c r="A129" s="45">
        <f t="shared" si="7"/>
        <v>45790</v>
      </c>
      <c r="B129" s="46">
        <f t="shared" si="4"/>
        <v>45790</v>
      </c>
      <c r="C129" s="47">
        <f t="shared" si="5"/>
        <v>45790</v>
      </c>
      <c r="D129" s="44">
        <f t="shared" si="6"/>
        <v>45790</v>
      </c>
      <c r="E129" s="48">
        <v>0.3125</v>
      </c>
      <c r="F129" s="48">
        <v>0.77083333333333337</v>
      </c>
      <c r="G129">
        <f>+(F129-E129)*24-1</f>
        <v>10</v>
      </c>
    </row>
    <row r="130" spans="1:7">
      <c r="A130" s="45">
        <f t="shared" si="7"/>
        <v>45791</v>
      </c>
      <c r="B130" s="46">
        <f t="shared" ref="B130:B193" si="8">+A130</f>
        <v>45791</v>
      </c>
      <c r="C130" s="47">
        <f t="shared" ref="C130:C193" si="9">+A130</f>
        <v>45791</v>
      </c>
      <c r="D130" s="44">
        <f t="shared" si="6"/>
        <v>45791</v>
      </c>
      <c r="E130" s="48">
        <v>0.3125</v>
      </c>
      <c r="F130" s="48">
        <v>0.77083333333333337</v>
      </c>
      <c r="G130">
        <f>+(F130-E130)*24-1</f>
        <v>10</v>
      </c>
    </row>
    <row r="131" spans="1:7">
      <c r="A131" s="45">
        <f t="shared" si="7"/>
        <v>45792</v>
      </c>
      <c r="B131" s="46">
        <f t="shared" si="8"/>
        <v>45792</v>
      </c>
      <c r="C131" s="47">
        <f t="shared" si="9"/>
        <v>45792</v>
      </c>
      <c r="D131" s="44">
        <f t="shared" ref="D131:D194" si="10">+A131</f>
        <v>45792</v>
      </c>
      <c r="E131" s="48">
        <v>0.3125</v>
      </c>
      <c r="F131" s="48">
        <v>0.77083333333333337</v>
      </c>
      <c r="G131">
        <f>+(F131-E131)*24-1</f>
        <v>10</v>
      </c>
    </row>
    <row r="132" spans="1:7">
      <c r="A132" s="45">
        <f t="shared" ref="A132:A195" si="11">+A131+1</f>
        <v>45793</v>
      </c>
      <c r="B132" s="46">
        <f t="shared" si="8"/>
        <v>45793</v>
      </c>
      <c r="C132" s="47">
        <f t="shared" si="9"/>
        <v>45793</v>
      </c>
      <c r="D132" s="44">
        <f t="shared" si="10"/>
        <v>45793</v>
      </c>
      <c r="E132" s="48">
        <v>0.3125</v>
      </c>
      <c r="F132" s="48">
        <v>0.72916666666666663</v>
      </c>
      <c r="G132">
        <f>+(F132-E132)*24-1</f>
        <v>9</v>
      </c>
    </row>
    <row r="133" spans="1:7">
      <c r="A133" s="45">
        <f t="shared" si="11"/>
        <v>45794</v>
      </c>
      <c r="B133" s="46">
        <f t="shared" si="8"/>
        <v>45794</v>
      </c>
      <c r="C133" s="47">
        <f t="shared" si="9"/>
        <v>45794</v>
      </c>
      <c r="D133" s="44">
        <f t="shared" si="10"/>
        <v>45794</v>
      </c>
      <c r="E133" s="48">
        <v>0.3125</v>
      </c>
      <c r="F133" s="48">
        <v>0.5625</v>
      </c>
      <c r="G133">
        <f>+(F133-E133)*24</f>
        <v>6</v>
      </c>
    </row>
    <row r="134" spans="1:7">
      <c r="A134" s="45">
        <f t="shared" si="11"/>
        <v>45795</v>
      </c>
      <c r="B134" s="46">
        <f t="shared" si="8"/>
        <v>45795</v>
      </c>
      <c r="C134" s="47">
        <f t="shared" si="9"/>
        <v>45795</v>
      </c>
      <c r="D134" s="44">
        <f t="shared" si="10"/>
        <v>45795</v>
      </c>
      <c r="E134" s="48"/>
      <c r="F134" s="48"/>
      <c r="G134">
        <f>+(F134-E134)*24</f>
        <v>0</v>
      </c>
    </row>
    <row r="135" spans="1:7">
      <c r="A135" s="45">
        <f t="shared" si="11"/>
        <v>45796</v>
      </c>
      <c r="B135" s="46">
        <f t="shared" si="8"/>
        <v>45796</v>
      </c>
      <c r="C135" s="47">
        <f t="shared" si="9"/>
        <v>45796</v>
      </c>
      <c r="D135" s="44">
        <f t="shared" si="10"/>
        <v>45796</v>
      </c>
      <c r="E135" s="48">
        <v>0.3125</v>
      </c>
      <c r="F135" s="48">
        <v>0.77083333333333337</v>
      </c>
      <c r="G135">
        <f>+(F135-E135)*24-1</f>
        <v>10</v>
      </c>
    </row>
    <row r="136" spans="1:7">
      <c r="A136" s="45">
        <f t="shared" si="11"/>
        <v>45797</v>
      </c>
      <c r="B136" s="46">
        <f t="shared" si="8"/>
        <v>45797</v>
      </c>
      <c r="C136" s="47">
        <f t="shared" si="9"/>
        <v>45797</v>
      </c>
      <c r="D136" s="44">
        <f t="shared" si="10"/>
        <v>45797</v>
      </c>
      <c r="E136" s="48">
        <v>0.3125</v>
      </c>
      <c r="F136" s="48">
        <v>0.77083333333333337</v>
      </c>
      <c r="G136">
        <f>+(F136-E136)*24-1</f>
        <v>10</v>
      </c>
    </row>
    <row r="137" spans="1:7">
      <c r="A137" s="45">
        <f t="shared" si="11"/>
        <v>45798</v>
      </c>
      <c r="B137" s="46">
        <f t="shared" si="8"/>
        <v>45798</v>
      </c>
      <c r="C137" s="47">
        <f t="shared" si="9"/>
        <v>45798</v>
      </c>
      <c r="D137" s="44">
        <f t="shared" si="10"/>
        <v>45798</v>
      </c>
      <c r="E137" s="48">
        <v>0.3125</v>
      </c>
      <c r="F137" s="48">
        <v>0.77083333333333337</v>
      </c>
      <c r="G137">
        <f>+(F137-E137)*24-1</f>
        <v>10</v>
      </c>
    </row>
    <row r="138" spans="1:7">
      <c r="A138" s="45">
        <f t="shared" si="11"/>
        <v>45799</v>
      </c>
      <c r="B138" s="46">
        <f t="shared" si="8"/>
        <v>45799</v>
      </c>
      <c r="C138" s="47">
        <f t="shared" si="9"/>
        <v>45799</v>
      </c>
      <c r="D138" s="44">
        <f t="shared" si="10"/>
        <v>45799</v>
      </c>
      <c r="E138" s="48">
        <v>0.3125</v>
      </c>
      <c r="F138" s="48">
        <v>0.77083333333333337</v>
      </c>
      <c r="G138">
        <f>+(F138-E138)*24-1</f>
        <v>10</v>
      </c>
    </row>
    <row r="139" spans="1:7">
      <c r="A139" s="45">
        <f t="shared" si="11"/>
        <v>45800</v>
      </c>
      <c r="B139" s="46">
        <f t="shared" si="8"/>
        <v>45800</v>
      </c>
      <c r="C139" s="47">
        <f t="shared" si="9"/>
        <v>45800</v>
      </c>
      <c r="D139" s="44">
        <f t="shared" si="10"/>
        <v>45800</v>
      </c>
      <c r="E139" s="48">
        <v>0.3125</v>
      </c>
      <c r="F139" s="48">
        <v>0.72916666666666663</v>
      </c>
      <c r="G139">
        <f>+(F139-E139)*24-1</f>
        <v>9</v>
      </c>
    </row>
    <row r="140" spans="1:7">
      <c r="A140" s="45">
        <f t="shared" si="11"/>
        <v>45801</v>
      </c>
      <c r="B140" s="46">
        <f t="shared" si="8"/>
        <v>45801</v>
      </c>
      <c r="C140" s="47">
        <f t="shared" si="9"/>
        <v>45801</v>
      </c>
      <c r="D140" s="44">
        <f t="shared" si="10"/>
        <v>45801</v>
      </c>
      <c r="E140" s="48">
        <v>0.3125</v>
      </c>
      <c r="F140" s="48">
        <v>0.5625</v>
      </c>
      <c r="G140">
        <f>+(F140-E140)*24</f>
        <v>6</v>
      </c>
    </row>
    <row r="141" spans="1:7">
      <c r="A141" s="45">
        <f t="shared" si="11"/>
        <v>45802</v>
      </c>
      <c r="B141" s="46">
        <f t="shared" si="8"/>
        <v>45802</v>
      </c>
      <c r="C141" s="47">
        <f t="shared" si="9"/>
        <v>45802</v>
      </c>
      <c r="D141" s="44">
        <f t="shared" si="10"/>
        <v>45802</v>
      </c>
      <c r="E141" s="48"/>
      <c r="F141" s="48"/>
      <c r="G141">
        <f>+(F141-E141)*24</f>
        <v>0</v>
      </c>
    </row>
    <row r="142" spans="1:7">
      <c r="A142" s="45">
        <f t="shared" si="11"/>
        <v>45803</v>
      </c>
      <c r="B142" s="46">
        <f t="shared" si="8"/>
        <v>45803</v>
      </c>
      <c r="C142" s="47">
        <f t="shared" si="9"/>
        <v>45803</v>
      </c>
      <c r="D142" s="44">
        <f t="shared" si="10"/>
        <v>45803</v>
      </c>
      <c r="E142" s="48">
        <v>0.3125</v>
      </c>
      <c r="F142" s="48">
        <v>0.77083333333333337</v>
      </c>
      <c r="G142">
        <f>+(F142-E142)*24-1</f>
        <v>10</v>
      </c>
    </row>
    <row r="143" spans="1:7">
      <c r="A143" s="45">
        <f t="shared" si="11"/>
        <v>45804</v>
      </c>
      <c r="B143" s="46">
        <f t="shared" si="8"/>
        <v>45804</v>
      </c>
      <c r="C143" s="47">
        <f t="shared" si="9"/>
        <v>45804</v>
      </c>
      <c r="D143" s="44">
        <f t="shared" si="10"/>
        <v>45804</v>
      </c>
      <c r="E143" s="48">
        <v>0.3125</v>
      </c>
      <c r="F143" s="48">
        <v>0.77083333333333337</v>
      </c>
      <c r="G143">
        <f>+(F143-E143)*24-1</f>
        <v>10</v>
      </c>
    </row>
    <row r="144" spans="1:7">
      <c r="A144" s="45">
        <f t="shared" si="11"/>
        <v>45805</v>
      </c>
      <c r="B144" s="46">
        <f t="shared" si="8"/>
        <v>45805</v>
      </c>
      <c r="C144" s="47">
        <f t="shared" si="9"/>
        <v>45805</v>
      </c>
      <c r="D144" s="44">
        <f t="shared" si="10"/>
        <v>45805</v>
      </c>
      <c r="E144" s="48">
        <v>0.3125</v>
      </c>
      <c r="F144" s="48">
        <v>0.77083333333333337</v>
      </c>
      <c r="G144">
        <f>+(F144-E144)*24-1</f>
        <v>10</v>
      </c>
    </row>
    <row r="145" spans="1:7">
      <c r="A145" s="45">
        <f t="shared" si="11"/>
        <v>45806</v>
      </c>
      <c r="B145" s="46">
        <f t="shared" si="8"/>
        <v>45806</v>
      </c>
      <c r="C145" s="47">
        <f t="shared" si="9"/>
        <v>45806</v>
      </c>
      <c r="D145" s="44">
        <f t="shared" si="10"/>
        <v>45806</v>
      </c>
      <c r="E145" s="48">
        <v>0.3125</v>
      </c>
      <c r="F145" s="48">
        <v>0.77083333333333337</v>
      </c>
      <c r="G145">
        <f>+(F145-E145)*24-1</f>
        <v>10</v>
      </c>
    </row>
    <row r="146" spans="1:7">
      <c r="A146" s="45">
        <f t="shared" si="11"/>
        <v>45807</v>
      </c>
      <c r="B146" s="46">
        <f t="shared" si="8"/>
        <v>45807</v>
      </c>
      <c r="C146" s="47">
        <f t="shared" si="9"/>
        <v>45807</v>
      </c>
      <c r="D146" s="44">
        <f t="shared" si="10"/>
        <v>45807</v>
      </c>
      <c r="E146" s="48">
        <v>0.3125</v>
      </c>
      <c r="F146" s="48">
        <v>0.72916666666666663</v>
      </c>
      <c r="G146">
        <f>+(F146-E146)*24-1</f>
        <v>9</v>
      </c>
    </row>
    <row r="147" spans="1:7">
      <c r="A147" s="45">
        <f t="shared" si="11"/>
        <v>45808</v>
      </c>
      <c r="B147" s="46">
        <f t="shared" si="8"/>
        <v>45808</v>
      </c>
      <c r="C147" s="47">
        <f t="shared" si="9"/>
        <v>45808</v>
      </c>
      <c r="D147" s="44">
        <f t="shared" si="10"/>
        <v>45808</v>
      </c>
      <c r="E147" s="48">
        <v>0.3125</v>
      </c>
      <c r="F147" s="48">
        <v>0.5625</v>
      </c>
      <c r="G147">
        <f>+(F147-E147)*24</f>
        <v>6</v>
      </c>
    </row>
    <row r="148" spans="1:7">
      <c r="A148" s="45">
        <f t="shared" si="11"/>
        <v>45809</v>
      </c>
      <c r="B148" s="46">
        <f t="shared" si="8"/>
        <v>45809</v>
      </c>
      <c r="C148" s="47">
        <f t="shared" si="9"/>
        <v>45809</v>
      </c>
      <c r="D148" s="44">
        <f t="shared" si="10"/>
        <v>45809</v>
      </c>
      <c r="E148" s="48"/>
      <c r="F148" s="48"/>
      <c r="G148">
        <f>+(F148-E148)*24</f>
        <v>0</v>
      </c>
    </row>
    <row r="149" spans="1:7">
      <c r="A149" s="45">
        <f t="shared" si="11"/>
        <v>45810</v>
      </c>
      <c r="B149" s="46">
        <f t="shared" si="8"/>
        <v>45810</v>
      </c>
      <c r="C149" s="47">
        <f t="shared" si="9"/>
        <v>45810</v>
      </c>
      <c r="D149" s="44">
        <f t="shared" si="10"/>
        <v>45810</v>
      </c>
      <c r="E149" s="48">
        <v>0.3125</v>
      </c>
      <c r="F149" s="48">
        <v>0.77083333333333337</v>
      </c>
      <c r="G149">
        <f>+(F149-E149)*24-1</f>
        <v>10</v>
      </c>
    </row>
    <row r="150" spans="1:7">
      <c r="A150" s="45">
        <f t="shared" si="11"/>
        <v>45811</v>
      </c>
      <c r="B150" s="46">
        <f t="shared" si="8"/>
        <v>45811</v>
      </c>
      <c r="C150" s="47">
        <f t="shared" si="9"/>
        <v>45811</v>
      </c>
      <c r="D150" s="44">
        <f t="shared" si="10"/>
        <v>45811</v>
      </c>
      <c r="E150" s="48">
        <v>0.3125</v>
      </c>
      <c r="F150" s="48">
        <v>0.77083333333333337</v>
      </c>
      <c r="G150">
        <f>+(F150-E150)*24-1</f>
        <v>10</v>
      </c>
    </row>
    <row r="151" spans="1:7">
      <c r="A151" s="45">
        <f t="shared" si="11"/>
        <v>45812</v>
      </c>
      <c r="B151" s="46">
        <f t="shared" si="8"/>
        <v>45812</v>
      </c>
      <c r="C151" s="47">
        <f t="shared" si="9"/>
        <v>45812</v>
      </c>
      <c r="D151" s="44">
        <f t="shared" si="10"/>
        <v>45812</v>
      </c>
      <c r="E151" s="48">
        <v>0.3125</v>
      </c>
      <c r="F151" s="48">
        <v>0.77083333333333337</v>
      </c>
      <c r="G151">
        <f>+(F151-E151)*24-1</f>
        <v>10</v>
      </c>
    </row>
    <row r="152" spans="1:7">
      <c r="A152" s="45">
        <f t="shared" si="11"/>
        <v>45813</v>
      </c>
      <c r="B152" s="46">
        <f t="shared" si="8"/>
        <v>45813</v>
      </c>
      <c r="C152" s="47">
        <f t="shared" si="9"/>
        <v>45813</v>
      </c>
      <c r="D152" s="44">
        <f t="shared" si="10"/>
        <v>45813</v>
      </c>
      <c r="E152" s="48">
        <v>0.3125</v>
      </c>
      <c r="F152" s="48">
        <v>0.77083333333333337</v>
      </c>
      <c r="G152">
        <f>+(F152-E152)*24-1</f>
        <v>10</v>
      </c>
    </row>
    <row r="153" spans="1:7">
      <c r="A153" s="45">
        <f t="shared" si="11"/>
        <v>45814</v>
      </c>
      <c r="B153" s="46">
        <f t="shared" si="8"/>
        <v>45814</v>
      </c>
      <c r="C153" s="47">
        <f t="shared" si="9"/>
        <v>45814</v>
      </c>
      <c r="D153" s="44">
        <f t="shared" si="10"/>
        <v>45814</v>
      </c>
      <c r="E153" s="48">
        <v>0.3125</v>
      </c>
      <c r="F153" s="48">
        <v>0.72916666666666663</v>
      </c>
      <c r="G153">
        <f>+(F153-E153)*24-1</f>
        <v>9</v>
      </c>
    </row>
    <row r="154" spans="1:7">
      <c r="A154" s="45">
        <f t="shared" si="11"/>
        <v>45815</v>
      </c>
      <c r="B154" s="46">
        <f t="shared" si="8"/>
        <v>45815</v>
      </c>
      <c r="C154" s="47">
        <f t="shared" si="9"/>
        <v>45815</v>
      </c>
      <c r="D154" s="44">
        <f t="shared" si="10"/>
        <v>45815</v>
      </c>
      <c r="E154" s="48">
        <v>0.3125</v>
      </c>
      <c r="F154" s="48">
        <v>0.5625</v>
      </c>
      <c r="G154">
        <f>+(F154-E154)*24</f>
        <v>6</v>
      </c>
    </row>
    <row r="155" spans="1:7">
      <c r="A155" s="45">
        <f t="shared" si="11"/>
        <v>45816</v>
      </c>
      <c r="B155" s="46">
        <f t="shared" si="8"/>
        <v>45816</v>
      </c>
      <c r="C155" s="47">
        <f t="shared" si="9"/>
        <v>45816</v>
      </c>
      <c r="D155" s="44">
        <f t="shared" si="10"/>
        <v>45816</v>
      </c>
      <c r="E155" s="48"/>
      <c r="F155" s="48"/>
      <c r="G155">
        <f>+(F155-E155)*24</f>
        <v>0</v>
      </c>
    </row>
    <row r="156" spans="1:7">
      <c r="A156" s="45">
        <f t="shared" si="11"/>
        <v>45817</v>
      </c>
      <c r="B156" s="46">
        <f t="shared" si="8"/>
        <v>45817</v>
      </c>
      <c r="C156" s="47">
        <f t="shared" si="9"/>
        <v>45817</v>
      </c>
      <c r="D156" s="44">
        <f t="shared" si="10"/>
        <v>45817</v>
      </c>
      <c r="E156" s="48">
        <v>0.3125</v>
      </c>
      <c r="F156" s="48">
        <v>0.77083333333333337</v>
      </c>
      <c r="G156">
        <f>+(F156-E156)*24-1</f>
        <v>10</v>
      </c>
    </row>
    <row r="157" spans="1:7">
      <c r="A157" s="45">
        <f t="shared" si="11"/>
        <v>45818</v>
      </c>
      <c r="B157" s="46">
        <f t="shared" si="8"/>
        <v>45818</v>
      </c>
      <c r="C157" s="47">
        <f t="shared" si="9"/>
        <v>45818</v>
      </c>
      <c r="D157" s="44">
        <f t="shared" si="10"/>
        <v>45818</v>
      </c>
      <c r="E157" s="48">
        <v>0.3125</v>
      </c>
      <c r="F157" s="48">
        <v>0.77083333333333337</v>
      </c>
      <c r="G157">
        <f>+(F157-E157)*24-1</f>
        <v>10</v>
      </c>
    </row>
    <row r="158" spans="1:7">
      <c r="A158" s="45">
        <f t="shared" si="11"/>
        <v>45819</v>
      </c>
      <c r="B158" s="46">
        <f t="shared" si="8"/>
        <v>45819</v>
      </c>
      <c r="C158" s="47">
        <f t="shared" si="9"/>
        <v>45819</v>
      </c>
      <c r="D158" s="44">
        <f t="shared" si="10"/>
        <v>45819</v>
      </c>
      <c r="E158" s="48">
        <v>0.3125</v>
      </c>
      <c r="F158" s="48">
        <v>0.77083333333333337</v>
      </c>
      <c r="G158">
        <f>+(F158-E158)*24-1</f>
        <v>10</v>
      </c>
    </row>
    <row r="159" spans="1:7">
      <c r="A159" s="45">
        <f t="shared" si="11"/>
        <v>45820</v>
      </c>
      <c r="B159" s="46">
        <f t="shared" si="8"/>
        <v>45820</v>
      </c>
      <c r="C159" s="47">
        <f t="shared" si="9"/>
        <v>45820</v>
      </c>
      <c r="D159" s="44">
        <f t="shared" si="10"/>
        <v>45820</v>
      </c>
      <c r="E159" s="48">
        <v>0.3125</v>
      </c>
      <c r="F159" s="48">
        <v>0.77083333333333337</v>
      </c>
      <c r="G159">
        <f>+(F159-E159)*24-1</f>
        <v>10</v>
      </c>
    </row>
    <row r="160" spans="1:7">
      <c r="A160" s="45">
        <f t="shared" si="11"/>
        <v>45821</v>
      </c>
      <c r="B160" s="46">
        <f t="shared" si="8"/>
        <v>45821</v>
      </c>
      <c r="C160" s="47">
        <f t="shared" si="9"/>
        <v>45821</v>
      </c>
      <c r="D160" s="44">
        <f t="shared" si="10"/>
        <v>45821</v>
      </c>
      <c r="E160" s="48">
        <v>0.3125</v>
      </c>
      <c r="F160" s="48">
        <v>0.72916666666666663</v>
      </c>
      <c r="G160">
        <f>+(F160-E160)*24-1</f>
        <v>9</v>
      </c>
    </row>
    <row r="161" spans="1:7">
      <c r="A161" s="45">
        <f t="shared" si="11"/>
        <v>45822</v>
      </c>
      <c r="B161" s="46">
        <f t="shared" si="8"/>
        <v>45822</v>
      </c>
      <c r="C161" s="47">
        <f t="shared" si="9"/>
        <v>45822</v>
      </c>
      <c r="D161" s="44">
        <f t="shared" si="10"/>
        <v>45822</v>
      </c>
      <c r="E161" s="48">
        <v>0.3125</v>
      </c>
      <c r="F161" s="48">
        <v>0.5625</v>
      </c>
      <c r="G161">
        <f>+(F161-E161)*24</f>
        <v>6</v>
      </c>
    </row>
    <row r="162" spans="1:7">
      <c r="A162" s="45">
        <f t="shared" si="11"/>
        <v>45823</v>
      </c>
      <c r="B162" s="46">
        <f t="shared" si="8"/>
        <v>45823</v>
      </c>
      <c r="C162" s="47">
        <f t="shared" si="9"/>
        <v>45823</v>
      </c>
      <c r="D162" s="44">
        <f t="shared" si="10"/>
        <v>45823</v>
      </c>
      <c r="E162" s="48"/>
      <c r="F162" s="48"/>
      <c r="G162">
        <f>+(F162-E162)*24</f>
        <v>0</v>
      </c>
    </row>
    <row r="163" spans="1:7">
      <c r="A163" s="45">
        <f t="shared" si="11"/>
        <v>45824</v>
      </c>
      <c r="B163" s="46">
        <f t="shared" si="8"/>
        <v>45824</v>
      </c>
      <c r="C163" s="47">
        <f t="shared" si="9"/>
        <v>45824</v>
      </c>
      <c r="D163" s="44">
        <f t="shared" si="10"/>
        <v>45824</v>
      </c>
      <c r="E163" s="48">
        <v>0.3125</v>
      </c>
      <c r="F163" s="48">
        <v>0.77083333333333337</v>
      </c>
      <c r="G163">
        <f>+(F163-E163)*24-1</f>
        <v>10</v>
      </c>
    </row>
    <row r="164" spans="1:7">
      <c r="A164" s="45">
        <f t="shared" si="11"/>
        <v>45825</v>
      </c>
      <c r="B164" s="46">
        <f t="shared" si="8"/>
        <v>45825</v>
      </c>
      <c r="C164" s="47">
        <f t="shared" si="9"/>
        <v>45825</v>
      </c>
      <c r="D164" s="44">
        <f t="shared" si="10"/>
        <v>45825</v>
      </c>
      <c r="E164" s="48">
        <v>0.3125</v>
      </c>
      <c r="F164" s="48">
        <v>0.77083333333333337</v>
      </c>
      <c r="G164">
        <f>+(F164-E164)*24-1</f>
        <v>10</v>
      </c>
    </row>
    <row r="165" spans="1:7">
      <c r="A165" s="45">
        <f t="shared" si="11"/>
        <v>45826</v>
      </c>
      <c r="B165" s="46">
        <f t="shared" si="8"/>
        <v>45826</v>
      </c>
      <c r="C165" s="47">
        <f t="shared" si="9"/>
        <v>45826</v>
      </c>
      <c r="D165" s="44">
        <f t="shared" si="10"/>
        <v>45826</v>
      </c>
      <c r="E165" s="48">
        <v>0.3125</v>
      </c>
      <c r="F165" s="48">
        <v>0.77083333333333337</v>
      </c>
      <c r="G165">
        <f>+(F165-E165)*24-1</f>
        <v>10</v>
      </c>
    </row>
    <row r="166" spans="1:7">
      <c r="A166" s="45">
        <f t="shared" si="11"/>
        <v>45827</v>
      </c>
      <c r="B166" s="46">
        <f t="shared" si="8"/>
        <v>45827</v>
      </c>
      <c r="C166" s="47">
        <f t="shared" si="9"/>
        <v>45827</v>
      </c>
      <c r="D166" s="44">
        <f t="shared" si="10"/>
        <v>45827</v>
      </c>
      <c r="E166" s="48">
        <v>0.3125</v>
      </c>
      <c r="F166" s="48">
        <v>0.77083333333333337</v>
      </c>
      <c r="G166">
        <f>+(F166-E166)*24-1</f>
        <v>10</v>
      </c>
    </row>
    <row r="167" spans="1:7">
      <c r="A167" s="45">
        <f t="shared" si="11"/>
        <v>45828</v>
      </c>
      <c r="B167" s="46">
        <f t="shared" si="8"/>
        <v>45828</v>
      </c>
      <c r="C167" s="47">
        <f t="shared" si="9"/>
        <v>45828</v>
      </c>
      <c r="D167" s="44">
        <f t="shared" si="10"/>
        <v>45828</v>
      </c>
      <c r="E167" s="48">
        <v>0.3125</v>
      </c>
      <c r="F167" s="48">
        <v>0.72916666666666663</v>
      </c>
      <c r="G167">
        <f>+(F167-E167)*24-1</f>
        <v>9</v>
      </c>
    </row>
    <row r="168" spans="1:7">
      <c r="A168" s="45">
        <f t="shared" si="11"/>
        <v>45829</v>
      </c>
      <c r="B168" s="46">
        <f t="shared" si="8"/>
        <v>45829</v>
      </c>
      <c r="C168" s="47">
        <f t="shared" si="9"/>
        <v>45829</v>
      </c>
      <c r="D168" s="44">
        <f t="shared" si="10"/>
        <v>45829</v>
      </c>
      <c r="E168" s="48">
        <v>0.3125</v>
      </c>
      <c r="F168" s="48">
        <v>0.5625</v>
      </c>
      <c r="G168">
        <f>+(F168-E168)*24</f>
        <v>6</v>
      </c>
    </row>
    <row r="169" spans="1:7">
      <c r="A169" s="45">
        <f t="shared" si="11"/>
        <v>45830</v>
      </c>
      <c r="B169" s="46">
        <f t="shared" si="8"/>
        <v>45830</v>
      </c>
      <c r="C169" s="47">
        <f t="shared" si="9"/>
        <v>45830</v>
      </c>
      <c r="D169" s="44">
        <f t="shared" si="10"/>
        <v>45830</v>
      </c>
      <c r="E169" s="48"/>
      <c r="F169" s="48"/>
      <c r="G169">
        <f>+(F169-E169)*24</f>
        <v>0</v>
      </c>
    </row>
    <row r="170" spans="1:7">
      <c r="A170" s="45">
        <f t="shared" si="11"/>
        <v>45831</v>
      </c>
      <c r="B170" s="46">
        <f t="shared" si="8"/>
        <v>45831</v>
      </c>
      <c r="C170" s="47">
        <f t="shared" si="9"/>
        <v>45831</v>
      </c>
      <c r="D170" s="44">
        <f t="shared" si="10"/>
        <v>45831</v>
      </c>
      <c r="E170" s="48">
        <v>0.3125</v>
      </c>
      <c r="F170" s="48">
        <v>0.77083333333333337</v>
      </c>
      <c r="G170">
        <f>+(F170-E170)*24-1</f>
        <v>10</v>
      </c>
    </row>
    <row r="171" spans="1:7">
      <c r="A171" s="45">
        <f t="shared" si="11"/>
        <v>45832</v>
      </c>
      <c r="B171" s="46">
        <f t="shared" si="8"/>
        <v>45832</v>
      </c>
      <c r="C171" s="47">
        <f t="shared" si="9"/>
        <v>45832</v>
      </c>
      <c r="D171" s="44">
        <f t="shared" si="10"/>
        <v>45832</v>
      </c>
      <c r="E171" s="48">
        <v>0.3125</v>
      </c>
      <c r="F171" s="48">
        <v>0.77083333333333337</v>
      </c>
      <c r="G171">
        <f>+(F171-E171)*24-1</f>
        <v>10</v>
      </c>
    </row>
    <row r="172" spans="1:7">
      <c r="A172" s="45">
        <f t="shared" si="11"/>
        <v>45833</v>
      </c>
      <c r="B172" s="46">
        <f t="shared" si="8"/>
        <v>45833</v>
      </c>
      <c r="C172" s="47">
        <f t="shared" si="9"/>
        <v>45833</v>
      </c>
      <c r="D172" s="44">
        <f t="shared" si="10"/>
        <v>45833</v>
      </c>
      <c r="E172" s="48">
        <v>0.3125</v>
      </c>
      <c r="F172" s="48">
        <v>0.77083333333333337</v>
      </c>
      <c r="G172">
        <f>+(F172-E172)*24-1</f>
        <v>10</v>
      </c>
    </row>
    <row r="173" spans="1:7">
      <c r="A173" s="45">
        <f t="shared" si="11"/>
        <v>45834</v>
      </c>
      <c r="B173" s="46">
        <f t="shared" si="8"/>
        <v>45834</v>
      </c>
      <c r="C173" s="47">
        <f t="shared" si="9"/>
        <v>45834</v>
      </c>
      <c r="D173" s="44">
        <f t="shared" si="10"/>
        <v>45834</v>
      </c>
      <c r="E173" s="48">
        <v>0.3125</v>
      </c>
      <c r="F173" s="48">
        <v>0.77083333333333337</v>
      </c>
      <c r="G173">
        <f>+(F173-E173)*24-1</f>
        <v>10</v>
      </c>
    </row>
    <row r="174" spans="1:7">
      <c r="A174" s="45">
        <f t="shared" si="11"/>
        <v>45835</v>
      </c>
      <c r="B174" s="46">
        <f t="shared" si="8"/>
        <v>45835</v>
      </c>
      <c r="C174" s="47">
        <f t="shared" si="9"/>
        <v>45835</v>
      </c>
      <c r="D174" s="44">
        <f t="shared" si="10"/>
        <v>45835</v>
      </c>
      <c r="E174" s="48">
        <v>0.3125</v>
      </c>
      <c r="F174" s="48">
        <v>0.72916666666666663</v>
      </c>
      <c r="G174">
        <f>+(F174-E174)*24-1</f>
        <v>9</v>
      </c>
    </row>
    <row r="175" spans="1:7">
      <c r="A175" s="45">
        <f t="shared" si="11"/>
        <v>45836</v>
      </c>
      <c r="B175" s="46">
        <f t="shared" si="8"/>
        <v>45836</v>
      </c>
      <c r="C175" s="47">
        <f t="shared" si="9"/>
        <v>45836</v>
      </c>
      <c r="D175" s="44">
        <f t="shared" si="10"/>
        <v>45836</v>
      </c>
      <c r="E175" s="48">
        <v>0.3125</v>
      </c>
      <c r="F175" s="48">
        <v>0.5625</v>
      </c>
      <c r="G175">
        <f>+(F175-E175)*24</f>
        <v>6</v>
      </c>
    </row>
    <row r="176" spans="1:7">
      <c r="A176" s="45">
        <f t="shared" si="11"/>
        <v>45837</v>
      </c>
      <c r="B176" s="46">
        <f t="shared" si="8"/>
        <v>45837</v>
      </c>
      <c r="C176" s="47">
        <f t="shared" si="9"/>
        <v>45837</v>
      </c>
      <c r="D176" s="44">
        <f t="shared" si="10"/>
        <v>45837</v>
      </c>
      <c r="E176" s="48"/>
      <c r="F176" s="48"/>
      <c r="G176">
        <f>+(F176-E176)*24</f>
        <v>0</v>
      </c>
    </row>
    <row r="177" spans="1:7">
      <c r="A177" s="45">
        <f t="shared" si="11"/>
        <v>45838</v>
      </c>
      <c r="B177" s="46">
        <f t="shared" si="8"/>
        <v>45838</v>
      </c>
      <c r="C177" s="47">
        <f t="shared" si="9"/>
        <v>45838</v>
      </c>
      <c r="D177" s="44">
        <f t="shared" si="10"/>
        <v>45838</v>
      </c>
      <c r="E177" s="48">
        <v>0.3125</v>
      </c>
      <c r="F177" s="48">
        <v>0.77083333333333337</v>
      </c>
      <c r="G177">
        <f>+(F177-E177)*24-1</f>
        <v>10</v>
      </c>
    </row>
    <row r="178" spans="1:7">
      <c r="A178" s="45">
        <f t="shared" si="11"/>
        <v>45839</v>
      </c>
      <c r="B178" s="46">
        <f t="shared" si="8"/>
        <v>45839</v>
      </c>
      <c r="C178" s="47">
        <f t="shared" si="9"/>
        <v>45839</v>
      </c>
      <c r="D178" s="44">
        <f t="shared" si="10"/>
        <v>45839</v>
      </c>
      <c r="E178" s="48">
        <v>0.3125</v>
      </c>
      <c r="F178" s="48">
        <v>0.77083333333333337</v>
      </c>
      <c r="G178">
        <f>+(F178-E178)*24-1</f>
        <v>10</v>
      </c>
    </row>
    <row r="179" spans="1:7">
      <c r="A179" s="45">
        <f t="shared" si="11"/>
        <v>45840</v>
      </c>
      <c r="B179" s="46">
        <f t="shared" si="8"/>
        <v>45840</v>
      </c>
      <c r="C179" s="47">
        <f t="shared" si="9"/>
        <v>45840</v>
      </c>
      <c r="D179" s="44">
        <f t="shared" si="10"/>
        <v>45840</v>
      </c>
      <c r="E179" s="48">
        <v>0.3125</v>
      </c>
      <c r="F179" s="48">
        <v>0.77083333333333337</v>
      </c>
      <c r="G179">
        <f>+(F179-E179)*24-1</f>
        <v>10</v>
      </c>
    </row>
    <row r="180" spans="1:7">
      <c r="A180" s="45">
        <f t="shared" si="11"/>
        <v>45841</v>
      </c>
      <c r="B180" s="46">
        <f t="shared" si="8"/>
        <v>45841</v>
      </c>
      <c r="C180" s="47">
        <f t="shared" si="9"/>
        <v>45841</v>
      </c>
      <c r="D180" s="44">
        <f t="shared" si="10"/>
        <v>45841</v>
      </c>
      <c r="E180" s="48">
        <v>0.3125</v>
      </c>
      <c r="F180" s="48">
        <v>0.77083333333333337</v>
      </c>
      <c r="G180">
        <f>+(F180-E180)*24-1</f>
        <v>10</v>
      </c>
    </row>
    <row r="181" spans="1:7">
      <c r="A181" s="45">
        <f t="shared" si="11"/>
        <v>45842</v>
      </c>
      <c r="B181" s="46">
        <f t="shared" si="8"/>
        <v>45842</v>
      </c>
      <c r="C181" s="47">
        <f t="shared" si="9"/>
        <v>45842</v>
      </c>
      <c r="D181" s="44">
        <f t="shared" si="10"/>
        <v>45842</v>
      </c>
      <c r="E181" s="48">
        <v>0.3125</v>
      </c>
      <c r="F181" s="48">
        <v>0.72916666666666663</v>
      </c>
      <c r="G181">
        <f>+(F181-E181)*24-1</f>
        <v>9</v>
      </c>
    </row>
    <row r="182" spans="1:7">
      <c r="A182" s="45">
        <f t="shared" si="11"/>
        <v>45843</v>
      </c>
      <c r="B182" s="46">
        <f t="shared" si="8"/>
        <v>45843</v>
      </c>
      <c r="C182" s="47">
        <f t="shared" si="9"/>
        <v>45843</v>
      </c>
      <c r="D182" s="44">
        <f t="shared" si="10"/>
        <v>45843</v>
      </c>
      <c r="E182" s="48">
        <v>0.3125</v>
      </c>
      <c r="F182" s="48">
        <v>0.5625</v>
      </c>
      <c r="G182">
        <f>+(F182-E182)*24</f>
        <v>6</v>
      </c>
    </row>
    <row r="183" spans="1:7">
      <c r="A183" s="45">
        <f t="shared" si="11"/>
        <v>45844</v>
      </c>
      <c r="B183" s="46">
        <f t="shared" si="8"/>
        <v>45844</v>
      </c>
      <c r="C183" s="47">
        <f t="shared" si="9"/>
        <v>45844</v>
      </c>
      <c r="D183" s="44">
        <f t="shared" si="10"/>
        <v>45844</v>
      </c>
      <c r="E183" s="48"/>
      <c r="F183" s="48"/>
      <c r="G183">
        <f>+(F183-E183)*24</f>
        <v>0</v>
      </c>
    </row>
    <row r="184" spans="1:7">
      <c r="A184" s="45">
        <f t="shared" si="11"/>
        <v>45845</v>
      </c>
      <c r="B184" s="46">
        <f t="shared" si="8"/>
        <v>45845</v>
      </c>
      <c r="C184" s="47">
        <f t="shared" si="9"/>
        <v>45845</v>
      </c>
      <c r="D184" s="44">
        <f t="shared" si="10"/>
        <v>45845</v>
      </c>
      <c r="E184" s="48">
        <v>0.3125</v>
      </c>
      <c r="F184" s="48">
        <v>0.77083333333333337</v>
      </c>
      <c r="G184">
        <f>+(F184-E184)*24-1</f>
        <v>10</v>
      </c>
    </row>
    <row r="185" spans="1:7">
      <c r="A185" s="45">
        <f t="shared" si="11"/>
        <v>45846</v>
      </c>
      <c r="B185" s="46">
        <f t="shared" si="8"/>
        <v>45846</v>
      </c>
      <c r="C185" s="47">
        <f t="shared" si="9"/>
        <v>45846</v>
      </c>
      <c r="D185" s="44">
        <f t="shared" si="10"/>
        <v>45846</v>
      </c>
      <c r="E185" s="48">
        <v>0.3125</v>
      </c>
      <c r="F185" s="48">
        <v>0.77083333333333337</v>
      </c>
      <c r="G185">
        <f>+(F185-E185)*24-1</f>
        <v>10</v>
      </c>
    </row>
    <row r="186" spans="1:7">
      <c r="A186" s="45">
        <f t="shared" si="11"/>
        <v>45847</v>
      </c>
      <c r="B186" s="46">
        <f t="shared" si="8"/>
        <v>45847</v>
      </c>
      <c r="C186" s="47">
        <f t="shared" si="9"/>
        <v>45847</v>
      </c>
      <c r="D186" s="44">
        <f t="shared" si="10"/>
        <v>45847</v>
      </c>
      <c r="E186" s="48">
        <v>0.3125</v>
      </c>
      <c r="F186" s="48">
        <v>0.77083333333333337</v>
      </c>
      <c r="G186">
        <f>+(F186-E186)*24-1</f>
        <v>10</v>
      </c>
    </row>
    <row r="187" spans="1:7">
      <c r="A187" s="45">
        <f t="shared" si="11"/>
        <v>45848</v>
      </c>
      <c r="B187" s="46">
        <f t="shared" si="8"/>
        <v>45848</v>
      </c>
      <c r="C187" s="47">
        <f t="shared" si="9"/>
        <v>45848</v>
      </c>
      <c r="D187" s="44">
        <f t="shared" si="10"/>
        <v>45848</v>
      </c>
      <c r="E187" s="48">
        <v>0.3125</v>
      </c>
      <c r="F187" s="48">
        <v>0.77083333333333337</v>
      </c>
      <c r="G187">
        <f>+(F187-E187)*24-1</f>
        <v>10</v>
      </c>
    </row>
    <row r="188" spans="1:7">
      <c r="A188" s="45">
        <f t="shared" si="11"/>
        <v>45849</v>
      </c>
      <c r="B188" s="46">
        <f t="shared" si="8"/>
        <v>45849</v>
      </c>
      <c r="C188" s="47">
        <f t="shared" si="9"/>
        <v>45849</v>
      </c>
      <c r="D188" s="44">
        <f t="shared" si="10"/>
        <v>45849</v>
      </c>
      <c r="E188" s="48">
        <v>0.3125</v>
      </c>
      <c r="F188" s="48">
        <v>0.72916666666666663</v>
      </c>
      <c r="G188">
        <f>+(F188-E188)*24-1</f>
        <v>9</v>
      </c>
    </row>
    <row r="189" spans="1:7">
      <c r="A189" s="45">
        <f t="shared" si="11"/>
        <v>45850</v>
      </c>
      <c r="B189" s="46">
        <f t="shared" si="8"/>
        <v>45850</v>
      </c>
      <c r="C189" s="47">
        <f t="shared" si="9"/>
        <v>45850</v>
      </c>
      <c r="D189" s="44">
        <f t="shared" si="10"/>
        <v>45850</v>
      </c>
      <c r="E189" s="48">
        <v>0.3125</v>
      </c>
      <c r="F189" s="48">
        <v>0.5625</v>
      </c>
      <c r="G189">
        <f>+(F189-E189)*24</f>
        <v>6</v>
      </c>
    </row>
    <row r="190" spans="1:7">
      <c r="A190" s="45">
        <f t="shared" si="11"/>
        <v>45851</v>
      </c>
      <c r="B190" s="46">
        <f t="shared" si="8"/>
        <v>45851</v>
      </c>
      <c r="C190" s="47">
        <f t="shared" si="9"/>
        <v>45851</v>
      </c>
      <c r="D190" s="44">
        <f t="shared" si="10"/>
        <v>45851</v>
      </c>
      <c r="E190" s="48"/>
      <c r="F190" s="48"/>
      <c r="G190">
        <f>+(F190-E190)*24</f>
        <v>0</v>
      </c>
    </row>
    <row r="191" spans="1:7">
      <c r="A191" s="45">
        <f t="shared" si="11"/>
        <v>45852</v>
      </c>
      <c r="B191" s="46">
        <f t="shared" si="8"/>
        <v>45852</v>
      </c>
      <c r="C191" s="47">
        <f t="shared" si="9"/>
        <v>45852</v>
      </c>
      <c r="D191" s="44">
        <f t="shared" si="10"/>
        <v>45852</v>
      </c>
      <c r="E191" s="48">
        <v>0.3125</v>
      </c>
      <c r="F191" s="48">
        <v>0.77083333333333337</v>
      </c>
      <c r="G191">
        <f>+(F191-E191)*24-1</f>
        <v>10</v>
      </c>
    </row>
    <row r="192" spans="1:7">
      <c r="A192" s="45">
        <f t="shared" si="11"/>
        <v>45853</v>
      </c>
      <c r="B192" s="46">
        <f t="shared" si="8"/>
        <v>45853</v>
      </c>
      <c r="C192" s="47">
        <f t="shared" si="9"/>
        <v>45853</v>
      </c>
      <c r="D192" s="44">
        <f t="shared" si="10"/>
        <v>45853</v>
      </c>
      <c r="E192" s="48">
        <v>0.3125</v>
      </c>
      <c r="F192" s="48">
        <v>0.77083333333333337</v>
      </c>
      <c r="G192">
        <f>+(F192-E192)*24-1</f>
        <v>10</v>
      </c>
    </row>
    <row r="193" spans="1:7">
      <c r="A193" s="45">
        <f t="shared" si="11"/>
        <v>45854</v>
      </c>
      <c r="B193" s="46">
        <f t="shared" si="8"/>
        <v>45854</v>
      </c>
      <c r="C193" s="47">
        <f t="shared" si="9"/>
        <v>45854</v>
      </c>
      <c r="D193" s="44">
        <f t="shared" si="10"/>
        <v>45854</v>
      </c>
      <c r="E193" s="48">
        <v>0.3125</v>
      </c>
      <c r="F193" s="48">
        <v>0.77083333333333337</v>
      </c>
      <c r="G193">
        <f>+(F193-E193)*24-1</f>
        <v>10</v>
      </c>
    </row>
    <row r="194" spans="1:7">
      <c r="A194" s="45">
        <f t="shared" si="11"/>
        <v>45855</v>
      </c>
      <c r="B194" s="46">
        <f t="shared" ref="B194:B257" si="12">+A194</f>
        <v>45855</v>
      </c>
      <c r="C194" s="47">
        <f t="shared" ref="C194:C257" si="13">+A194</f>
        <v>45855</v>
      </c>
      <c r="D194" s="44">
        <f t="shared" si="10"/>
        <v>45855</v>
      </c>
      <c r="E194" s="48">
        <v>0.3125</v>
      </c>
      <c r="F194" s="48">
        <v>0.77083333333333337</v>
      </c>
      <c r="G194">
        <f>+(F194-E194)*24-1</f>
        <v>10</v>
      </c>
    </row>
    <row r="195" spans="1:7">
      <c r="A195" s="45">
        <f t="shared" si="11"/>
        <v>45856</v>
      </c>
      <c r="B195" s="46">
        <f t="shared" si="12"/>
        <v>45856</v>
      </c>
      <c r="C195" s="47">
        <f t="shared" si="13"/>
        <v>45856</v>
      </c>
      <c r="D195" s="44">
        <f t="shared" ref="D195:D258" si="14">+A195</f>
        <v>45856</v>
      </c>
      <c r="E195" s="48">
        <v>0.3125</v>
      </c>
      <c r="F195" s="48">
        <v>0.72916666666666663</v>
      </c>
      <c r="G195">
        <f>+(F195-E195)*24-1</f>
        <v>9</v>
      </c>
    </row>
    <row r="196" spans="1:7">
      <c r="A196" s="45">
        <f t="shared" ref="A196:A259" si="15">+A195+1</f>
        <v>45857</v>
      </c>
      <c r="B196" s="46">
        <f t="shared" si="12"/>
        <v>45857</v>
      </c>
      <c r="C196" s="47">
        <f t="shared" si="13"/>
        <v>45857</v>
      </c>
      <c r="D196" s="44">
        <f t="shared" si="14"/>
        <v>45857</v>
      </c>
      <c r="E196" s="48">
        <v>0.3125</v>
      </c>
      <c r="F196" s="48">
        <v>0.5625</v>
      </c>
      <c r="G196">
        <f>+(F196-E196)*24</f>
        <v>6</v>
      </c>
    </row>
    <row r="197" spans="1:7">
      <c r="A197" s="45">
        <f t="shared" si="15"/>
        <v>45858</v>
      </c>
      <c r="B197" s="46">
        <f t="shared" si="12"/>
        <v>45858</v>
      </c>
      <c r="C197" s="47">
        <f t="shared" si="13"/>
        <v>45858</v>
      </c>
      <c r="D197" s="44">
        <f t="shared" si="14"/>
        <v>45858</v>
      </c>
      <c r="E197" s="48"/>
      <c r="F197" s="48"/>
      <c r="G197">
        <f>+(F197-E197)*24</f>
        <v>0</v>
      </c>
    </row>
    <row r="198" spans="1:7">
      <c r="A198" s="45">
        <f t="shared" si="15"/>
        <v>45859</v>
      </c>
      <c r="B198" s="46">
        <f t="shared" si="12"/>
        <v>45859</v>
      </c>
      <c r="C198" s="47">
        <f t="shared" si="13"/>
        <v>45859</v>
      </c>
      <c r="D198" s="44">
        <f t="shared" si="14"/>
        <v>45859</v>
      </c>
      <c r="E198" s="48">
        <v>0.3125</v>
      </c>
      <c r="F198" s="48">
        <v>0.77083333333333337</v>
      </c>
      <c r="G198">
        <f>+(F198-E198)*24-1</f>
        <v>10</v>
      </c>
    </row>
    <row r="199" spans="1:7">
      <c r="A199" s="45">
        <f t="shared" si="15"/>
        <v>45860</v>
      </c>
      <c r="B199" s="46">
        <f t="shared" si="12"/>
        <v>45860</v>
      </c>
      <c r="C199" s="47">
        <f t="shared" si="13"/>
        <v>45860</v>
      </c>
      <c r="D199" s="44">
        <f t="shared" si="14"/>
        <v>45860</v>
      </c>
      <c r="E199" s="48">
        <v>0.3125</v>
      </c>
      <c r="F199" s="48">
        <v>0.77083333333333337</v>
      </c>
      <c r="G199">
        <f>+(F199-E199)*24-1</f>
        <v>10</v>
      </c>
    </row>
    <row r="200" spans="1:7">
      <c r="A200" s="45">
        <f t="shared" si="15"/>
        <v>45861</v>
      </c>
      <c r="B200" s="46">
        <f t="shared" si="12"/>
        <v>45861</v>
      </c>
      <c r="C200" s="47">
        <f t="shared" si="13"/>
        <v>45861</v>
      </c>
      <c r="D200" s="44">
        <f t="shared" si="14"/>
        <v>45861</v>
      </c>
      <c r="E200" s="48">
        <v>0.3125</v>
      </c>
      <c r="F200" s="48">
        <v>0.77083333333333337</v>
      </c>
      <c r="G200">
        <f>+(F200-E200)*24-1</f>
        <v>10</v>
      </c>
    </row>
    <row r="201" spans="1:7">
      <c r="A201" s="45">
        <f t="shared" si="15"/>
        <v>45862</v>
      </c>
      <c r="B201" s="46">
        <f t="shared" si="12"/>
        <v>45862</v>
      </c>
      <c r="C201" s="47">
        <f t="shared" si="13"/>
        <v>45862</v>
      </c>
      <c r="D201" s="44">
        <f t="shared" si="14"/>
        <v>45862</v>
      </c>
      <c r="E201" s="48">
        <v>0.3125</v>
      </c>
      <c r="F201" s="48">
        <v>0.77083333333333337</v>
      </c>
      <c r="G201">
        <f>+(F201-E201)*24-1</f>
        <v>10</v>
      </c>
    </row>
    <row r="202" spans="1:7">
      <c r="A202" s="45">
        <f t="shared" si="15"/>
        <v>45863</v>
      </c>
      <c r="B202" s="46">
        <f t="shared" si="12"/>
        <v>45863</v>
      </c>
      <c r="C202" s="47">
        <f t="shared" si="13"/>
        <v>45863</v>
      </c>
      <c r="D202" s="44">
        <f t="shared" si="14"/>
        <v>45863</v>
      </c>
      <c r="E202" s="48">
        <v>0.3125</v>
      </c>
      <c r="F202" s="48">
        <v>0.72916666666666663</v>
      </c>
      <c r="G202">
        <f>+(F202-E202)*24-1</f>
        <v>9</v>
      </c>
    </row>
    <row r="203" spans="1:7">
      <c r="A203" s="45">
        <f t="shared" si="15"/>
        <v>45864</v>
      </c>
      <c r="B203" s="46">
        <f t="shared" si="12"/>
        <v>45864</v>
      </c>
      <c r="C203" s="47">
        <f t="shared" si="13"/>
        <v>45864</v>
      </c>
      <c r="D203" s="44">
        <f t="shared" si="14"/>
        <v>45864</v>
      </c>
      <c r="E203" s="48">
        <v>0.3125</v>
      </c>
      <c r="F203" s="48">
        <v>0.5625</v>
      </c>
      <c r="G203">
        <f>+(F203-E203)*24</f>
        <v>6</v>
      </c>
    </row>
    <row r="204" spans="1:7">
      <c r="A204" s="45">
        <f t="shared" si="15"/>
        <v>45865</v>
      </c>
      <c r="B204" s="46">
        <f t="shared" si="12"/>
        <v>45865</v>
      </c>
      <c r="C204" s="47">
        <f t="shared" si="13"/>
        <v>45865</v>
      </c>
      <c r="D204" s="44">
        <f t="shared" si="14"/>
        <v>45865</v>
      </c>
      <c r="E204" s="48"/>
      <c r="F204" s="48"/>
      <c r="G204">
        <f>+(F204-E204)*24</f>
        <v>0</v>
      </c>
    </row>
    <row r="205" spans="1:7">
      <c r="A205" s="45">
        <f t="shared" si="15"/>
        <v>45866</v>
      </c>
      <c r="B205" s="46">
        <f t="shared" si="12"/>
        <v>45866</v>
      </c>
      <c r="C205" s="47">
        <f t="shared" si="13"/>
        <v>45866</v>
      </c>
      <c r="D205" s="44">
        <f t="shared" si="14"/>
        <v>45866</v>
      </c>
      <c r="E205" s="48">
        <v>0.3125</v>
      </c>
      <c r="F205" s="48">
        <v>0.77083333333333337</v>
      </c>
      <c r="G205">
        <f>+(F205-E205)*24-1</f>
        <v>10</v>
      </c>
    </row>
    <row r="206" spans="1:7">
      <c r="A206" s="45">
        <f t="shared" si="15"/>
        <v>45867</v>
      </c>
      <c r="B206" s="46">
        <f t="shared" si="12"/>
        <v>45867</v>
      </c>
      <c r="C206" s="47">
        <f t="shared" si="13"/>
        <v>45867</v>
      </c>
      <c r="D206" s="44">
        <f t="shared" si="14"/>
        <v>45867</v>
      </c>
      <c r="E206" s="48">
        <v>0.3125</v>
      </c>
      <c r="F206" s="48">
        <v>0.77083333333333337</v>
      </c>
      <c r="G206">
        <f>+(F206-E206)*24-1</f>
        <v>10</v>
      </c>
    </row>
    <row r="207" spans="1:7">
      <c r="A207" s="45">
        <f t="shared" si="15"/>
        <v>45868</v>
      </c>
      <c r="B207" s="46">
        <f t="shared" si="12"/>
        <v>45868</v>
      </c>
      <c r="C207" s="47">
        <f t="shared" si="13"/>
        <v>45868</v>
      </c>
      <c r="D207" s="44">
        <f t="shared" si="14"/>
        <v>45868</v>
      </c>
      <c r="E207" s="48">
        <v>0.3125</v>
      </c>
      <c r="F207" s="48">
        <v>0.77083333333333337</v>
      </c>
      <c r="G207">
        <f>+(F207-E207)*24-1</f>
        <v>10</v>
      </c>
    </row>
    <row r="208" spans="1:7">
      <c r="A208" s="45">
        <f t="shared" si="15"/>
        <v>45869</v>
      </c>
      <c r="B208" s="46">
        <f t="shared" si="12"/>
        <v>45869</v>
      </c>
      <c r="C208" s="47">
        <f t="shared" si="13"/>
        <v>45869</v>
      </c>
      <c r="D208" s="44">
        <f t="shared" si="14"/>
        <v>45869</v>
      </c>
      <c r="E208" s="48">
        <v>0.3125</v>
      </c>
      <c r="F208" s="48">
        <v>0.77083333333333337</v>
      </c>
      <c r="G208">
        <f>+(F208-E208)*24-1</f>
        <v>10</v>
      </c>
    </row>
    <row r="209" spans="1:7">
      <c r="A209" s="45">
        <f t="shared" si="15"/>
        <v>45870</v>
      </c>
      <c r="B209" s="46">
        <f t="shared" si="12"/>
        <v>45870</v>
      </c>
      <c r="C209" s="47">
        <f t="shared" si="13"/>
        <v>45870</v>
      </c>
      <c r="D209" s="44">
        <f t="shared" si="14"/>
        <v>45870</v>
      </c>
      <c r="E209" s="48">
        <v>0.3125</v>
      </c>
      <c r="F209" s="48">
        <v>0.72916666666666663</v>
      </c>
      <c r="G209">
        <f>+(F209-E209)*24-1</f>
        <v>9</v>
      </c>
    </row>
    <row r="210" spans="1:7">
      <c r="A210" s="45">
        <f t="shared" si="15"/>
        <v>45871</v>
      </c>
      <c r="B210" s="46">
        <f t="shared" si="12"/>
        <v>45871</v>
      </c>
      <c r="C210" s="47">
        <f t="shared" si="13"/>
        <v>45871</v>
      </c>
      <c r="D210" s="44">
        <f t="shared" si="14"/>
        <v>45871</v>
      </c>
      <c r="E210" s="48">
        <v>0.3125</v>
      </c>
      <c r="F210" s="48">
        <v>0.5625</v>
      </c>
      <c r="G210">
        <f>+(F210-E210)*24</f>
        <v>6</v>
      </c>
    </row>
    <row r="211" spans="1:7">
      <c r="A211" s="45">
        <f t="shared" si="15"/>
        <v>45872</v>
      </c>
      <c r="B211" s="46">
        <f t="shared" si="12"/>
        <v>45872</v>
      </c>
      <c r="C211" s="47">
        <f t="shared" si="13"/>
        <v>45872</v>
      </c>
      <c r="D211" s="44">
        <f t="shared" si="14"/>
        <v>45872</v>
      </c>
      <c r="E211" s="48"/>
      <c r="F211" s="48"/>
      <c r="G211">
        <f>+(F211-E211)*24</f>
        <v>0</v>
      </c>
    </row>
    <row r="212" spans="1:7">
      <c r="A212" s="45">
        <f t="shared" si="15"/>
        <v>45873</v>
      </c>
      <c r="B212" s="46">
        <f t="shared" si="12"/>
        <v>45873</v>
      </c>
      <c r="C212" s="47">
        <f t="shared" si="13"/>
        <v>45873</v>
      </c>
      <c r="D212" s="44">
        <f t="shared" si="14"/>
        <v>45873</v>
      </c>
      <c r="E212" s="48">
        <v>0.3125</v>
      </c>
      <c r="F212" s="48">
        <v>0.77083333333333337</v>
      </c>
      <c r="G212">
        <f>+(F212-E212)*24-1</f>
        <v>10</v>
      </c>
    </row>
    <row r="213" spans="1:7">
      <c r="A213" s="45">
        <f t="shared" si="15"/>
        <v>45874</v>
      </c>
      <c r="B213" s="46">
        <f t="shared" si="12"/>
        <v>45874</v>
      </c>
      <c r="C213" s="47">
        <f t="shared" si="13"/>
        <v>45874</v>
      </c>
      <c r="D213" s="44">
        <f t="shared" si="14"/>
        <v>45874</v>
      </c>
      <c r="E213" s="48">
        <v>0.3125</v>
      </c>
      <c r="F213" s="48">
        <v>0.77083333333333337</v>
      </c>
      <c r="G213">
        <f>+(F213-E213)*24-1</f>
        <v>10</v>
      </c>
    </row>
    <row r="214" spans="1:7">
      <c r="A214" s="45">
        <f t="shared" si="15"/>
        <v>45875</v>
      </c>
      <c r="B214" s="46">
        <f t="shared" si="12"/>
        <v>45875</v>
      </c>
      <c r="C214" s="47">
        <f t="shared" si="13"/>
        <v>45875</v>
      </c>
      <c r="D214" s="44">
        <f t="shared" si="14"/>
        <v>45875</v>
      </c>
      <c r="E214" s="48">
        <v>0.3125</v>
      </c>
      <c r="F214" s="48">
        <v>0.77083333333333337</v>
      </c>
      <c r="G214">
        <f>+(F214-E214)*24-1</f>
        <v>10</v>
      </c>
    </row>
    <row r="215" spans="1:7">
      <c r="A215" s="45">
        <f t="shared" si="15"/>
        <v>45876</v>
      </c>
      <c r="B215" s="46">
        <f t="shared" si="12"/>
        <v>45876</v>
      </c>
      <c r="C215" s="47">
        <f t="shared" si="13"/>
        <v>45876</v>
      </c>
      <c r="D215" s="44">
        <f t="shared" si="14"/>
        <v>45876</v>
      </c>
      <c r="E215" s="48">
        <v>0.3125</v>
      </c>
      <c r="F215" s="48">
        <v>0.77083333333333337</v>
      </c>
      <c r="G215">
        <f>+(F215-E215)*24-1</f>
        <v>10</v>
      </c>
    </row>
    <row r="216" spans="1:7">
      <c r="A216" s="45">
        <f t="shared" si="15"/>
        <v>45877</v>
      </c>
      <c r="B216" s="46">
        <f t="shared" si="12"/>
        <v>45877</v>
      </c>
      <c r="C216" s="47">
        <f t="shared" si="13"/>
        <v>45877</v>
      </c>
      <c r="D216" s="44">
        <f t="shared" si="14"/>
        <v>45877</v>
      </c>
      <c r="E216" s="48">
        <v>0.3125</v>
      </c>
      <c r="F216" s="48">
        <v>0.72916666666666663</v>
      </c>
      <c r="G216">
        <f>+(F216-E216)*24-1</f>
        <v>9</v>
      </c>
    </row>
    <row r="217" spans="1:7">
      <c r="A217" s="45">
        <f t="shared" si="15"/>
        <v>45878</v>
      </c>
      <c r="B217" s="46">
        <f t="shared" si="12"/>
        <v>45878</v>
      </c>
      <c r="C217" s="47">
        <f t="shared" si="13"/>
        <v>45878</v>
      </c>
      <c r="D217" s="44">
        <f t="shared" si="14"/>
        <v>45878</v>
      </c>
      <c r="E217" s="48">
        <v>0.3125</v>
      </c>
      <c r="F217" s="48">
        <v>0.5625</v>
      </c>
      <c r="G217">
        <f>+(F217-E217)*24</f>
        <v>6</v>
      </c>
    </row>
    <row r="218" spans="1:7">
      <c r="A218" s="45">
        <f t="shared" si="15"/>
        <v>45879</v>
      </c>
      <c r="B218" s="46">
        <f t="shared" si="12"/>
        <v>45879</v>
      </c>
      <c r="C218" s="47">
        <f t="shared" si="13"/>
        <v>45879</v>
      </c>
      <c r="D218" s="44">
        <f t="shared" si="14"/>
        <v>45879</v>
      </c>
      <c r="E218" s="48"/>
      <c r="F218" s="48"/>
      <c r="G218">
        <f>+(F218-E218)*24</f>
        <v>0</v>
      </c>
    </row>
    <row r="219" spans="1:7">
      <c r="A219" s="45">
        <f t="shared" si="15"/>
        <v>45880</v>
      </c>
      <c r="B219" s="46">
        <f t="shared" si="12"/>
        <v>45880</v>
      </c>
      <c r="C219" s="47">
        <f t="shared" si="13"/>
        <v>45880</v>
      </c>
      <c r="D219" s="44">
        <f t="shared" si="14"/>
        <v>45880</v>
      </c>
      <c r="E219" s="48">
        <v>0.3125</v>
      </c>
      <c r="F219" s="48">
        <v>0.77083333333333337</v>
      </c>
      <c r="G219">
        <f>+(F219-E219)*24-1</f>
        <v>10</v>
      </c>
    </row>
    <row r="220" spans="1:7">
      <c r="A220" s="45">
        <f t="shared" si="15"/>
        <v>45881</v>
      </c>
      <c r="B220" s="46">
        <f t="shared" si="12"/>
        <v>45881</v>
      </c>
      <c r="C220" s="47">
        <f t="shared" si="13"/>
        <v>45881</v>
      </c>
      <c r="D220" s="44">
        <f t="shared" si="14"/>
        <v>45881</v>
      </c>
      <c r="E220" s="48">
        <v>0.3125</v>
      </c>
      <c r="F220" s="48">
        <v>0.77083333333333337</v>
      </c>
      <c r="G220">
        <f>+(F220-E220)*24-1</f>
        <v>10</v>
      </c>
    </row>
    <row r="221" spans="1:7">
      <c r="A221" s="45">
        <f t="shared" si="15"/>
        <v>45882</v>
      </c>
      <c r="B221" s="46">
        <f t="shared" si="12"/>
        <v>45882</v>
      </c>
      <c r="C221" s="47">
        <f t="shared" si="13"/>
        <v>45882</v>
      </c>
      <c r="D221" s="44">
        <f t="shared" si="14"/>
        <v>45882</v>
      </c>
      <c r="E221" s="48">
        <v>0.3125</v>
      </c>
      <c r="F221" s="48">
        <v>0.77083333333333337</v>
      </c>
      <c r="G221">
        <f>+(F221-E221)*24-1</f>
        <v>10</v>
      </c>
    </row>
    <row r="222" spans="1:7">
      <c r="A222" s="45">
        <f t="shared" si="15"/>
        <v>45883</v>
      </c>
      <c r="B222" s="46">
        <f t="shared" si="12"/>
        <v>45883</v>
      </c>
      <c r="C222" s="47">
        <f t="shared" si="13"/>
        <v>45883</v>
      </c>
      <c r="D222" s="44">
        <f t="shared" si="14"/>
        <v>45883</v>
      </c>
      <c r="E222" s="48">
        <v>0.3125</v>
      </c>
      <c r="F222" s="48">
        <v>0.77083333333333337</v>
      </c>
      <c r="G222">
        <f>+(F222-E222)*24-1</f>
        <v>10</v>
      </c>
    </row>
    <row r="223" spans="1:7">
      <c r="A223" s="45">
        <f t="shared" si="15"/>
        <v>45884</v>
      </c>
      <c r="B223" s="46">
        <f t="shared" si="12"/>
        <v>45884</v>
      </c>
      <c r="C223" s="47">
        <f t="shared" si="13"/>
        <v>45884</v>
      </c>
      <c r="D223" s="44">
        <f t="shared" si="14"/>
        <v>45884</v>
      </c>
      <c r="E223" s="48">
        <v>0.3125</v>
      </c>
      <c r="F223" s="48">
        <v>0.72916666666666663</v>
      </c>
      <c r="G223">
        <f>+(F223-E223)*24-1</f>
        <v>9</v>
      </c>
    </row>
    <row r="224" spans="1:7">
      <c r="A224" s="45">
        <f t="shared" si="15"/>
        <v>45885</v>
      </c>
      <c r="B224" s="46">
        <f t="shared" si="12"/>
        <v>45885</v>
      </c>
      <c r="C224" s="47">
        <f t="shared" si="13"/>
        <v>45885</v>
      </c>
      <c r="D224" s="44">
        <f t="shared" si="14"/>
        <v>45885</v>
      </c>
      <c r="E224" s="48">
        <v>0.3125</v>
      </c>
      <c r="F224" s="48">
        <v>0.5625</v>
      </c>
      <c r="G224">
        <f>+(F224-E224)*24</f>
        <v>6</v>
      </c>
    </row>
    <row r="225" spans="1:7">
      <c r="A225" s="45">
        <f t="shared" si="15"/>
        <v>45886</v>
      </c>
      <c r="B225" s="46">
        <f t="shared" si="12"/>
        <v>45886</v>
      </c>
      <c r="C225" s="47">
        <f t="shared" si="13"/>
        <v>45886</v>
      </c>
      <c r="D225" s="44">
        <f t="shared" si="14"/>
        <v>45886</v>
      </c>
      <c r="E225" s="48"/>
      <c r="F225" s="48"/>
      <c r="G225">
        <f>+(F225-E225)*24</f>
        <v>0</v>
      </c>
    </row>
    <row r="226" spans="1:7">
      <c r="A226" s="45">
        <f t="shared" si="15"/>
        <v>45887</v>
      </c>
      <c r="B226" s="46">
        <f t="shared" si="12"/>
        <v>45887</v>
      </c>
      <c r="C226" s="47">
        <f t="shared" si="13"/>
        <v>45887</v>
      </c>
      <c r="D226" s="44">
        <f t="shared" si="14"/>
        <v>45887</v>
      </c>
      <c r="E226" s="48">
        <v>0.3125</v>
      </c>
      <c r="F226" s="48">
        <v>0.77083333333333337</v>
      </c>
      <c r="G226">
        <f>+(F226-E226)*24-1</f>
        <v>10</v>
      </c>
    </row>
    <row r="227" spans="1:7">
      <c r="A227" s="45">
        <f t="shared" si="15"/>
        <v>45888</v>
      </c>
      <c r="B227" s="46">
        <f t="shared" si="12"/>
        <v>45888</v>
      </c>
      <c r="C227" s="47">
        <f t="shared" si="13"/>
        <v>45888</v>
      </c>
      <c r="D227" s="44">
        <f t="shared" si="14"/>
        <v>45888</v>
      </c>
      <c r="E227" s="48">
        <v>0.3125</v>
      </c>
      <c r="F227" s="48">
        <v>0.77083333333333337</v>
      </c>
      <c r="G227">
        <f>+(F227-E227)*24-1</f>
        <v>10</v>
      </c>
    </row>
    <row r="228" spans="1:7">
      <c r="A228" s="45">
        <f t="shared" si="15"/>
        <v>45889</v>
      </c>
      <c r="B228" s="46">
        <f t="shared" si="12"/>
        <v>45889</v>
      </c>
      <c r="C228" s="47">
        <f t="shared" si="13"/>
        <v>45889</v>
      </c>
      <c r="D228" s="44">
        <f t="shared" si="14"/>
        <v>45889</v>
      </c>
      <c r="E228" s="48">
        <v>0.3125</v>
      </c>
      <c r="F228" s="48">
        <v>0.77083333333333337</v>
      </c>
      <c r="G228">
        <f>+(F228-E228)*24-1</f>
        <v>10</v>
      </c>
    </row>
    <row r="229" spans="1:7">
      <c r="A229" s="45">
        <f t="shared" si="15"/>
        <v>45890</v>
      </c>
      <c r="B229" s="46">
        <f t="shared" si="12"/>
        <v>45890</v>
      </c>
      <c r="C229" s="47">
        <f t="shared" si="13"/>
        <v>45890</v>
      </c>
      <c r="D229" s="44">
        <f t="shared" si="14"/>
        <v>45890</v>
      </c>
      <c r="E229" s="48">
        <v>0.3125</v>
      </c>
      <c r="F229" s="48">
        <v>0.77083333333333337</v>
      </c>
      <c r="G229">
        <f>+(F229-E229)*24-1</f>
        <v>10</v>
      </c>
    </row>
    <row r="230" spans="1:7">
      <c r="A230" s="45">
        <f t="shared" si="15"/>
        <v>45891</v>
      </c>
      <c r="B230" s="46">
        <f t="shared" si="12"/>
        <v>45891</v>
      </c>
      <c r="C230" s="47">
        <f t="shared" si="13"/>
        <v>45891</v>
      </c>
      <c r="D230" s="44">
        <f t="shared" si="14"/>
        <v>45891</v>
      </c>
      <c r="E230" s="48">
        <v>0.3125</v>
      </c>
      <c r="F230" s="48">
        <v>0.72916666666666663</v>
      </c>
      <c r="G230">
        <f>+(F230-E230)*24-1</f>
        <v>9</v>
      </c>
    </row>
    <row r="231" spans="1:7">
      <c r="A231" s="45">
        <f t="shared" si="15"/>
        <v>45892</v>
      </c>
      <c r="B231" s="46">
        <f t="shared" si="12"/>
        <v>45892</v>
      </c>
      <c r="C231" s="47">
        <f t="shared" si="13"/>
        <v>45892</v>
      </c>
      <c r="D231" s="44">
        <f t="shared" si="14"/>
        <v>45892</v>
      </c>
      <c r="E231" s="48">
        <v>0.3125</v>
      </c>
      <c r="F231" s="48">
        <v>0.5625</v>
      </c>
      <c r="G231">
        <f>+(F231-E231)*24</f>
        <v>6</v>
      </c>
    </row>
    <row r="232" spans="1:7">
      <c r="A232" s="45">
        <f t="shared" si="15"/>
        <v>45893</v>
      </c>
      <c r="B232" s="46">
        <f t="shared" si="12"/>
        <v>45893</v>
      </c>
      <c r="C232" s="47">
        <f t="shared" si="13"/>
        <v>45893</v>
      </c>
      <c r="D232" s="44">
        <f t="shared" si="14"/>
        <v>45893</v>
      </c>
      <c r="E232" s="48"/>
      <c r="F232" s="48"/>
      <c r="G232">
        <f>+(F232-E232)*24</f>
        <v>0</v>
      </c>
    </row>
    <row r="233" spans="1:7">
      <c r="A233" s="45">
        <f t="shared" si="15"/>
        <v>45894</v>
      </c>
      <c r="B233" s="46">
        <f t="shared" si="12"/>
        <v>45894</v>
      </c>
      <c r="C233" s="47">
        <f t="shared" si="13"/>
        <v>45894</v>
      </c>
      <c r="D233" s="44">
        <f t="shared" si="14"/>
        <v>45894</v>
      </c>
      <c r="E233" s="48">
        <v>0.3125</v>
      </c>
      <c r="F233" s="48">
        <v>0.77083333333333337</v>
      </c>
      <c r="G233">
        <f>+(F233-E233)*24-1</f>
        <v>10</v>
      </c>
    </row>
    <row r="234" spans="1:7">
      <c r="A234" s="45">
        <f t="shared" si="15"/>
        <v>45895</v>
      </c>
      <c r="B234" s="46">
        <f t="shared" si="12"/>
        <v>45895</v>
      </c>
      <c r="C234" s="47">
        <f t="shared" si="13"/>
        <v>45895</v>
      </c>
      <c r="D234" s="44">
        <f t="shared" si="14"/>
        <v>45895</v>
      </c>
      <c r="E234" s="48">
        <v>0.3125</v>
      </c>
      <c r="F234" s="48">
        <v>0.77083333333333337</v>
      </c>
      <c r="G234">
        <f>+(F234-E234)*24-1</f>
        <v>10</v>
      </c>
    </row>
    <row r="235" spans="1:7">
      <c r="A235" s="45">
        <f t="shared" si="15"/>
        <v>45896</v>
      </c>
      <c r="B235" s="46">
        <f t="shared" si="12"/>
        <v>45896</v>
      </c>
      <c r="C235" s="47">
        <f t="shared" si="13"/>
        <v>45896</v>
      </c>
      <c r="D235" s="44">
        <f t="shared" si="14"/>
        <v>45896</v>
      </c>
      <c r="E235" s="48">
        <v>0.3125</v>
      </c>
      <c r="F235" s="48">
        <v>0.77083333333333337</v>
      </c>
      <c r="G235">
        <f>+(F235-E235)*24-1</f>
        <v>10</v>
      </c>
    </row>
    <row r="236" spans="1:7">
      <c r="A236" s="45">
        <f t="shared" si="15"/>
        <v>45897</v>
      </c>
      <c r="B236" s="46">
        <f t="shared" si="12"/>
        <v>45897</v>
      </c>
      <c r="C236" s="47">
        <f t="shared" si="13"/>
        <v>45897</v>
      </c>
      <c r="D236" s="44">
        <f t="shared" si="14"/>
        <v>45897</v>
      </c>
      <c r="E236" s="48">
        <v>0.3125</v>
      </c>
      <c r="F236" s="48">
        <v>0.77083333333333337</v>
      </c>
      <c r="G236">
        <f>+(F236-E236)*24-1</f>
        <v>10</v>
      </c>
    </row>
    <row r="237" spans="1:7">
      <c r="A237" s="45">
        <f t="shared" si="15"/>
        <v>45898</v>
      </c>
      <c r="B237" s="46">
        <f t="shared" si="12"/>
        <v>45898</v>
      </c>
      <c r="C237" s="47">
        <f t="shared" si="13"/>
        <v>45898</v>
      </c>
      <c r="D237" s="44">
        <f t="shared" si="14"/>
        <v>45898</v>
      </c>
      <c r="E237" s="48">
        <v>0.3125</v>
      </c>
      <c r="F237" s="48">
        <v>0.72916666666666663</v>
      </c>
      <c r="G237">
        <f>+(F237-E237)*24-1</f>
        <v>9</v>
      </c>
    </row>
    <row r="238" spans="1:7">
      <c r="A238" s="45">
        <f t="shared" si="15"/>
        <v>45899</v>
      </c>
      <c r="B238" s="46">
        <f t="shared" si="12"/>
        <v>45899</v>
      </c>
      <c r="C238" s="47">
        <f t="shared" si="13"/>
        <v>45899</v>
      </c>
      <c r="D238" s="44">
        <f t="shared" si="14"/>
        <v>45899</v>
      </c>
      <c r="E238" s="48">
        <v>0.3125</v>
      </c>
      <c r="F238" s="48">
        <v>0.5625</v>
      </c>
      <c r="G238">
        <f>+(F238-E238)*24</f>
        <v>6</v>
      </c>
    </row>
    <row r="239" spans="1:7">
      <c r="A239" s="45">
        <f t="shared" si="15"/>
        <v>45900</v>
      </c>
      <c r="B239" s="46">
        <f t="shared" si="12"/>
        <v>45900</v>
      </c>
      <c r="C239" s="47">
        <f t="shared" si="13"/>
        <v>45900</v>
      </c>
      <c r="D239" s="44">
        <f t="shared" si="14"/>
        <v>45900</v>
      </c>
      <c r="E239" s="48"/>
      <c r="F239" s="48"/>
      <c r="G239">
        <f>+(F239-E239)*24</f>
        <v>0</v>
      </c>
    </row>
    <row r="240" spans="1:7">
      <c r="A240" s="45">
        <f t="shared" si="15"/>
        <v>45901</v>
      </c>
      <c r="B240" s="46">
        <f t="shared" si="12"/>
        <v>45901</v>
      </c>
      <c r="C240" s="47">
        <f t="shared" si="13"/>
        <v>45901</v>
      </c>
      <c r="D240" s="44">
        <f t="shared" si="14"/>
        <v>45901</v>
      </c>
      <c r="E240" s="48">
        <v>0.3125</v>
      </c>
      <c r="F240" s="48">
        <v>0.77083333333333337</v>
      </c>
      <c r="G240">
        <f>+(F240-E240)*24-1</f>
        <v>10</v>
      </c>
    </row>
    <row r="241" spans="1:7">
      <c r="A241" s="45">
        <f t="shared" si="15"/>
        <v>45902</v>
      </c>
      <c r="B241" s="46">
        <f t="shared" si="12"/>
        <v>45902</v>
      </c>
      <c r="C241" s="47">
        <f t="shared" si="13"/>
        <v>45902</v>
      </c>
      <c r="D241" s="44">
        <f t="shared" si="14"/>
        <v>45902</v>
      </c>
      <c r="E241" s="48">
        <v>0.3125</v>
      </c>
      <c r="F241" s="48">
        <v>0.77083333333333337</v>
      </c>
      <c r="G241">
        <f>+(F241-E241)*24-1</f>
        <v>10</v>
      </c>
    </row>
    <row r="242" spans="1:7">
      <c r="A242" s="45">
        <f t="shared" si="15"/>
        <v>45903</v>
      </c>
      <c r="B242" s="46">
        <f t="shared" si="12"/>
        <v>45903</v>
      </c>
      <c r="C242" s="47">
        <f t="shared" si="13"/>
        <v>45903</v>
      </c>
      <c r="D242" s="44">
        <f t="shared" si="14"/>
        <v>45903</v>
      </c>
      <c r="E242" s="48">
        <v>0.3125</v>
      </c>
      <c r="F242" s="48">
        <v>0.77083333333333337</v>
      </c>
      <c r="G242">
        <f>+(F242-E242)*24-1</f>
        <v>10</v>
      </c>
    </row>
    <row r="243" spans="1:7">
      <c r="A243" s="45">
        <f t="shared" si="15"/>
        <v>45904</v>
      </c>
      <c r="B243" s="46">
        <f t="shared" si="12"/>
        <v>45904</v>
      </c>
      <c r="C243" s="47">
        <f t="shared" si="13"/>
        <v>45904</v>
      </c>
      <c r="D243" s="44">
        <f t="shared" si="14"/>
        <v>45904</v>
      </c>
      <c r="E243" s="48">
        <v>0.3125</v>
      </c>
      <c r="F243" s="48">
        <v>0.77083333333333337</v>
      </c>
      <c r="G243">
        <f>+(F243-E243)*24-1</f>
        <v>10</v>
      </c>
    </row>
    <row r="244" spans="1:7">
      <c r="A244" s="45">
        <f t="shared" si="15"/>
        <v>45905</v>
      </c>
      <c r="B244" s="46">
        <f t="shared" si="12"/>
        <v>45905</v>
      </c>
      <c r="C244" s="47">
        <f t="shared" si="13"/>
        <v>45905</v>
      </c>
      <c r="D244" s="44">
        <f t="shared" si="14"/>
        <v>45905</v>
      </c>
      <c r="E244" s="48">
        <v>0.3125</v>
      </c>
      <c r="F244" s="48">
        <v>0.72916666666666663</v>
      </c>
      <c r="G244">
        <f>+(F244-E244)*24-1</f>
        <v>9</v>
      </c>
    </row>
    <row r="245" spans="1:7">
      <c r="A245" s="45">
        <f t="shared" si="15"/>
        <v>45906</v>
      </c>
      <c r="B245" s="46">
        <f t="shared" si="12"/>
        <v>45906</v>
      </c>
      <c r="C245" s="47">
        <f t="shared" si="13"/>
        <v>45906</v>
      </c>
      <c r="D245" s="44">
        <f t="shared" si="14"/>
        <v>45906</v>
      </c>
      <c r="E245" s="48">
        <v>0.3125</v>
      </c>
      <c r="F245" s="48">
        <v>0.5625</v>
      </c>
      <c r="G245">
        <f>+(F245-E245)*24</f>
        <v>6</v>
      </c>
    </row>
    <row r="246" spans="1:7">
      <c r="A246" s="45">
        <f t="shared" si="15"/>
        <v>45907</v>
      </c>
      <c r="B246" s="46">
        <f t="shared" si="12"/>
        <v>45907</v>
      </c>
      <c r="C246" s="47">
        <f t="shared" si="13"/>
        <v>45907</v>
      </c>
      <c r="D246" s="44">
        <f t="shared" si="14"/>
        <v>45907</v>
      </c>
      <c r="E246" s="48"/>
      <c r="F246" s="48"/>
      <c r="G246">
        <f>+(F246-E246)*24</f>
        <v>0</v>
      </c>
    </row>
    <row r="247" spans="1:7">
      <c r="A247" s="45">
        <f t="shared" si="15"/>
        <v>45908</v>
      </c>
      <c r="B247" s="46">
        <f t="shared" si="12"/>
        <v>45908</v>
      </c>
      <c r="C247" s="47">
        <f t="shared" si="13"/>
        <v>45908</v>
      </c>
      <c r="D247" s="44">
        <f t="shared" si="14"/>
        <v>45908</v>
      </c>
      <c r="E247" s="48">
        <v>0.3125</v>
      </c>
      <c r="F247" s="48">
        <v>0.77083333333333337</v>
      </c>
      <c r="G247">
        <f>+(F247-E247)*24-1</f>
        <v>10</v>
      </c>
    </row>
    <row r="248" spans="1:7">
      <c r="A248" s="45">
        <f t="shared" si="15"/>
        <v>45909</v>
      </c>
      <c r="B248" s="46">
        <f t="shared" si="12"/>
        <v>45909</v>
      </c>
      <c r="C248" s="47">
        <f t="shared" si="13"/>
        <v>45909</v>
      </c>
      <c r="D248" s="44">
        <f t="shared" si="14"/>
        <v>45909</v>
      </c>
      <c r="E248" s="48">
        <v>0.3125</v>
      </c>
      <c r="F248" s="48">
        <v>0.77083333333333337</v>
      </c>
      <c r="G248">
        <f>+(F248-E248)*24-1</f>
        <v>10</v>
      </c>
    </row>
    <row r="249" spans="1:7">
      <c r="A249" s="45">
        <f t="shared" si="15"/>
        <v>45910</v>
      </c>
      <c r="B249" s="46">
        <f t="shared" si="12"/>
        <v>45910</v>
      </c>
      <c r="C249" s="47">
        <f t="shared" si="13"/>
        <v>45910</v>
      </c>
      <c r="D249" s="44">
        <f t="shared" si="14"/>
        <v>45910</v>
      </c>
      <c r="E249" s="48">
        <v>0.3125</v>
      </c>
      <c r="F249" s="48">
        <v>0.77083333333333337</v>
      </c>
      <c r="G249">
        <f>+(F249-E249)*24-1</f>
        <v>10</v>
      </c>
    </row>
    <row r="250" spans="1:7">
      <c r="A250" s="45">
        <f t="shared" si="15"/>
        <v>45911</v>
      </c>
      <c r="B250" s="46">
        <f t="shared" si="12"/>
        <v>45911</v>
      </c>
      <c r="C250" s="47">
        <f t="shared" si="13"/>
        <v>45911</v>
      </c>
      <c r="D250" s="44">
        <f t="shared" si="14"/>
        <v>45911</v>
      </c>
      <c r="E250" s="48">
        <v>0.3125</v>
      </c>
      <c r="F250" s="48">
        <v>0.77083333333333337</v>
      </c>
      <c r="G250">
        <f>+(F250-E250)*24-1</f>
        <v>10</v>
      </c>
    </row>
    <row r="251" spans="1:7">
      <c r="A251" s="45">
        <f t="shared" si="15"/>
        <v>45912</v>
      </c>
      <c r="B251" s="46">
        <f t="shared" si="12"/>
        <v>45912</v>
      </c>
      <c r="C251" s="47">
        <f t="shared" si="13"/>
        <v>45912</v>
      </c>
      <c r="D251" s="44">
        <f t="shared" si="14"/>
        <v>45912</v>
      </c>
      <c r="E251" s="48">
        <v>0.3125</v>
      </c>
      <c r="F251" s="48">
        <v>0.72916666666666663</v>
      </c>
      <c r="G251">
        <f>+(F251-E251)*24-1</f>
        <v>9</v>
      </c>
    </row>
    <row r="252" spans="1:7">
      <c r="A252" s="45">
        <f t="shared" si="15"/>
        <v>45913</v>
      </c>
      <c r="B252" s="46">
        <f t="shared" si="12"/>
        <v>45913</v>
      </c>
      <c r="C252" s="47">
        <f t="shared" si="13"/>
        <v>45913</v>
      </c>
      <c r="D252" s="44">
        <f t="shared" si="14"/>
        <v>45913</v>
      </c>
      <c r="E252" s="48">
        <v>0.3125</v>
      </c>
      <c r="F252" s="48">
        <v>0.5625</v>
      </c>
      <c r="G252">
        <f>+(F252-E252)*24</f>
        <v>6</v>
      </c>
    </row>
    <row r="253" spans="1:7">
      <c r="A253" s="45">
        <f t="shared" si="15"/>
        <v>45914</v>
      </c>
      <c r="B253" s="46">
        <f t="shared" si="12"/>
        <v>45914</v>
      </c>
      <c r="C253" s="47">
        <f t="shared" si="13"/>
        <v>45914</v>
      </c>
      <c r="D253" s="44">
        <f t="shared" si="14"/>
        <v>45914</v>
      </c>
      <c r="E253" s="48"/>
      <c r="F253" s="48"/>
      <c r="G253">
        <f>+(F253-E253)*24</f>
        <v>0</v>
      </c>
    </row>
    <row r="254" spans="1:7">
      <c r="A254" s="45">
        <f t="shared" si="15"/>
        <v>45915</v>
      </c>
      <c r="B254" s="46">
        <f t="shared" si="12"/>
        <v>45915</v>
      </c>
      <c r="C254" s="47">
        <f t="shared" si="13"/>
        <v>45915</v>
      </c>
      <c r="D254" s="44">
        <f t="shared" si="14"/>
        <v>45915</v>
      </c>
      <c r="E254" s="48">
        <v>0.3125</v>
      </c>
      <c r="F254" s="48">
        <v>0.77083333333333337</v>
      </c>
      <c r="G254">
        <f>+(F254-E254)*24-1</f>
        <v>10</v>
      </c>
    </row>
    <row r="255" spans="1:7">
      <c r="A255" s="45">
        <f t="shared" si="15"/>
        <v>45916</v>
      </c>
      <c r="B255" s="46">
        <f t="shared" si="12"/>
        <v>45916</v>
      </c>
      <c r="C255" s="47">
        <f t="shared" si="13"/>
        <v>45916</v>
      </c>
      <c r="D255" s="44">
        <f t="shared" si="14"/>
        <v>45916</v>
      </c>
      <c r="E255" s="48">
        <v>0.3125</v>
      </c>
      <c r="F255" s="48">
        <v>0.77083333333333337</v>
      </c>
      <c r="G255">
        <f>+(F255-E255)*24-1</f>
        <v>10</v>
      </c>
    </row>
    <row r="256" spans="1:7">
      <c r="A256" s="45">
        <f t="shared" si="15"/>
        <v>45917</v>
      </c>
      <c r="B256" s="46">
        <f t="shared" si="12"/>
        <v>45917</v>
      </c>
      <c r="C256" s="47">
        <f t="shared" si="13"/>
        <v>45917</v>
      </c>
      <c r="D256" s="44">
        <f t="shared" si="14"/>
        <v>45917</v>
      </c>
      <c r="E256" s="48">
        <v>0.3125</v>
      </c>
      <c r="F256" s="48">
        <v>0.77083333333333337</v>
      </c>
      <c r="G256">
        <f>+(F256-E256)*24-1</f>
        <v>10</v>
      </c>
    </row>
    <row r="257" spans="1:7">
      <c r="A257" s="45">
        <f t="shared" si="15"/>
        <v>45918</v>
      </c>
      <c r="B257" s="46">
        <f t="shared" si="12"/>
        <v>45918</v>
      </c>
      <c r="C257" s="47">
        <f t="shared" si="13"/>
        <v>45918</v>
      </c>
      <c r="D257" s="44">
        <f t="shared" si="14"/>
        <v>45918</v>
      </c>
      <c r="E257" s="48">
        <v>0.3125</v>
      </c>
      <c r="F257" s="48">
        <v>0.77083333333333337</v>
      </c>
      <c r="G257">
        <f>+(F257-E257)*24-1</f>
        <v>10</v>
      </c>
    </row>
    <row r="258" spans="1:7">
      <c r="A258" s="45">
        <f t="shared" si="15"/>
        <v>45919</v>
      </c>
      <c r="B258" s="46">
        <f t="shared" ref="B258:B321" si="16">+A258</f>
        <v>45919</v>
      </c>
      <c r="C258" s="47">
        <f t="shared" ref="C258:C321" si="17">+A258</f>
        <v>45919</v>
      </c>
      <c r="D258" s="44">
        <f t="shared" si="14"/>
        <v>45919</v>
      </c>
      <c r="E258" s="48">
        <v>0.3125</v>
      </c>
      <c r="F258" s="48">
        <v>0.72916666666666663</v>
      </c>
      <c r="G258">
        <f>+(F258-E258)*24-1</f>
        <v>9</v>
      </c>
    </row>
    <row r="259" spans="1:7">
      <c r="A259" s="45">
        <f t="shared" si="15"/>
        <v>45920</v>
      </c>
      <c r="B259" s="46">
        <f t="shared" si="16"/>
        <v>45920</v>
      </c>
      <c r="C259" s="47">
        <f t="shared" si="17"/>
        <v>45920</v>
      </c>
      <c r="D259" s="44">
        <f t="shared" ref="D259:D322" si="18">+A259</f>
        <v>45920</v>
      </c>
      <c r="E259" s="48">
        <v>0.3125</v>
      </c>
      <c r="F259" s="48">
        <v>0.5625</v>
      </c>
      <c r="G259">
        <f>+(F259-E259)*24</f>
        <v>6</v>
      </c>
    </row>
    <row r="260" spans="1:7">
      <c r="A260" s="45">
        <f t="shared" ref="A260:A323" si="19">+A259+1</f>
        <v>45921</v>
      </c>
      <c r="B260" s="46">
        <f t="shared" si="16"/>
        <v>45921</v>
      </c>
      <c r="C260" s="47">
        <f t="shared" si="17"/>
        <v>45921</v>
      </c>
      <c r="D260" s="44">
        <f t="shared" si="18"/>
        <v>45921</v>
      </c>
      <c r="E260" s="48"/>
      <c r="F260" s="48"/>
      <c r="G260">
        <f>+(F260-E260)*24</f>
        <v>0</v>
      </c>
    </row>
    <row r="261" spans="1:7">
      <c r="A261" s="45">
        <f t="shared" si="19"/>
        <v>45922</v>
      </c>
      <c r="B261" s="46">
        <f t="shared" si="16"/>
        <v>45922</v>
      </c>
      <c r="C261" s="47">
        <f t="shared" si="17"/>
        <v>45922</v>
      </c>
      <c r="D261" s="44">
        <f t="shared" si="18"/>
        <v>45922</v>
      </c>
      <c r="E261" s="48">
        <v>0.3125</v>
      </c>
      <c r="F261" s="48">
        <v>0.77083333333333337</v>
      </c>
      <c r="G261">
        <f>+(F261-E261)*24-1</f>
        <v>10</v>
      </c>
    </row>
    <row r="262" spans="1:7">
      <c r="A262" s="45">
        <f t="shared" si="19"/>
        <v>45923</v>
      </c>
      <c r="B262" s="46">
        <f t="shared" si="16"/>
        <v>45923</v>
      </c>
      <c r="C262" s="47">
        <f t="shared" si="17"/>
        <v>45923</v>
      </c>
      <c r="D262" s="44">
        <f t="shared" si="18"/>
        <v>45923</v>
      </c>
      <c r="E262" s="48">
        <v>0.3125</v>
      </c>
      <c r="F262" s="48">
        <v>0.77083333333333337</v>
      </c>
      <c r="G262">
        <f>+(F262-E262)*24-1</f>
        <v>10</v>
      </c>
    </row>
    <row r="263" spans="1:7">
      <c r="A263" s="45">
        <f t="shared" si="19"/>
        <v>45924</v>
      </c>
      <c r="B263" s="46">
        <f t="shared" si="16"/>
        <v>45924</v>
      </c>
      <c r="C263" s="47">
        <f t="shared" si="17"/>
        <v>45924</v>
      </c>
      <c r="D263" s="44">
        <f t="shared" si="18"/>
        <v>45924</v>
      </c>
      <c r="E263" s="48">
        <v>0.3125</v>
      </c>
      <c r="F263" s="48">
        <v>0.77083333333333337</v>
      </c>
      <c r="G263">
        <f>+(F263-E263)*24-1</f>
        <v>10</v>
      </c>
    </row>
    <row r="264" spans="1:7">
      <c r="A264" s="45">
        <f t="shared" si="19"/>
        <v>45925</v>
      </c>
      <c r="B264" s="46">
        <f t="shared" si="16"/>
        <v>45925</v>
      </c>
      <c r="C264" s="47">
        <f t="shared" si="17"/>
        <v>45925</v>
      </c>
      <c r="D264" s="44">
        <f t="shared" si="18"/>
        <v>45925</v>
      </c>
      <c r="E264" s="48">
        <v>0.3125</v>
      </c>
      <c r="F264" s="48">
        <v>0.77083333333333337</v>
      </c>
      <c r="G264">
        <f>+(F264-E264)*24-1</f>
        <v>10</v>
      </c>
    </row>
    <row r="265" spans="1:7">
      <c r="A265" s="45">
        <f t="shared" si="19"/>
        <v>45926</v>
      </c>
      <c r="B265" s="46">
        <f t="shared" si="16"/>
        <v>45926</v>
      </c>
      <c r="C265" s="47">
        <f t="shared" si="17"/>
        <v>45926</v>
      </c>
      <c r="D265" s="44">
        <f t="shared" si="18"/>
        <v>45926</v>
      </c>
      <c r="E265" s="48">
        <v>0.3125</v>
      </c>
      <c r="F265" s="48">
        <v>0.72916666666666663</v>
      </c>
      <c r="G265">
        <f>+(F265-E265)*24-1</f>
        <v>9</v>
      </c>
    </row>
    <row r="266" spans="1:7">
      <c r="A266" s="45">
        <f t="shared" si="19"/>
        <v>45927</v>
      </c>
      <c r="B266" s="46">
        <f t="shared" si="16"/>
        <v>45927</v>
      </c>
      <c r="C266" s="47">
        <f t="shared" si="17"/>
        <v>45927</v>
      </c>
      <c r="D266" s="44">
        <f t="shared" si="18"/>
        <v>45927</v>
      </c>
      <c r="E266" s="48">
        <v>0.3125</v>
      </c>
      <c r="F266" s="48">
        <v>0.5625</v>
      </c>
      <c r="G266">
        <f>+(F266-E266)*24</f>
        <v>6</v>
      </c>
    </row>
    <row r="267" spans="1:7">
      <c r="A267" s="45">
        <f t="shared" si="19"/>
        <v>45928</v>
      </c>
      <c r="B267" s="46">
        <f t="shared" si="16"/>
        <v>45928</v>
      </c>
      <c r="C267" s="47">
        <f t="shared" si="17"/>
        <v>45928</v>
      </c>
      <c r="D267" s="44">
        <f t="shared" si="18"/>
        <v>45928</v>
      </c>
      <c r="E267" s="48"/>
      <c r="F267" s="48"/>
      <c r="G267">
        <f>+(F267-E267)*24</f>
        <v>0</v>
      </c>
    </row>
    <row r="268" spans="1:7">
      <c r="A268" s="45">
        <f t="shared" si="19"/>
        <v>45929</v>
      </c>
      <c r="B268" s="46">
        <f t="shared" si="16"/>
        <v>45929</v>
      </c>
      <c r="C268" s="47">
        <f t="shared" si="17"/>
        <v>45929</v>
      </c>
      <c r="D268" s="44">
        <f t="shared" si="18"/>
        <v>45929</v>
      </c>
      <c r="E268" s="48">
        <v>0.3125</v>
      </c>
      <c r="F268" s="48">
        <v>0.77083333333333337</v>
      </c>
      <c r="G268">
        <f>+(F268-E268)*24-1</f>
        <v>10</v>
      </c>
    </row>
    <row r="269" spans="1:7">
      <c r="A269" s="45">
        <f t="shared" si="19"/>
        <v>45930</v>
      </c>
      <c r="B269" s="46">
        <f t="shared" si="16"/>
        <v>45930</v>
      </c>
      <c r="C269" s="47">
        <f t="shared" si="17"/>
        <v>45930</v>
      </c>
      <c r="D269" s="44">
        <f t="shared" si="18"/>
        <v>45930</v>
      </c>
      <c r="E269" s="48">
        <v>0.3125</v>
      </c>
      <c r="F269" s="48">
        <v>0.77083333333333337</v>
      </c>
      <c r="G269">
        <f>+(F269-E269)*24-1</f>
        <v>10</v>
      </c>
    </row>
    <row r="270" spans="1:7">
      <c r="A270" s="45">
        <f t="shared" si="19"/>
        <v>45931</v>
      </c>
      <c r="B270" s="46">
        <f t="shared" si="16"/>
        <v>45931</v>
      </c>
      <c r="C270" s="47">
        <f t="shared" si="17"/>
        <v>45931</v>
      </c>
      <c r="D270" s="44">
        <f t="shared" si="18"/>
        <v>45931</v>
      </c>
      <c r="E270" s="48">
        <v>0.3125</v>
      </c>
      <c r="F270" s="48">
        <v>0.77083333333333337</v>
      </c>
      <c r="G270">
        <f>+(F270-E270)*24-1</f>
        <v>10</v>
      </c>
    </row>
    <row r="271" spans="1:7">
      <c r="A271" s="45">
        <f t="shared" si="19"/>
        <v>45932</v>
      </c>
      <c r="B271" s="46">
        <f t="shared" si="16"/>
        <v>45932</v>
      </c>
      <c r="C271" s="47">
        <f t="shared" si="17"/>
        <v>45932</v>
      </c>
      <c r="D271" s="44">
        <f t="shared" si="18"/>
        <v>45932</v>
      </c>
      <c r="E271" s="48">
        <v>0.3125</v>
      </c>
      <c r="F271" s="48">
        <v>0.77083333333333337</v>
      </c>
      <c r="G271">
        <f>+(F271-E271)*24-1</f>
        <v>10</v>
      </c>
    </row>
    <row r="272" spans="1:7">
      <c r="A272" s="45">
        <f t="shared" si="19"/>
        <v>45933</v>
      </c>
      <c r="B272" s="46">
        <f t="shared" si="16"/>
        <v>45933</v>
      </c>
      <c r="C272" s="47">
        <f t="shared" si="17"/>
        <v>45933</v>
      </c>
      <c r="D272" s="44">
        <f t="shared" si="18"/>
        <v>45933</v>
      </c>
      <c r="E272" s="48">
        <v>0.3125</v>
      </c>
      <c r="F272" s="48">
        <v>0.72916666666666663</v>
      </c>
      <c r="G272">
        <f>+(F272-E272)*24-1</f>
        <v>9</v>
      </c>
    </row>
    <row r="273" spans="1:7">
      <c r="A273" s="45">
        <f t="shared" si="19"/>
        <v>45934</v>
      </c>
      <c r="B273" s="46">
        <f t="shared" si="16"/>
        <v>45934</v>
      </c>
      <c r="C273" s="47">
        <f t="shared" si="17"/>
        <v>45934</v>
      </c>
      <c r="D273" s="44">
        <f t="shared" si="18"/>
        <v>45934</v>
      </c>
      <c r="E273" s="48">
        <v>0.3125</v>
      </c>
      <c r="F273" s="48">
        <v>0.5625</v>
      </c>
      <c r="G273">
        <f>+(F273-E273)*24</f>
        <v>6</v>
      </c>
    </row>
    <row r="274" spans="1:7">
      <c r="A274" s="45">
        <f t="shared" si="19"/>
        <v>45935</v>
      </c>
      <c r="B274" s="46">
        <f t="shared" si="16"/>
        <v>45935</v>
      </c>
      <c r="C274" s="47">
        <f t="shared" si="17"/>
        <v>45935</v>
      </c>
      <c r="D274" s="44">
        <f t="shared" si="18"/>
        <v>45935</v>
      </c>
      <c r="E274" s="48"/>
      <c r="F274" s="48"/>
      <c r="G274">
        <f>+(F274-E274)*24</f>
        <v>0</v>
      </c>
    </row>
    <row r="275" spans="1:7">
      <c r="A275" s="45">
        <f t="shared" si="19"/>
        <v>45936</v>
      </c>
      <c r="B275" s="46">
        <f t="shared" si="16"/>
        <v>45936</v>
      </c>
      <c r="C275" s="47">
        <f t="shared" si="17"/>
        <v>45936</v>
      </c>
      <c r="D275" s="44">
        <f t="shared" si="18"/>
        <v>45936</v>
      </c>
      <c r="E275" s="48">
        <v>0.3125</v>
      </c>
      <c r="F275" s="48">
        <v>0.77083333333333337</v>
      </c>
      <c r="G275">
        <f>+(F275-E275)*24-1</f>
        <v>10</v>
      </c>
    </row>
    <row r="276" spans="1:7">
      <c r="A276" s="45">
        <f t="shared" si="19"/>
        <v>45937</v>
      </c>
      <c r="B276" s="46">
        <f t="shared" si="16"/>
        <v>45937</v>
      </c>
      <c r="C276" s="47">
        <f t="shared" si="17"/>
        <v>45937</v>
      </c>
      <c r="D276" s="44">
        <f t="shared" si="18"/>
        <v>45937</v>
      </c>
      <c r="E276" s="48">
        <v>0.3125</v>
      </c>
      <c r="F276" s="48">
        <v>0.77083333333333337</v>
      </c>
      <c r="G276">
        <f>+(F276-E276)*24-1</f>
        <v>10</v>
      </c>
    </row>
    <row r="277" spans="1:7">
      <c r="A277" s="45">
        <f t="shared" si="19"/>
        <v>45938</v>
      </c>
      <c r="B277" s="46">
        <f t="shared" si="16"/>
        <v>45938</v>
      </c>
      <c r="C277" s="47">
        <f t="shared" si="17"/>
        <v>45938</v>
      </c>
      <c r="D277" s="44">
        <f t="shared" si="18"/>
        <v>45938</v>
      </c>
      <c r="E277" s="48">
        <v>0.3125</v>
      </c>
      <c r="F277" s="48">
        <v>0.77083333333333337</v>
      </c>
      <c r="G277">
        <f>+(F277-E277)*24-1</f>
        <v>10</v>
      </c>
    </row>
    <row r="278" spans="1:7">
      <c r="A278" s="45">
        <f t="shared" si="19"/>
        <v>45939</v>
      </c>
      <c r="B278" s="46">
        <f t="shared" si="16"/>
        <v>45939</v>
      </c>
      <c r="C278" s="47">
        <f t="shared" si="17"/>
        <v>45939</v>
      </c>
      <c r="D278" s="44">
        <f t="shared" si="18"/>
        <v>45939</v>
      </c>
      <c r="E278" s="48">
        <v>0.3125</v>
      </c>
      <c r="F278" s="48">
        <v>0.77083333333333337</v>
      </c>
      <c r="G278">
        <f>+(F278-E278)*24-1</f>
        <v>10</v>
      </c>
    </row>
    <row r="279" spans="1:7">
      <c r="A279" s="45">
        <f t="shared" si="19"/>
        <v>45940</v>
      </c>
      <c r="B279" s="46">
        <f t="shared" si="16"/>
        <v>45940</v>
      </c>
      <c r="C279" s="47">
        <f t="shared" si="17"/>
        <v>45940</v>
      </c>
      <c r="D279" s="44">
        <f t="shared" si="18"/>
        <v>45940</v>
      </c>
      <c r="E279" s="48">
        <v>0.3125</v>
      </c>
      <c r="F279" s="48">
        <v>0.72916666666666663</v>
      </c>
      <c r="G279">
        <f>+(F279-E279)*24-1</f>
        <v>9</v>
      </c>
    </row>
    <row r="280" spans="1:7">
      <c r="A280" s="45">
        <f t="shared" si="19"/>
        <v>45941</v>
      </c>
      <c r="B280" s="46">
        <f t="shared" si="16"/>
        <v>45941</v>
      </c>
      <c r="C280" s="47">
        <f t="shared" si="17"/>
        <v>45941</v>
      </c>
      <c r="D280" s="44">
        <f t="shared" si="18"/>
        <v>45941</v>
      </c>
      <c r="E280" s="48">
        <v>0.3125</v>
      </c>
      <c r="F280" s="48">
        <v>0.5625</v>
      </c>
      <c r="G280">
        <f>+(F280-E280)*24</f>
        <v>6</v>
      </c>
    </row>
    <row r="281" spans="1:7">
      <c r="A281" s="45">
        <f t="shared" si="19"/>
        <v>45942</v>
      </c>
      <c r="B281" s="46">
        <f t="shared" si="16"/>
        <v>45942</v>
      </c>
      <c r="C281" s="47">
        <f t="shared" si="17"/>
        <v>45942</v>
      </c>
      <c r="D281" s="44">
        <f t="shared" si="18"/>
        <v>45942</v>
      </c>
      <c r="E281" s="48"/>
      <c r="F281" s="48"/>
      <c r="G281">
        <f>+(F281-E281)*24</f>
        <v>0</v>
      </c>
    </row>
    <row r="282" spans="1:7">
      <c r="A282" s="45">
        <f t="shared" si="19"/>
        <v>45943</v>
      </c>
      <c r="B282" s="46">
        <f t="shared" si="16"/>
        <v>45943</v>
      </c>
      <c r="C282" s="47">
        <f t="shared" si="17"/>
        <v>45943</v>
      </c>
      <c r="D282" s="44">
        <f t="shared" si="18"/>
        <v>45943</v>
      </c>
      <c r="E282" s="48">
        <v>0.3125</v>
      </c>
      <c r="F282" s="48">
        <v>0.77083333333333337</v>
      </c>
      <c r="G282">
        <f>+(F282-E282)*24-1</f>
        <v>10</v>
      </c>
    </row>
    <row r="283" spans="1:7">
      <c r="A283" s="45">
        <f t="shared" si="19"/>
        <v>45944</v>
      </c>
      <c r="B283" s="46">
        <f t="shared" si="16"/>
        <v>45944</v>
      </c>
      <c r="C283" s="47">
        <f t="shared" si="17"/>
        <v>45944</v>
      </c>
      <c r="D283" s="44">
        <f t="shared" si="18"/>
        <v>45944</v>
      </c>
      <c r="E283" s="48">
        <v>0.3125</v>
      </c>
      <c r="F283" s="48">
        <v>0.77083333333333337</v>
      </c>
      <c r="G283">
        <f>+(F283-E283)*24-1</f>
        <v>10</v>
      </c>
    </row>
    <row r="284" spans="1:7">
      <c r="A284" s="45">
        <f t="shared" si="19"/>
        <v>45945</v>
      </c>
      <c r="B284" s="46">
        <f t="shared" si="16"/>
        <v>45945</v>
      </c>
      <c r="C284" s="47">
        <f t="shared" si="17"/>
        <v>45945</v>
      </c>
      <c r="D284" s="44">
        <f t="shared" si="18"/>
        <v>45945</v>
      </c>
      <c r="E284" s="48">
        <v>0.3125</v>
      </c>
      <c r="F284" s="48">
        <v>0.77083333333333337</v>
      </c>
      <c r="G284">
        <f>+(F284-E284)*24-1</f>
        <v>10</v>
      </c>
    </row>
    <row r="285" spans="1:7">
      <c r="A285" s="45">
        <f t="shared" si="19"/>
        <v>45946</v>
      </c>
      <c r="B285" s="46">
        <f t="shared" si="16"/>
        <v>45946</v>
      </c>
      <c r="C285" s="47">
        <f t="shared" si="17"/>
        <v>45946</v>
      </c>
      <c r="D285" s="44">
        <f t="shared" si="18"/>
        <v>45946</v>
      </c>
      <c r="E285" s="48">
        <v>0.3125</v>
      </c>
      <c r="F285" s="48">
        <v>0.77083333333333337</v>
      </c>
      <c r="G285">
        <f>+(F285-E285)*24-1</f>
        <v>10</v>
      </c>
    </row>
    <row r="286" spans="1:7">
      <c r="A286" s="45">
        <f t="shared" si="19"/>
        <v>45947</v>
      </c>
      <c r="B286" s="46">
        <f t="shared" si="16"/>
        <v>45947</v>
      </c>
      <c r="C286" s="47">
        <f t="shared" si="17"/>
        <v>45947</v>
      </c>
      <c r="D286" s="44">
        <f t="shared" si="18"/>
        <v>45947</v>
      </c>
      <c r="E286" s="48">
        <v>0.3125</v>
      </c>
      <c r="F286" s="48">
        <v>0.72916666666666663</v>
      </c>
      <c r="G286">
        <f>+(F286-E286)*24-1</f>
        <v>9</v>
      </c>
    </row>
    <row r="287" spans="1:7">
      <c r="A287" s="45">
        <f t="shared" si="19"/>
        <v>45948</v>
      </c>
      <c r="B287" s="46">
        <f t="shared" si="16"/>
        <v>45948</v>
      </c>
      <c r="C287" s="47">
        <f t="shared" si="17"/>
        <v>45948</v>
      </c>
      <c r="D287" s="44">
        <f t="shared" si="18"/>
        <v>45948</v>
      </c>
      <c r="E287" s="48">
        <v>0.3125</v>
      </c>
      <c r="F287" s="48">
        <v>0.5625</v>
      </c>
      <c r="G287">
        <f>+(F287-E287)*24</f>
        <v>6</v>
      </c>
    </row>
    <row r="288" spans="1:7">
      <c r="A288" s="45">
        <f t="shared" si="19"/>
        <v>45949</v>
      </c>
      <c r="B288" s="46">
        <f t="shared" si="16"/>
        <v>45949</v>
      </c>
      <c r="C288" s="47">
        <f t="shared" si="17"/>
        <v>45949</v>
      </c>
      <c r="D288" s="44">
        <f t="shared" si="18"/>
        <v>45949</v>
      </c>
      <c r="E288" s="48"/>
      <c r="F288" s="48"/>
      <c r="G288">
        <f>+(F288-E288)*24</f>
        <v>0</v>
      </c>
    </row>
    <row r="289" spans="1:7">
      <c r="A289" s="45">
        <f t="shared" si="19"/>
        <v>45950</v>
      </c>
      <c r="B289" s="46">
        <f t="shared" si="16"/>
        <v>45950</v>
      </c>
      <c r="C289" s="47">
        <f t="shared" si="17"/>
        <v>45950</v>
      </c>
      <c r="D289" s="44">
        <f t="shared" si="18"/>
        <v>45950</v>
      </c>
      <c r="E289" s="48">
        <v>0.3125</v>
      </c>
      <c r="F289" s="48">
        <v>0.77083333333333337</v>
      </c>
      <c r="G289">
        <f>+(F289-E289)*24-1</f>
        <v>10</v>
      </c>
    </row>
    <row r="290" spans="1:7">
      <c r="A290" s="45">
        <f t="shared" si="19"/>
        <v>45951</v>
      </c>
      <c r="B290" s="46">
        <f t="shared" si="16"/>
        <v>45951</v>
      </c>
      <c r="C290" s="47">
        <f t="shared" si="17"/>
        <v>45951</v>
      </c>
      <c r="D290" s="44">
        <f t="shared" si="18"/>
        <v>45951</v>
      </c>
      <c r="E290" s="48">
        <v>0.3125</v>
      </c>
      <c r="F290" s="48">
        <v>0.77083333333333337</v>
      </c>
      <c r="G290">
        <f>+(F290-E290)*24-1</f>
        <v>10</v>
      </c>
    </row>
    <row r="291" spans="1:7">
      <c r="A291" s="45">
        <f t="shared" si="19"/>
        <v>45952</v>
      </c>
      <c r="B291" s="46">
        <f t="shared" si="16"/>
        <v>45952</v>
      </c>
      <c r="C291" s="47">
        <f t="shared" si="17"/>
        <v>45952</v>
      </c>
      <c r="D291" s="44">
        <f t="shared" si="18"/>
        <v>45952</v>
      </c>
      <c r="E291" s="48">
        <v>0.3125</v>
      </c>
      <c r="F291" s="48">
        <v>0.77083333333333337</v>
      </c>
      <c r="G291">
        <f>+(F291-E291)*24-1</f>
        <v>10</v>
      </c>
    </row>
    <row r="292" spans="1:7">
      <c r="A292" s="45">
        <f t="shared" si="19"/>
        <v>45953</v>
      </c>
      <c r="B292" s="46">
        <f t="shared" si="16"/>
        <v>45953</v>
      </c>
      <c r="C292" s="47">
        <f t="shared" si="17"/>
        <v>45953</v>
      </c>
      <c r="D292" s="44">
        <f t="shared" si="18"/>
        <v>45953</v>
      </c>
      <c r="E292" s="48">
        <v>0.3125</v>
      </c>
      <c r="F292" s="48">
        <v>0.77083333333333337</v>
      </c>
      <c r="G292">
        <f>+(F292-E292)*24-1</f>
        <v>10</v>
      </c>
    </row>
    <row r="293" spans="1:7">
      <c r="A293" s="45">
        <f t="shared" si="19"/>
        <v>45954</v>
      </c>
      <c r="B293" s="46">
        <f t="shared" si="16"/>
        <v>45954</v>
      </c>
      <c r="C293" s="47">
        <f t="shared" si="17"/>
        <v>45954</v>
      </c>
      <c r="D293" s="44">
        <f t="shared" si="18"/>
        <v>45954</v>
      </c>
      <c r="E293" s="48">
        <v>0.3125</v>
      </c>
      <c r="F293" s="48">
        <v>0.72916666666666663</v>
      </c>
      <c r="G293">
        <f>+(F293-E293)*24-1</f>
        <v>9</v>
      </c>
    </row>
    <row r="294" spans="1:7">
      <c r="A294" s="45">
        <f t="shared" si="19"/>
        <v>45955</v>
      </c>
      <c r="B294" s="46">
        <f t="shared" si="16"/>
        <v>45955</v>
      </c>
      <c r="C294" s="47">
        <f t="shared" si="17"/>
        <v>45955</v>
      </c>
      <c r="D294" s="44">
        <f t="shared" si="18"/>
        <v>45955</v>
      </c>
      <c r="E294" s="48">
        <v>0.3125</v>
      </c>
      <c r="F294" s="48">
        <v>0.5625</v>
      </c>
      <c r="G294">
        <f>+(F294-E294)*24</f>
        <v>6</v>
      </c>
    </row>
    <row r="295" spans="1:7">
      <c r="A295" s="45">
        <f t="shared" si="19"/>
        <v>45956</v>
      </c>
      <c r="B295" s="46">
        <f t="shared" si="16"/>
        <v>45956</v>
      </c>
      <c r="C295" s="47">
        <f t="shared" si="17"/>
        <v>45956</v>
      </c>
      <c r="D295" s="44">
        <f t="shared" si="18"/>
        <v>45956</v>
      </c>
      <c r="E295" s="48"/>
      <c r="F295" s="48"/>
      <c r="G295">
        <f>+(F295-E295)*24</f>
        <v>0</v>
      </c>
    </row>
    <row r="296" spans="1:7">
      <c r="A296" s="45">
        <f t="shared" si="19"/>
        <v>45957</v>
      </c>
      <c r="B296" s="46">
        <f t="shared" si="16"/>
        <v>45957</v>
      </c>
      <c r="C296" s="47">
        <f t="shared" si="17"/>
        <v>45957</v>
      </c>
      <c r="D296" s="44">
        <f t="shared" si="18"/>
        <v>45957</v>
      </c>
      <c r="E296" s="48">
        <v>0.3125</v>
      </c>
      <c r="F296" s="48">
        <v>0.77083333333333337</v>
      </c>
      <c r="G296">
        <f>+(F296-E296)*24-1</f>
        <v>10</v>
      </c>
    </row>
    <row r="297" spans="1:7">
      <c r="A297" s="45">
        <f t="shared" si="19"/>
        <v>45958</v>
      </c>
      <c r="B297" s="46">
        <f t="shared" si="16"/>
        <v>45958</v>
      </c>
      <c r="C297" s="47">
        <f t="shared" si="17"/>
        <v>45958</v>
      </c>
      <c r="D297" s="44">
        <f t="shared" si="18"/>
        <v>45958</v>
      </c>
      <c r="E297" s="48">
        <v>0.3125</v>
      </c>
      <c r="F297" s="48">
        <v>0.77083333333333337</v>
      </c>
      <c r="G297">
        <f>+(F297-E297)*24-1</f>
        <v>10</v>
      </c>
    </row>
    <row r="298" spans="1:7">
      <c r="A298" s="45">
        <f t="shared" si="19"/>
        <v>45959</v>
      </c>
      <c r="B298" s="46">
        <f t="shared" si="16"/>
        <v>45959</v>
      </c>
      <c r="C298" s="47">
        <f t="shared" si="17"/>
        <v>45959</v>
      </c>
      <c r="D298" s="44">
        <f t="shared" si="18"/>
        <v>45959</v>
      </c>
      <c r="E298" s="48">
        <v>0.3125</v>
      </c>
      <c r="F298" s="48">
        <v>0.77083333333333337</v>
      </c>
      <c r="G298">
        <f>+(F298-E298)*24-1</f>
        <v>10</v>
      </c>
    </row>
    <row r="299" spans="1:7">
      <c r="A299" s="45">
        <f t="shared" si="19"/>
        <v>45960</v>
      </c>
      <c r="B299" s="46">
        <f t="shared" si="16"/>
        <v>45960</v>
      </c>
      <c r="C299" s="47">
        <f t="shared" si="17"/>
        <v>45960</v>
      </c>
      <c r="D299" s="44">
        <f t="shared" si="18"/>
        <v>45960</v>
      </c>
      <c r="E299" s="48">
        <v>0.3125</v>
      </c>
      <c r="F299" s="48">
        <v>0.77083333333333337</v>
      </c>
      <c r="G299">
        <f>+(F299-E299)*24-1</f>
        <v>10</v>
      </c>
    </row>
    <row r="300" spans="1:7">
      <c r="A300" s="45">
        <f t="shared" si="19"/>
        <v>45961</v>
      </c>
      <c r="B300" s="46">
        <f t="shared" si="16"/>
        <v>45961</v>
      </c>
      <c r="C300" s="47">
        <f t="shared" si="17"/>
        <v>45961</v>
      </c>
      <c r="D300" s="44">
        <f t="shared" si="18"/>
        <v>45961</v>
      </c>
      <c r="E300" s="48">
        <v>0.3125</v>
      </c>
      <c r="F300" s="48">
        <v>0.72916666666666663</v>
      </c>
      <c r="G300">
        <f>+(F300-E300)*24-1</f>
        <v>9</v>
      </c>
    </row>
    <row r="301" spans="1:7">
      <c r="A301" s="45">
        <f t="shared" si="19"/>
        <v>45962</v>
      </c>
      <c r="B301" s="46">
        <f t="shared" si="16"/>
        <v>45962</v>
      </c>
      <c r="C301" s="47">
        <f t="shared" si="17"/>
        <v>45962</v>
      </c>
      <c r="D301" s="44">
        <f t="shared" si="18"/>
        <v>45962</v>
      </c>
      <c r="E301" s="48">
        <v>0.3125</v>
      </c>
      <c r="F301" s="48">
        <v>0.5625</v>
      </c>
      <c r="G301">
        <f>+(F301-E301)*24</f>
        <v>6</v>
      </c>
    </row>
    <row r="302" spans="1:7">
      <c r="A302" s="45">
        <f t="shared" si="19"/>
        <v>45963</v>
      </c>
      <c r="B302" s="46">
        <f t="shared" si="16"/>
        <v>45963</v>
      </c>
      <c r="C302" s="47">
        <f t="shared" si="17"/>
        <v>45963</v>
      </c>
      <c r="D302" s="44">
        <f t="shared" si="18"/>
        <v>45963</v>
      </c>
      <c r="E302" s="48"/>
      <c r="F302" s="48"/>
      <c r="G302">
        <f>+(F302-E302)*24</f>
        <v>0</v>
      </c>
    </row>
    <row r="303" spans="1:7">
      <c r="A303" s="45">
        <f t="shared" si="19"/>
        <v>45964</v>
      </c>
      <c r="B303" s="46">
        <f t="shared" si="16"/>
        <v>45964</v>
      </c>
      <c r="C303" s="47">
        <f t="shared" si="17"/>
        <v>45964</v>
      </c>
      <c r="D303" s="44">
        <f t="shared" si="18"/>
        <v>45964</v>
      </c>
      <c r="E303" s="48">
        <v>0.3125</v>
      </c>
      <c r="F303" s="48">
        <v>0.77083333333333337</v>
      </c>
      <c r="G303">
        <f>+(F303-E303)*24-1</f>
        <v>10</v>
      </c>
    </row>
    <row r="304" spans="1:7">
      <c r="A304" s="45">
        <f t="shared" si="19"/>
        <v>45965</v>
      </c>
      <c r="B304" s="46">
        <f t="shared" si="16"/>
        <v>45965</v>
      </c>
      <c r="C304" s="47">
        <f t="shared" si="17"/>
        <v>45965</v>
      </c>
      <c r="D304" s="44">
        <f t="shared" si="18"/>
        <v>45965</v>
      </c>
      <c r="E304" s="48">
        <v>0.3125</v>
      </c>
      <c r="F304" s="48">
        <v>0.77083333333333337</v>
      </c>
      <c r="G304">
        <f>+(F304-E304)*24-1</f>
        <v>10</v>
      </c>
    </row>
    <row r="305" spans="1:7">
      <c r="A305" s="45">
        <f t="shared" si="19"/>
        <v>45966</v>
      </c>
      <c r="B305" s="46">
        <f t="shared" si="16"/>
        <v>45966</v>
      </c>
      <c r="C305" s="47">
        <f t="shared" si="17"/>
        <v>45966</v>
      </c>
      <c r="D305" s="44">
        <f t="shared" si="18"/>
        <v>45966</v>
      </c>
      <c r="E305" s="48">
        <v>0.3125</v>
      </c>
      <c r="F305" s="48">
        <v>0.77083333333333337</v>
      </c>
      <c r="G305">
        <f>+(F305-E305)*24-1</f>
        <v>10</v>
      </c>
    </row>
    <row r="306" spans="1:7">
      <c r="A306" s="45">
        <f t="shared" si="19"/>
        <v>45967</v>
      </c>
      <c r="B306" s="46">
        <f t="shared" si="16"/>
        <v>45967</v>
      </c>
      <c r="C306" s="47">
        <f t="shared" si="17"/>
        <v>45967</v>
      </c>
      <c r="D306" s="44">
        <f t="shared" si="18"/>
        <v>45967</v>
      </c>
      <c r="E306" s="48">
        <v>0.3125</v>
      </c>
      <c r="F306" s="48">
        <v>0.77083333333333337</v>
      </c>
      <c r="G306">
        <f>+(F306-E306)*24-1</f>
        <v>10</v>
      </c>
    </row>
    <row r="307" spans="1:7">
      <c r="A307" s="45">
        <f t="shared" si="19"/>
        <v>45968</v>
      </c>
      <c r="B307" s="46">
        <f t="shared" si="16"/>
        <v>45968</v>
      </c>
      <c r="C307" s="47">
        <f t="shared" si="17"/>
        <v>45968</v>
      </c>
      <c r="D307" s="44">
        <f t="shared" si="18"/>
        <v>45968</v>
      </c>
      <c r="E307" s="48">
        <v>0.3125</v>
      </c>
      <c r="F307" s="48">
        <v>0.72916666666666663</v>
      </c>
      <c r="G307">
        <f>+(F307-E307)*24-1</f>
        <v>9</v>
      </c>
    </row>
    <row r="308" spans="1:7">
      <c r="A308" s="45">
        <f t="shared" si="19"/>
        <v>45969</v>
      </c>
      <c r="B308" s="46">
        <f t="shared" si="16"/>
        <v>45969</v>
      </c>
      <c r="C308" s="47">
        <f t="shared" si="17"/>
        <v>45969</v>
      </c>
      <c r="D308" s="44">
        <f t="shared" si="18"/>
        <v>45969</v>
      </c>
      <c r="E308" s="48">
        <v>0.3125</v>
      </c>
      <c r="F308" s="48">
        <v>0.5625</v>
      </c>
      <c r="G308">
        <f>+(F308-E308)*24</f>
        <v>6</v>
      </c>
    </row>
    <row r="309" spans="1:7">
      <c r="A309" s="45">
        <f t="shared" si="19"/>
        <v>45970</v>
      </c>
      <c r="B309" s="46">
        <f t="shared" si="16"/>
        <v>45970</v>
      </c>
      <c r="C309" s="47">
        <f t="shared" si="17"/>
        <v>45970</v>
      </c>
      <c r="D309" s="44">
        <f t="shared" si="18"/>
        <v>45970</v>
      </c>
      <c r="E309" s="48"/>
      <c r="F309" s="48"/>
      <c r="G309">
        <f>+(F309-E309)*24</f>
        <v>0</v>
      </c>
    </row>
    <row r="310" spans="1:7">
      <c r="A310" s="45">
        <f t="shared" si="19"/>
        <v>45971</v>
      </c>
      <c r="B310" s="46">
        <f t="shared" si="16"/>
        <v>45971</v>
      </c>
      <c r="C310" s="47">
        <f t="shared" si="17"/>
        <v>45971</v>
      </c>
      <c r="D310" s="44">
        <f t="shared" si="18"/>
        <v>45971</v>
      </c>
      <c r="E310" s="48">
        <v>0.3125</v>
      </c>
      <c r="F310" s="48">
        <v>0.77083333333333337</v>
      </c>
      <c r="G310">
        <f>+(F310-E310)*24-1</f>
        <v>10</v>
      </c>
    </row>
    <row r="311" spans="1:7">
      <c r="A311" s="45">
        <f t="shared" si="19"/>
        <v>45972</v>
      </c>
      <c r="B311" s="46">
        <f t="shared" si="16"/>
        <v>45972</v>
      </c>
      <c r="C311" s="47">
        <f t="shared" si="17"/>
        <v>45972</v>
      </c>
      <c r="D311" s="44">
        <f t="shared" si="18"/>
        <v>45972</v>
      </c>
      <c r="E311" s="48">
        <v>0.3125</v>
      </c>
      <c r="F311" s="48">
        <v>0.77083333333333337</v>
      </c>
      <c r="G311">
        <f>+(F311-E311)*24-1</f>
        <v>10</v>
      </c>
    </row>
    <row r="312" spans="1:7">
      <c r="A312" s="45">
        <f t="shared" si="19"/>
        <v>45973</v>
      </c>
      <c r="B312" s="46">
        <f t="shared" si="16"/>
        <v>45973</v>
      </c>
      <c r="C312" s="47">
        <f t="shared" si="17"/>
        <v>45973</v>
      </c>
      <c r="D312" s="44">
        <f t="shared" si="18"/>
        <v>45973</v>
      </c>
      <c r="E312" s="48">
        <v>0.3125</v>
      </c>
      <c r="F312" s="48">
        <v>0.77083333333333337</v>
      </c>
      <c r="G312">
        <f>+(F312-E312)*24-1</f>
        <v>10</v>
      </c>
    </row>
    <row r="313" spans="1:7">
      <c r="A313" s="45">
        <f t="shared" si="19"/>
        <v>45974</v>
      </c>
      <c r="B313" s="46">
        <f t="shared" si="16"/>
        <v>45974</v>
      </c>
      <c r="C313" s="47">
        <f t="shared" si="17"/>
        <v>45974</v>
      </c>
      <c r="D313" s="44">
        <f t="shared" si="18"/>
        <v>45974</v>
      </c>
      <c r="E313" s="48">
        <v>0.3125</v>
      </c>
      <c r="F313" s="48">
        <v>0.77083333333333337</v>
      </c>
      <c r="G313">
        <f>+(F313-E313)*24-1</f>
        <v>10</v>
      </c>
    </row>
    <row r="314" spans="1:7">
      <c r="A314" s="45">
        <f t="shared" si="19"/>
        <v>45975</v>
      </c>
      <c r="B314" s="46">
        <f t="shared" si="16"/>
        <v>45975</v>
      </c>
      <c r="C314" s="47">
        <f t="shared" si="17"/>
        <v>45975</v>
      </c>
      <c r="D314" s="44">
        <f t="shared" si="18"/>
        <v>45975</v>
      </c>
      <c r="E314" s="48">
        <v>0.3125</v>
      </c>
      <c r="F314" s="48">
        <v>0.72916666666666663</v>
      </c>
      <c r="G314">
        <f>+(F314-E314)*24-1</f>
        <v>9</v>
      </c>
    </row>
    <row r="315" spans="1:7">
      <c r="A315" s="45">
        <f t="shared" si="19"/>
        <v>45976</v>
      </c>
      <c r="B315" s="46">
        <f t="shared" si="16"/>
        <v>45976</v>
      </c>
      <c r="C315" s="47">
        <f t="shared" si="17"/>
        <v>45976</v>
      </c>
      <c r="D315" s="44">
        <f t="shared" si="18"/>
        <v>45976</v>
      </c>
      <c r="E315" s="48">
        <v>0.3125</v>
      </c>
      <c r="F315" s="48">
        <v>0.5625</v>
      </c>
      <c r="G315">
        <f>+(F315-E315)*24</f>
        <v>6</v>
      </c>
    </row>
    <row r="316" spans="1:7">
      <c r="A316" s="45">
        <f t="shared" si="19"/>
        <v>45977</v>
      </c>
      <c r="B316" s="46">
        <f t="shared" si="16"/>
        <v>45977</v>
      </c>
      <c r="C316" s="47">
        <f t="shared" si="17"/>
        <v>45977</v>
      </c>
      <c r="D316" s="44">
        <f t="shared" si="18"/>
        <v>45977</v>
      </c>
      <c r="E316" s="48"/>
      <c r="F316" s="48"/>
      <c r="G316">
        <f>+(F316-E316)*24</f>
        <v>0</v>
      </c>
    </row>
    <row r="317" spans="1:7">
      <c r="A317" s="45">
        <f t="shared" si="19"/>
        <v>45978</v>
      </c>
      <c r="B317" s="46">
        <f t="shared" si="16"/>
        <v>45978</v>
      </c>
      <c r="C317" s="47">
        <f t="shared" si="17"/>
        <v>45978</v>
      </c>
      <c r="D317" s="44">
        <f t="shared" si="18"/>
        <v>45978</v>
      </c>
      <c r="E317" s="48">
        <v>0.3125</v>
      </c>
      <c r="F317" s="48">
        <v>0.77083333333333337</v>
      </c>
      <c r="G317">
        <f>+(F317-E317)*24-1</f>
        <v>10</v>
      </c>
    </row>
    <row r="318" spans="1:7">
      <c r="A318" s="45">
        <f t="shared" si="19"/>
        <v>45979</v>
      </c>
      <c r="B318" s="46">
        <f t="shared" si="16"/>
        <v>45979</v>
      </c>
      <c r="C318" s="47">
        <f t="shared" si="17"/>
        <v>45979</v>
      </c>
      <c r="D318" s="44">
        <f t="shared" si="18"/>
        <v>45979</v>
      </c>
      <c r="E318" s="48">
        <v>0.3125</v>
      </c>
      <c r="F318" s="48">
        <v>0.77083333333333337</v>
      </c>
      <c r="G318">
        <f>+(F318-E318)*24-1</f>
        <v>10</v>
      </c>
    </row>
    <row r="319" spans="1:7">
      <c r="A319" s="45">
        <f t="shared" si="19"/>
        <v>45980</v>
      </c>
      <c r="B319" s="46">
        <f t="shared" si="16"/>
        <v>45980</v>
      </c>
      <c r="C319" s="47">
        <f t="shared" si="17"/>
        <v>45980</v>
      </c>
      <c r="D319" s="44">
        <f t="shared" si="18"/>
        <v>45980</v>
      </c>
      <c r="E319" s="48">
        <v>0.3125</v>
      </c>
      <c r="F319" s="48">
        <v>0.77083333333333337</v>
      </c>
      <c r="G319">
        <f>+(F319-E319)*24-1</f>
        <v>10</v>
      </c>
    </row>
    <row r="320" spans="1:7">
      <c r="A320" s="45">
        <f t="shared" si="19"/>
        <v>45981</v>
      </c>
      <c r="B320" s="46">
        <f t="shared" si="16"/>
        <v>45981</v>
      </c>
      <c r="C320" s="47">
        <f t="shared" si="17"/>
        <v>45981</v>
      </c>
      <c r="D320" s="44">
        <f t="shared" si="18"/>
        <v>45981</v>
      </c>
      <c r="E320" s="48">
        <v>0.3125</v>
      </c>
      <c r="F320" s="48">
        <v>0.77083333333333337</v>
      </c>
      <c r="G320">
        <f>+(F320-E320)*24-1</f>
        <v>10</v>
      </c>
    </row>
    <row r="321" spans="1:7">
      <c r="A321" s="45">
        <f t="shared" si="19"/>
        <v>45982</v>
      </c>
      <c r="B321" s="46">
        <f t="shared" si="16"/>
        <v>45982</v>
      </c>
      <c r="C321" s="47">
        <f t="shared" si="17"/>
        <v>45982</v>
      </c>
      <c r="D321" s="44">
        <f t="shared" si="18"/>
        <v>45982</v>
      </c>
      <c r="E321" s="48">
        <v>0.3125</v>
      </c>
      <c r="F321" s="48">
        <v>0.72916666666666663</v>
      </c>
      <c r="G321">
        <f>+(F321-E321)*24-1</f>
        <v>9</v>
      </c>
    </row>
    <row r="322" spans="1:7">
      <c r="A322" s="45">
        <f t="shared" si="19"/>
        <v>45983</v>
      </c>
      <c r="B322" s="46">
        <f t="shared" ref="B322:B385" si="20">+A322</f>
        <v>45983</v>
      </c>
      <c r="C322" s="47">
        <f t="shared" ref="C322:C385" si="21">+A322</f>
        <v>45983</v>
      </c>
      <c r="D322" s="44">
        <f t="shared" si="18"/>
        <v>45983</v>
      </c>
      <c r="E322" s="48">
        <v>0.3125</v>
      </c>
      <c r="F322" s="48">
        <v>0.5625</v>
      </c>
      <c r="G322">
        <f>+(F322-E322)*24</f>
        <v>6</v>
      </c>
    </row>
    <row r="323" spans="1:7">
      <c r="A323" s="45">
        <f t="shared" si="19"/>
        <v>45984</v>
      </c>
      <c r="B323" s="46">
        <f t="shared" si="20"/>
        <v>45984</v>
      </c>
      <c r="C323" s="47">
        <f t="shared" si="21"/>
        <v>45984</v>
      </c>
      <c r="D323" s="44">
        <f t="shared" ref="D323:D386" si="22">+A323</f>
        <v>45984</v>
      </c>
      <c r="E323" s="48"/>
      <c r="F323" s="48"/>
      <c r="G323">
        <f>+(F323-E323)*24</f>
        <v>0</v>
      </c>
    </row>
    <row r="324" spans="1:7">
      <c r="A324" s="45">
        <f t="shared" ref="A324:A387" si="23">+A323+1</f>
        <v>45985</v>
      </c>
      <c r="B324" s="46">
        <f t="shared" si="20"/>
        <v>45985</v>
      </c>
      <c r="C324" s="47">
        <f t="shared" si="21"/>
        <v>45985</v>
      </c>
      <c r="D324" s="44">
        <f t="shared" si="22"/>
        <v>45985</v>
      </c>
      <c r="E324" s="48">
        <v>0.3125</v>
      </c>
      <c r="F324" s="48">
        <v>0.77083333333333337</v>
      </c>
      <c r="G324">
        <f>+(F324-E324)*24-1</f>
        <v>10</v>
      </c>
    </row>
    <row r="325" spans="1:7">
      <c r="A325" s="45">
        <f t="shared" si="23"/>
        <v>45986</v>
      </c>
      <c r="B325" s="46">
        <f t="shared" si="20"/>
        <v>45986</v>
      </c>
      <c r="C325" s="47">
        <f t="shared" si="21"/>
        <v>45986</v>
      </c>
      <c r="D325" s="44">
        <f t="shared" si="22"/>
        <v>45986</v>
      </c>
      <c r="E325" s="48">
        <v>0.3125</v>
      </c>
      <c r="F325" s="48">
        <v>0.77083333333333337</v>
      </c>
      <c r="G325">
        <f>+(F325-E325)*24-1</f>
        <v>10</v>
      </c>
    </row>
    <row r="326" spans="1:7">
      <c r="A326" s="45">
        <f t="shared" si="23"/>
        <v>45987</v>
      </c>
      <c r="B326" s="46">
        <f t="shared" si="20"/>
        <v>45987</v>
      </c>
      <c r="C326" s="47">
        <f t="shared" si="21"/>
        <v>45987</v>
      </c>
      <c r="D326" s="44">
        <f t="shared" si="22"/>
        <v>45987</v>
      </c>
      <c r="E326" s="48">
        <v>0.3125</v>
      </c>
      <c r="F326" s="48">
        <v>0.77083333333333337</v>
      </c>
      <c r="G326">
        <f>+(F326-E326)*24-1</f>
        <v>10</v>
      </c>
    </row>
    <row r="327" spans="1:7">
      <c r="A327" s="45">
        <f t="shared" si="23"/>
        <v>45988</v>
      </c>
      <c r="B327" s="46">
        <f t="shared" si="20"/>
        <v>45988</v>
      </c>
      <c r="C327" s="47">
        <f t="shared" si="21"/>
        <v>45988</v>
      </c>
      <c r="D327" s="44">
        <f t="shared" si="22"/>
        <v>45988</v>
      </c>
      <c r="E327" s="48">
        <v>0.3125</v>
      </c>
      <c r="F327" s="48">
        <v>0.77083333333333337</v>
      </c>
      <c r="G327">
        <f>+(F327-E327)*24-1</f>
        <v>10</v>
      </c>
    </row>
    <row r="328" spans="1:7">
      <c r="A328" s="45">
        <f t="shared" si="23"/>
        <v>45989</v>
      </c>
      <c r="B328" s="46">
        <f t="shared" si="20"/>
        <v>45989</v>
      </c>
      <c r="C328" s="47">
        <f t="shared" si="21"/>
        <v>45989</v>
      </c>
      <c r="D328" s="44">
        <f t="shared" si="22"/>
        <v>45989</v>
      </c>
      <c r="E328" s="48">
        <v>0.3125</v>
      </c>
      <c r="F328" s="48">
        <v>0.72916666666666663</v>
      </c>
      <c r="G328">
        <f>+(F328-E328)*24-1</f>
        <v>9</v>
      </c>
    </row>
    <row r="329" spans="1:7">
      <c r="A329" s="45">
        <f t="shared" si="23"/>
        <v>45990</v>
      </c>
      <c r="B329" s="46">
        <f t="shared" si="20"/>
        <v>45990</v>
      </c>
      <c r="C329" s="47">
        <f t="shared" si="21"/>
        <v>45990</v>
      </c>
      <c r="D329" s="44">
        <f t="shared" si="22"/>
        <v>45990</v>
      </c>
      <c r="E329" s="48">
        <v>0.3125</v>
      </c>
      <c r="F329" s="48">
        <v>0.5625</v>
      </c>
      <c r="G329">
        <f>+(F329-E329)*24</f>
        <v>6</v>
      </c>
    </row>
    <row r="330" spans="1:7">
      <c r="A330" s="45">
        <f t="shared" si="23"/>
        <v>45991</v>
      </c>
      <c r="B330" s="46">
        <f t="shared" si="20"/>
        <v>45991</v>
      </c>
      <c r="C330" s="47">
        <f t="shared" si="21"/>
        <v>45991</v>
      </c>
      <c r="D330" s="44">
        <f t="shared" si="22"/>
        <v>45991</v>
      </c>
      <c r="E330" s="48"/>
      <c r="F330" s="48"/>
      <c r="G330">
        <f>+(F330-E330)*24</f>
        <v>0</v>
      </c>
    </row>
    <row r="331" spans="1:7">
      <c r="A331" s="45">
        <f t="shared" si="23"/>
        <v>45992</v>
      </c>
      <c r="B331" s="46">
        <f t="shared" si="20"/>
        <v>45992</v>
      </c>
      <c r="C331" s="47">
        <f t="shared" si="21"/>
        <v>45992</v>
      </c>
      <c r="D331" s="44">
        <f t="shared" si="22"/>
        <v>45992</v>
      </c>
      <c r="E331" s="48">
        <v>0.3125</v>
      </c>
      <c r="F331" s="48">
        <v>0.77083333333333337</v>
      </c>
      <c r="G331">
        <f>+(F331-E331)*24-1</f>
        <v>10</v>
      </c>
    </row>
    <row r="332" spans="1:7">
      <c r="A332" s="45">
        <f t="shared" si="23"/>
        <v>45993</v>
      </c>
      <c r="B332" s="46">
        <f t="shared" si="20"/>
        <v>45993</v>
      </c>
      <c r="C332" s="47">
        <f t="shared" si="21"/>
        <v>45993</v>
      </c>
      <c r="D332" s="44">
        <f t="shared" si="22"/>
        <v>45993</v>
      </c>
      <c r="E332" s="48">
        <v>0.3125</v>
      </c>
      <c r="F332" s="48">
        <v>0.77083333333333337</v>
      </c>
      <c r="G332">
        <f>+(F332-E332)*24-1</f>
        <v>10</v>
      </c>
    </row>
    <row r="333" spans="1:7">
      <c r="A333" s="45">
        <f t="shared" si="23"/>
        <v>45994</v>
      </c>
      <c r="B333" s="46">
        <f t="shared" si="20"/>
        <v>45994</v>
      </c>
      <c r="C333" s="47">
        <f t="shared" si="21"/>
        <v>45994</v>
      </c>
      <c r="D333" s="44">
        <f t="shared" si="22"/>
        <v>45994</v>
      </c>
      <c r="E333" s="48">
        <v>0.3125</v>
      </c>
      <c r="F333" s="48">
        <v>0.77083333333333337</v>
      </c>
      <c r="G333">
        <f>+(F333-E333)*24-1</f>
        <v>10</v>
      </c>
    </row>
    <row r="334" spans="1:7">
      <c r="A334" s="45">
        <f t="shared" si="23"/>
        <v>45995</v>
      </c>
      <c r="B334" s="46">
        <f t="shared" si="20"/>
        <v>45995</v>
      </c>
      <c r="C334" s="47">
        <f t="shared" si="21"/>
        <v>45995</v>
      </c>
      <c r="D334" s="44">
        <f t="shared" si="22"/>
        <v>45995</v>
      </c>
      <c r="E334" s="48">
        <v>0.3125</v>
      </c>
      <c r="F334" s="48">
        <v>0.77083333333333337</v>
      </c>
      <c r="G334">
        <f>+(F334-E334)*24-1</f>
        <v>10</v>
      </c>
    </row>
    <row r="335" spans="1:7">
      <c r="A335" s="45">
        <f t="shared" si="23"/>
        <v>45996</v>
      </c>
      <c r="B335" s="46">
        <f t="shared" si="20"/>
        <v>45996</v>
      </c>
      <c r="C335" s="47">
        <f t="shared" si="21"/>
        <v>45996</v>
      </c>
      <c r="D335" s="44">
        <f t="shared" si="22"/>
        <v>45996</v>
      </c>
      <c r="E335" s="48">
        <v>0.3125</v>
      </c>
      <c r="F335" s="48">
        <v>0.72916666666666663</v>
      </c>
      <c r="G335">
        <f>+(F335-E335)*24-1</f>
        <v>9</v>
      </c>
    </row>
    <row r="336" spans="1:7">
      <c r="A336" s="45">
        <f t="shared" si="23"/>
        <v>45997</v>
      </c>
      <c r="B336" s="46">
        <f t="shared" si="20"/>
        <v>45997</v>
      </c>
      <c r="C336" s="47">
        <f t="shared" si="21"/>
        <v>45997</v>
      </c>
      <c r="D336" s="44">
        <f t="shared" si="22"/>
        <v>45997</v>
      </c>
      <c r="E336" s="48">
        <v>0.3125</v>
      </c>
      <c r="F336" s="48">
        <v>0.5625</v>
      </c>
      <c r="G336">
        <f>+(F336-E336)*24</f>
        <v>6</v>
      </c>
    </row>
    <row r="337" spans="1:7">
      <c r="A337" s="45">
        <f t="shared" si="23"/>
        <v>45998</v>
      </c>
      <c r="B337" s="46">
        <f t="shared" si="20"/>
        <v>45998</v>
      </c>
      <c r="C337" s="47">
        <f t="shared" si="21"/>
        <v>45998</v>
      </c>
      <c r="D337" s="44">
        <f t="shared" si="22"/>
        <v>45998</v>
      </c>
      <c r="E337" s="48"/>
      <c r="F337" s="48"/>
      <c r="G337">
        <f>+(F337-E337)*24</f>
        <v>0</v>
      </c>
    </row>
    <row r="338" spans="1:7">
      <c r="A338" s="45">
        <f t="shared" si="23"/>
        <v>45999</v>
      </c>
      <c r="B338" s="46">
        <f t="shared" si="20"/>
        <v>45999</v>
      </c>
      <c r="C338" s="47">
        <f t="shared" si="21"/>
        <v>45999</v>
      </c>
      <c r="D338" s="44">
        <f t="shared" si="22"/>
        <v>45999</v>
      </c>
      <c r="E338" s="48">
        <v>0.3125</v>
      </c>
      <c r="F338" s="48">
        <v>0.77083333333333337</v>
      </c>
      <c r="G338">
        <f>+(F338-E338)*24-1</f>
        <v>10</v>
      </c>
    </row>
    <row r="339" spans="1:7">
      <c r="A339" s="45">
        <f t="shared" si="23"/>
        <v>46000</v>
      </c>
      <c r="B339" s="46">
        <f t="shared" si="20"/>
        <v>46000</v>
      </c>
      <c r="C339" s="47">
        <f t="shared" si="21"/>
        <v>46000</v>
      </c>
      <c r="D339" s="44">
        <f t="shared" si="22"/>
        <v>46000</v>
      </c>
      <c r="E339" s="48">
        <v>0.3125</v>
      </c>
      <c r="F339" s="48">
        <v>0.77083333333333337</v>
      </c>
      <c r="G339">
        <f>+(F339-E339)*24-1</f>
        <v>10</v>
      </c>
    </row>
    <row r="340" spans="1:7">
      <c r="A340" s="45">
        <f t="shared" si="23"/>
        <v>46001</v>
      </c>
      <c r="B340" s="46">
        <f t="shared" si="20"/>
        <v>46001</v>
      </c>
      <c r="C340" s="47">
        <f t="shared" si="21"/>
        <v>46001</v>
      </c>
      <c r="D340" s="44">
        <f t="shared" si="22"/>
        <v>46001</v>
      </c>
      <c r="E340" s="48">
        <v>0.3125</v>
      </c>
      <c r="F340" s="48">
        <v>0.77083333333333337</v>
      </c>
      <c r="G340">
        <f>+(F340-E340)*24-1</f>
        <v>10</v>
      </c>
    </row>
    <row r="341" spans="1:7">
      <c r="A341" s="45">
        <f t="shared" si="23"/>
        <v>46002</v>
      </c>
      <c r="B341" s="46">
        <f t="shared" si="20"/>
        <v>46002</v>
      </c>
      <c r="C341" s="47">
        <f t="shared" si="21"/>
        <v>46002</v>
      </c>
      <c r="D341" s="44">
        <f t="shared" si="22"/>
        <v>46002</v>
      </c>
      <c r="E341" s="48">
        <v>0.3125</v>
      </c>
      <c r="F341" s="48">
        <v>0.77083333333333337</v>
      </c>
      <c r="G341">
        <f>+(F341-E341)*24-1</f>
        <v>10</v>
      </c>
    </row>
    <row r="342" spans="1:7">
      <c r="A342" s="45">
        <f t="shared" si="23"/>
        <v>46003</v>
      </c>
      <c r="B342" s="46">
        <f t="shared" si="20"/>
        <v>46003</v>
      </c>
      <c r="C342" s="47">
        <f t="shared" si="21"/>
        <v>46003</v>
      </c>
      <c r="D342" s="44">
        <f t="shared" si="22"/>
        <v>46003</v>
      </c>
      <c r="E342" s="48">
        <v>0.3125</v>
      </c>
      <c r="F342" s="48">
        <v>0.72916666666666663</v>
      </c>
      <c r="G342">
        <f>+(F342-E342)*24-1</f>
        <v>9</v>
      </c>
    </row>
    <row r="343" spans="1:7">
      <c r="A343" s="45">
        <f t="shared" si="23"/>
        <v>46004</v>
      </c>
      <c r="B343" s="46">
        <f t="shared" si="20"/>
        <v>46004</v>
      </c>
      <c r="C343" s="47">
        <f t="shared" si="21"/>
        <v>46004</v>
      </c>
      <c r="D343" s="44">
        <f t="shared" si="22"/>
        <v>46004</v>
      </c>
      <c r="E343" s="48">
        <v>0.3125</v>
      </c>
      <c r="F343" s="48">
        <v>0.5625</v>
      </c>
      <c r="G343">
        <f>+(F343-E343)*24</f>
        <v>6</v>
      </c>
    </row>
    <row r="344" spans="1:7">
      <c r="A344" s="45">
        <f t="shared" si="23"/>
        <v>46005</v>
      </c>
      <c r="B344" s="46">
        <f t="shared" si="20"/>
        <v>46005</v>
      </c>
      <c r="C344" s="47">
        <f t="shared" si="21"/>
        <v>46005</v>
      </c>
      <c r="D344" s="44">
        <f t="shared" si="22"/>
        <v>46005</v>
      </c>
      <c r="E344" s="48"/>
      <c r="F344" s="48"/>
      <c r="G344">
        <f>+(F344-E344)*24</f>
        <v>0</v>
      </c>
    </row>
    <row r="345" spans="1:7">
      <c r="A345" s="45">
        <f t="shared" si="23"/>
        <v>46006</v>
      </c>
      <c r="B345" s="46">
        <f t="shared" si="20"/>
        <v>46006</v>
      </c>
      <c r="C345" s="47">
        <f t="shared" si="21"/>
        <v>46006</v>
      </c>
      <c r="D345" s="44">
        <f t="shared" si="22"/>
        <v>46006</v>
      </c>
      <c r="E345" s="48">
        <v>0.3125</v>
      </c>
      <c r="F345" s="48">
        <v>0.77083333333333337</v>
      </c>
      <c r="G345">
        <f>+(F345-E345)*24-1</f>
        <v>10</v>
      </c>
    </row>
    <row r="346" spans="1:7">
      <c r="A346" s="45">
        <f t="shared" si="23"/>
        <v>46007</v>
      </c>
      <c r="B346" s="46">
        <f t="shared" si="20"/>
        <v>46007</v>
      </c>
      <c r="C346" s="47">
        <f t="shared" si="21"/>
        <v>46007</v>
      </c>
      <c r="D346" s="44">
        <f t="shared" si="22"/>
        <v>46007</v>
      </c>
      <c r="E346" s="48">
        <v>0.3125</v>
      </c>
      <c r="F346" s="48">
        <v>0.77083333333333337</v>
      </c>
      <c r="G346">
        <f>+(F346-E346)*24-1</f>
        <v>10</v>
      </c>
    </row>
    <row r="347" spans="1:7">
      <c r="A347" s="45">
        <f t="shared" si="23"/>
        <v>46008</v>
      </c>
      <c r="B347" s="46">
        <f t="shared" si="20"/>
        <v>46008</v>
      </c>
      <c r="C347" s="47">
        <f t="shared" si="21"/>
        <v>46008</v>
      </c>
      <c r="D347" s="44">
        <f t="shared" si="22"/>
        <v>46008</v>
      </c>
      <c r="E347" s="48">
        <v>0.3125</v>
      </c>
      <c r="F347" s="48">
        <v>0.77083333333333337</v>
      </c>
      <c r="G347">
        <f>+(F347-E347)*24-1</f>
        <v>10</v>
      </c>
    </row>
    <row r="348" spans="1:7">
      <c r="A348" s="45">
        <f t="shared" si="23"/>
        <v>46009</v>
      </c>
      <c r="B348" s="46">
        <f t="shared" si="20"/>
        <v>46009</v>
      </c>
      <c r="C348" s="47">
        <f t="shared" si="21"/>
        <v>46009</v>
      </c>
      <c r="D348" s="44">
        <f t="shared" si="22"/>
        <v>46009</v>
      </c>
      <c r="E348" s="48">
        <v>0.3125</v>
      </c>
      <c r="F348" s="48">
        <v>0.77083333333333337</v>
      </c>
      <c r="G348">
        <f>+(F348-E348)*24-1</f>
        <v>10</v>
      </c>
    </row>
    <row r="349" spans="1:7">
      <c r="A349" s="45">
        <f t="shared" si="23"/>
        <v>46010</v>
      </c>
      <c r="B349" s="46">
        <f t="shared" si="20"/>
        <v>46010</v>
      </c>
      <c r="C349" s="47">
        <f t="shared" si="21"/>
        <v>46010</v>
      </c>
      <c r="D349" s="44">
        <f t="shared" si="22"/>
        <v>46010</v>
      </c>
      <c r="E349" s="48">
        <v>0.3125</v>
      </c>
      <c r="F349" s="48">
        <v>0.72916666666666663</v>
      </c>
      <c r="G349">
        <f>+(F349-E349)*24-1</f>
        <v>9</v>
      </c>
    </row>
    <row r="350" spans="1:7">
      <c r="A350" s="45">
        <f t="shared" si="23"/>
        <v>46011</v>
      </c>
      <c r="B350" s="46">
        <f t="shared" si="20"/>
        <v>46011</v>
      </c>
      <c r="C350" s="47">
        <f t="shared" si="21"/>
        <v>46011</v>
      </c>
      <c r="D350" s="44">
        <f t="shared" si="22"/>
        <v>46011</v>
      </c>
      <c r="E350" s="48">
        <v>0.3125</v>
      </c>
      <c r="F350" s="48">
        <v>0.5625</v>
      </c>
      <c r="G350">
        <f>+(F350-E350)*24</f>
        <v>6</v>
      </c>
    </row>
    <row r="351" spans="1:7">
      <c r="A351" s="45">
        <f t="shared" si="23"/>
        <v>46012</v>
      </c>
      <c r="B351" s="46">
        <f t="shared" si="20"/>
        <v>46012</v>
      </c>
      <c r="C351" s="47">
        <f t="shared" si="21"/>
        <v>46012</v>
      </c>
      <c r="D351" s="44">
        <f t="shared" si="22"/>
        <v>46012</v>
      </c>
      <c r="E351" s="48"/>
      <c r="F351" s="48"/>
      <c r="G351">
        <f>+(F351-E351)*24</f>
        <v>0</v>
      </c>
    </row>
    <row r="352" spans="1:7">
      <c r="A352" s="45">
        <f t="shared" si="23"/>
        <v>46013</v>
      </c>
      <c r="B352" s="46">
        <f t="shared" si="20"/>
        <v>46013</v>
      </c>
      <c r="C352" s="47">
        <f t="shared" si="21"/>
        <v>46013</v>
      </c>
      <c r="D352" s="44">
        <f t="shared" si="22"/>
        <v>46013</v>
      </c>
      <c r="E352" s="48">
        <v>0.3125</v>
      </c>
      <c r="F352" s="48">
        <v>0.77083333333333337</v>
      </c>
      <c r="G352">
        <f>+(F352-E352)*24-1</f>
        <v>10</v>
      </c>
    </row>
    <row r="353" spans="1:7">
      <c r="A353" s="45">
        <f t="shared" si="23"/>
        <v>46014</v>
      </c>
      <c r="B353" s="46">
        <f t="shared" si="20"/>
        <v>46014</v>
      </c>
      <c r="C353" s="47">
        <f t="shared" si="21"/>
        <v>46014</v>
      </c>
      <c r="D353" s="44">
        <f t="shared" si="22"/>
        <v>46014</v>
      </c>
      <c r="E353" s="48">
        <v>0.3125</v>
      </c>
      <c r="F353" s="48">
        <v>0.77083333333333337</v>
      </c>
      <c r="G353">
        <f>+(F353-E353)*24-1</f>
        <v>10</v>
      </c>
    </row>
    <row r="354" spans="1:7">
      <c r="A354" s="45">
        <f t="shared" si="23"/>
        <v>46015</v>
      </c>
      <c r="B354" s="46">
        <f t="shared" si="20"/>
        <v>46015</v>
      </c>
      <c r="C354" s="47">
        <f t="shared" si="21"/>
        <v>46015</v>
      </c>
      <c r="D354" s="44">
        <f t="shared" si="22"/>
        <v>46015</v>
      </c>
      <c r="E354" s="48">
        <v>0.3125</v>
      </c>
      <c r="F354" s="48">
        <v>0.77083333333333337</v>
      </c>
      <c r="G354">
        <f>+(F354-E354)*24-1</f>
        <v>10</v>
      </c>
    </row>
    <row r="355" spans="1:7">
      <c r="A355" s="45">
        <f t="shared" si="23"/>
        <v>46016</v>
      </c>
      <c r="B355" s="46">
        <f t="shared" si="20"/>
        <v>46016</v>
      </c>
      <c r="C355" s="47">
        <f t="shared" si="21"/>
        <v>46016</v>
      </c>
      <c r="D355" s="44">
        <f t="shared" si="22"/>
        <v>46016</v>
      </c>
      <c r="E355" s="48">
        <v>0.3125</v>
      </c>
      <c r="F355" s="48">
        <v>0.77083333333333337</v>
      </c>
      <c r="G355">
        <f>+(F355-E355)*24-1</f>
        <v>10</v>
      </c>
    </row>
    <row r="356" spans="1:7">
      <c r="A356" s="45">
        <f t="shared" si="23"/>
        <v>46017</v>
      </c>
      <c r="B356" s="46">
        <f t="shared" si="20"/>
        <v>46017</v>
      </c>
      <c r="C356" s="47">
        <f t="shared" si="21"/>
        <v>46017</v>
      </c>
      <c r="D356" s="44">
        <f t="shared" si="22"/>
        <v>46017</v>
      </c>
      <c r="E356" s="48">
        <v>0.3125</v>
      </c>
      <c r="F356" s="48">
        <v>0.72916666666666663</v>
      </c>
      <c r="G356">
        <f>+(F356-E356)*24-1</f>
        <v>9</v>
      </c>
    </row>
    <row r="357" spans="1:7">
      <c r="A357" s="45">
        <f t="shared" si="23"/>
        <v>46018</v>
      </c>
      <c r="B357" s="46">
        <f t="shared" si="20"/>
        <v>46018</v>
      </c>
      <c r="C357" s="47">
        <f t="shared" si="21"/>
        <v>46018</v>
      </c>
      <c r="D357" s="44">
        <f t="shared" si="22"/>
        <v>46018</v>
      </c>
      <c r="E357" s="48">
        <v>0.3125</v>
      </c>
      <c r="F357" s="48">
        <v>0.5625</v>
      </c>
      <c r="G357">
        <f>+(F357-E357)*24</f>
        <v>6</v>
      </c>
    </row>
    <row r="358" spans="1:7">
      <c r="A358" s="45">
        <f t="shared" si="23"/>
        <v>46019</v>
      </c>
      <c r="B358" s="46">
        <f t="shared" si="20"/>
        <v>46019</v>
      </c>
      <c r="C358" s="47">
        <f t="shared" si="21"/>
        <v>46019</v>
      </c>
      <c r="D358" s="44">
        <f t="shared" si="22"/>
        <v>46019</v>
      </c>
      <c r="E358" s="48"/>
      <c r="F358" s="48"/>
      <c r="G358">
        <f>+(F358-E358)*24</f>
        <v>0</v>
      </c>
    </row>
    <row r="359" spans="1:7">
      <c r="A359" s="45">
        <f t="shared" si="23"/>
        <v>46020</v>
      </c>
      <c r="B359" s="46">
        <f t="shared" si="20"/>
        <v>46020</v>
      </c>
      <c r="C359" s="47">
        <f t="shared" si="21"/>
        <v>46020</v>
      </c>
      <c r="D359" s="44">
        <f t="shared" si="22"/>
        <v>46020</v>
      </c>
      <c r="E359" s="48">
        <v>0.3125</v>
      </c>
      <c r="F359" s="48">
        <v>0.77083333333333337</v>
      </c>
      <c r="G359">
        <f>+(F359-E359)*24-1</f>
        <v>10</v>
      </c>
    </row>
    <row r="360" spans="1:7">
      <c r="A360" s="45">
        <f t="shared" si="23"/>
        <v>46021</v>
      </c>
      <c r="B360" s="46">
        <f t="shared" si="20"/>
        <v>46021</v>
      </c>
      <c r="C360" s="47">
        <f t="shared" si="21"/>
        <v>46021</v>
      </c>
      <c r="D360" s="44">
        <f t="shared" si="22"/>
        <v>46021</v>
      </c>
      <c r="E360" s="48">
        <v>0.3125</v>
      </c>
      <c r="F360" s="48">
        <v>0.77083333333333337</v>
      </c>
      <c r="G360">
        <f>+(F360-E360)*24-1</f>
        <v>10</v>
      </c>
    </row>
    <row r="361" spans="1:7">
      <c r="A361" s="45">
        <f t="shared" si="23"/>
        <v>46022</v>
      </c>
      <c r="B361" s="46">
        <f t="shared" si="20"/>
        <v>46022</v>
      </c>
      <c r="C361" s="47">
        <f t="shared" si="21"/>
        <v>46022</v>
      </c>
      <c r="D361" s="44">
        <f t="shared" si="22"/>
        <v>46022</v>
      </c>
      <c r="E361" s="48">
        <v>0.3125</v>
      </c>
      <c r="F361" s="48">
        <v>0.77083333333333337</v>
      </c>
      <c r="G361">
        <f>+(F361-E361)*24-1</f>
        <v>10</v>
      </c>
    </row>
    <row r="362" spans="1:7">
      <c r="A362" s="45">
        <f t="shared" si="23"/>
        <v>46023</v>
      </c>
      <c r="B362" s="46">
        <f t="shared" si="20"/>
        <v>46023</v>
      </c>
      <c r="C362" s="47">
        <f t="shared" si="21"/>
        <v>46023</v>
      </c>
      <c r="D362" s="44">
        <f t="shared" si="22"/>
        <v>46023</v>
      </c>
      <c r="E362" s="48">
        <v>0.3125</v>
      </c>
      <c r="F362" s="48">
        <v>0.77083333333333337</v>
      </c>
      <c r="G362">
        <f>+(F362-E362)*24-1</f>
        <v>10</v>
      </c>
    </row>
    <row r="363" spans="1:7">
      <c r="A363" s="45">
        <f t="shared" si="23"/>
        <v>46024</v>
      </c>
      <c r="B363" s="46">
        <f t="shared" si="20"/>
        <v>46024</v>
      </c>
      <c r="C363" s="47">
        <f t="shared" si="21"/>
        <v>46024</v>
      </c>
      <c r="D363" s="44">
        <f t="shared" si="22"/>
        <v>46024</v>
      </c>
      <c r="E363" s="48">
        <v>0.3125</v>
      </c>
      <c r="F363" s="48">
        <v>0.72916666666666663</v>
      </c>
      <c r="G363">
        <f>+(F363-E363)*24-1</f>
        <v>9</v>
      </c>
    </row>
    <row r="364" spans="1:7">
      <c r="A364" s="45">
        <f t="shared" si="23"/>
        <v>46025</v>
      </c>
      <c r="B364" s="46">
        <f t="shared" si="20"/>
        <v>46025</v>
      </c>
      <c r="C364" s="47">
        <f t="shared" si="21"/>
        <v>46025</v>
      </c>
      <c r="D364" s="44">
        <f t="shared" si="22"/>
        <v>46025</v>
      </c>
      <c r="E364" s="48">
        <v>0.3125</v>
      </c>
      <c r="F364" s="48">
        <v>0.5625</v>
      </c>
      <c r="G364">
        <f>+(F364-E364)*24</f>
        <v>6</v>
      </c>
    </row>
    <row r="365" spans="1:7">
      <c r="A365" s="45">
        <f t="shared" si="23"/>
        <v>46026</v>
      </c>
      <c r="B365" s="46">
        <f t="shared" si="20"/>
        <v>46026</v>
      </c>
      <c r="C365" s="47">
        <f t="shared" si="21"/>
        <v>46026</v>
      </c>
      <c r="D365" s="44">
        <f t="shared" si="22"/>
        <v>46026</v>
      </c>
      <c r="E365" s="48"/>
      <c r="F365" s="48"/>
      <c r="G365">
        <f>+(F365-E365)*24</f>
        <v>0</v>
      </c>
    </row>
    <row r="366" spans="1:7">
      <c r="A366" s="45">
        <f t="shared" si="23"/>
        <v>46027</v>
      </c>
      <c r="B366" s="46">
        <f t="shared" si="20"/>
        <v>46027</v>
      </c>
      <c r="C366" s="47">
        <f t="shared" si="21"/>
        <v>46027</v>
      </c>
      <c r="D366" s="44">
        <f t="shared" si="22"/>
        <v>46027</v>
      </c>
      <c r="E366" s="48">
        <v>0.3125</v>
      </c>
      <c r="F366" s="48">
        <v>0.77083333333333337</v>
      </c>
      <c r="G366">
        <f>+(F366-E366)*24-1</f>
        <v>10</v>
      </c>
    </row>
    <row r="367" spans="1:7">
      <c r="A367" s="45">
        <f t="shared" si="23"/>
        <v>46028</v>
      </c>
      <c r="B367" s="46">
        <f t="shared" si="20"/>
        <v>46028</v>
      </c>
      <c r="C367" s="47">
        <f t="shared" si="21"/>
        <v>46028</v>
      </c>
      <c r="D367" s="44">
        <f t="shared" si="22"/>
        <v>46028</v>
      </c>
      <c r="E367" s="48">
        <v>0.3125</v>
      </c>
      <c r="F367" s="48">
        <v>0.77083333333333337</v>
      </c>
      <c r="G367">
        <f>+(F367-E367)*24-1</f>
        <v>10</v>
      </c>
    </row>
    <row r="368" spans="1:7">
      <c r="A368" s="45">
        <f t="shared" si="23"/>
        <v>46029</v>
      </c>
      <c r="B368" s="46">
        <f t="shared" si="20"/>
        <v>46029</v>
      </c>
      <c r="C368" s="47">
        <f t="shared" si="21"/>
        <v>46029</v>
      </c>
      <c r="D368" s="44">
        <f t="shared" si="22"/>
        <v>46029</v>
      </c>
      <c r="E368" s="48">
        <v>0.3125</v>
      </c>
      <c r="F368" s="48">
        <v>0.77083333333333337</v>
      </c>
      <c r="G368">
        <f>+(F368-E368)*24-1</f>
        <v>10</v>
      </c>
    </row>
    <row r="369" spans="1:7">
      <c r="A369" s="45">
        <f t="shared" si="23"/>
        <v>46030</v>
      </c>
      <c r="B369" s="46">
        <f t="shared" si="20"/>
        <v>46030</v>
      </c>
      <c r="C369" s="47">
        <f t="shared" si="21"/>
        <v>46030</v>
      </c>
      <c r="D369" s="44">
        <f t="shared" si="22"/>
        <v>46030</v>
      </c>
      <c r="E369" s="48">
        <v>0.3125</v>
      </c>
      <c r="F369" s="48">
        <v>0.77083333333333337</v>
      </c>
      <c r="G369">
        <f>+(F369-E369)*24-1</f>
        <v>10</v>
      </c>
    </row>
    <row r="370" spans="1:7">
      <c r="A370" s="45">
        <f t="shared" si="23"/>
        <v>46031</v>
      </c>
      <c r="B370" s="46">
        <f t="shared" si="20"/>
        <v>46031</v>
      </c>
      <c r="C370" s="47">
        <f t="shared" si="21"/>
        <v>46031</v>
      </c>
      <c r="D370" s="44">
        <f t="shared" si="22"/>
        <v>46031</v>
      </c>
      <c r="E370" s="48">
        <v>0.3125</v>
      </c>
      <c r="F370" s="48">
        <v>0.72916666666666663</v>
      </c>
      <c r="G370">
        <f>+(F370-E370)*24-1</f>
        <v>9</v>
      </c>
    </row>
    <row r="371" spans="1:7">
      <c r="A371" s="45">
        <f t="shared" si="23"/>
        <v>46032</v>
      </c>
      <c r="B371" s="46">
        <f t="shared" si="20"/>
        <v>46032</v>
      </c>
      <c r="C371" s="47">
        <f t="shared" si="21"/>
        <v>46032</v>
      </c>
      <c r="D371" s="44">
        <f t="shared" si="22"/>
        <v>46032</v>
      </c>
      <c r="E371" s="48">
        <v>0.3125</v>
      </c>
      <c r="F371" s="48">
        <v>0.5625</v>
      </c>
      <c r="G371">
        <f>+(F371-E371)*24</f>
        <v>6</v>
      </c>
    </row>
    <row r="372" spans="1:7">
      <c r="A372" s="45">
        <f t="shared" si="23"/>
        <v>46033</v>
      </c>
      <c r="B372" s="46">
        <f t="shared" si="20"/>
        <v>46033</v>
      </c>
      <c r="C372" s="47">
        <f t="shared" si="21"/>
        <v>46033</v>
      </c>
      <c r="D372" s="44">
        <f t="shared" si="22"/>
        <v>46033</v>
      </c>
      <c r="E372" s="48"/>
      <c r="F372" s="48"/>
      <c r="G372">
        <f>+(F372-E372)*24</f>
        <v>0</v>
      </c>
    </row>
    <row r="373" spans="1:7">
      <c r="A373" s="45">
        <f t="shared" si="23"/>
        <v>46034</v>
      </c>
      <c r="B373" s="46">
        <f t="shared" si="20"/>
        <v>46034</v>
      </c>
      <c r="C373" s="47">
        <f t="shared" si="21"/>
        <v>46034</v>
      </c>
      <c r="D373" s="44">
        <f t="shared" si="22"/>
        <v>46034</v>
      </c>
      <c r="E373" s="48">
        <v>0.3125</v>
      </c>
      <c r="F373" s="48">
        <v>0.77083333333333337</v>
      </c>
      <c r="G373">
        <f>+(F373-E373)*24-1</f>
        <v>10</v>
      </c>
    </row>
    <row r="374" spans="1:7">
      <c r="A374" s="45">
        <f t="shared" si="23"/>
        <v>46035</v>
      </c>
      <c r="B374" s="46">
        <f t="shared" si="20"/>
        <v>46035</v>
      </c>
      <c r="C374" s="47">
        <f t="shared" si="21"/>
        <v>46035</v>
      </c>
      <c r="D374" s="44">
        <f t="shared" si="22"/>
        <v>46035</v>
      </c>
      <c r="E374" s="48">
        <v>0.3125</v>
      </c>
      <c r="F374" s="48">
        <v>0.77083333333333337</v>
      </c>
      <c r="G374">
        <f>+(F374-E374)*24-1</f>
        <v>10</v>
      </c>
    </row>
    <row r="375" spans="1:7">
      <c r="A375" s="45">
        <f t="shared" si="23"/>
        <v>46036</v>
      </c>
      <c r="B375" s="46">
        <f t="shared" si="20"/>
        <v>46036</v>
      </c>
      <c r="C375" s="47">
        <f t="shared" si="21"/>
        <v>46036</v>
      </c>
      <c r="D375" s="44">
        <f t="shared" si="22"/>
        <v>46036</v>
      </c>
      <c r="E375" s="48">
        <v>0.3125</v>
      </c>
      <c r="F375" s="48">
        <v>0.77083333333333337</v>
      </c>
      <c r="G375">
        <f>+(F375-E375)*24-1</f>
        <v>10</v>
      </c>
    </row>
    <row r="376" spans="1:7">
      <c r="A376" s="45">
        <f t="shared" si="23"/>
        <v>46037</v>
      </c>
      <c r="B376" s="46">
        <f t="shared" si="20"/>
        <v>46037</v>
      </c>
      <c r="C376" s="47">
        <f t="shared" si="21"/>
        <v>46037</v>
      </c>
      <c r="D376" s="44">
        <f t="shared" si="22"/>
        <v>46037</v>
      </c>
      <c r="E376" s="48">
        <v>0.3125</v>
      </c>
      <c r="F376" s="48">
        <v>0.77083333333333337</v>
      </c>
      <c r="G376">
        <f>+(F376-E376)*24-1</f>
        <v>10</v>
      </c>
    </row>
    <row r="377" spans="1:7">
      <c r="A377" s="45">
        <f t="shared" si="23"/>
        <v>46038</v>
      </c>
      <c r="B377" s="46">
        <f t="shared" si="20"/>
        <v>46038</v>
      </c>
      <c r="C377" s="47">
        <f t="shared" si="21"/>
        <v>46038</v>
      </c>
      <c r="D377" s="44">
        <f t="shared" si="22"/>
        <v>46038</v>
      </c>
      <c r="E377" s="48">
        <v>0.3125</v>
      </c>
      <c r="F377" s="48">
        <v>0.72916666666666663</v>
      </c>
      <c r="G377">
        <f>+(F377-E377)*24-1</f>
        <v>9</v>
      </c>
    </row>
    <row r="378" spans="1:7">
      <c r="A378" s="45">
        <f t="shared" si="23"/>
        <v>46039</v>
      </c>
      <c r="B378" s="46">
        <f t="shared" si="20"/>
        <v>46039</v>
      </c>
      <c r="C378" s="47">
        <f t="shared" si="21"/>
        <v>46039</v>
      </c>
      <c r="D378" s="44">
        <f t="shared" si="22"/>
        <v>46039</v>
      </c>
      <c r="E378" s="48">
        <v>0.3125</v>
      </c>
      <c r="F378" s="48">
        <v>0.5625</v>
      </c>
      <c r="G378">
        <f>+(F378-E378)*24</f>
        <v>6</v>
      </c>
    </row>
    <row r="379" spans="1:7">
      <c r="A379" s="45">
        <f t="shared" si="23"/>
        <v>46040</v>
      </c>
      <c r="B379" s="46">
        <f t="shared" si="20"/>
        <v>46040</v>
      </c>
      <c r="C379" s="47">
        <f t="shared" si="21"/>
        <v>46040</v>
      </c>
      <c r="D379" s="44">
        <f t="shared" si="22"/>
        <v>46040</v>
      </c>
      <c r="E379" s="48"/>
      <c r="F379" s="48"/>
      <c r="G379">
        <f>+(F379-E379)*24</f>
        <v>0</v>
      </c>
    </row>
    <row r="380" spans="1:7">
      <c r="A380" s="45">
        <f t="shared" si="23"/>
        <v>46041</v>
      </c>
      <c r="B380" s="46">
        <f t="shared" si="20"/>
        <v>46041</v>
      </c>
      <c r="C380" s="47">
        <f t="shared" si="21"/>
        <v>46041</v>
      </c>
      <c r="D380" s="44">
        <f t="shared" si="22"/>
        <v>46041</v>
      </c>
      <c r="E380" s="48">
        <v>0.3125</v>
      </c>
      <c r="F380" s="48">
        <v>0.77083333333333337</v>
      </c>
      <c r="G380">
        <f>+(F380-E380)*24-1</f>
        <v>10</v>
      </c>
    </row>
    <row r="381" spans="1:7">
      <c r="A381" s="45">
        <f t="shared" si="23"/>
        <v>46042</v>
      </c>
      <c r="B381" s="46">
        <f t="shared" si="20"/>
        <v>46042</v>
      </c>
      <c r="C381" s="47">
        <f t="shared" si="21"/>
        <v>46042</v>
      </c>
      <c r="D381" s="44">
        <f t="shared" si="22"/>
        <v>46042</v>
      </c>
      <c r="E381" s="48">
        <v>0.3125</v>
      </c>
      <c r="F381" s="48">
        <v>0.77083333333333337</v>
      </c>
      <c r="G381">
        <f>+(F381-E381)*24-1</f>
        <v>10</v>
      </c>
    </row>
    <row r="382" spans="1:7">
      <c r="A382" s="45">
        <f t="shared" si="23"/>
        <v>46043</v>
      </c>
      <c r="B382" s="46">
        <f t="shared" si="20"/>
        <v>46043</v>
      </c>
      <c r="C382" s="47">
        <f t="shared" si="21"/>
        <v>46043</v>
      </c>
      <c r="D382" s="44">
        <f t="shared" si="22"/>
        <v>46043</v>
      </c>
      <c r="E382" s="48">
        <v>0.3125</v>
      </c>
      <c r="F382" s="48">
        <v>0.77083333333333337</v>
      </c>
      <c r="G382">
        <f>+(F382-E382)*24-1</f>
        <v>10</v>
      </c>
    </row>
    <row r="383" spans="1:7">
      <c r="A383" s="45">
        <f t="shared" si="23"/>
        <v>46044</v>
      </c>
      <c r="B383" s="46">
        <f t="shared" si="20"/>
        <v>46044</v>
      </c>
      <c r="C383" s="47">
        <f t="shared" si="21"/>
        <v>46044</v>
      </c>
      <c r="D383" s="44">
        <f t="shared" si="22"/>
        <v>46044</v>
      </c>
      <c r="E383" s="48">
        <v>0.3125</v>
      </c>
      <c r="F383" s="48">
        <v>0.77083333333333337</v>
      </c>
      <c r="G383">
        <f>+(F383-E383)*24-1</f>
        <v>10</v>
      </c>
    </row>
    <row r="384" spans="1:7">
      <c r="A384" s="45">
        <f t="shared" si="23"/>
        <v>46045</v>
      </c>
      <c r="B384" s="46">
        <f t="shared" si="20"/>
        <v>46045</v>
      </c>
      <c r="C384" s="47">
        <f t="shared" si="21"/>
        <v>46045</v>
      </c>
      <c r="D384" s="44">
        <f t="shared" si="22"/>
        <v>46045</v>
      </c>
      <c r="E384" s="48">
        <v>0.3125</v>
      </c>
      <c r="F384" s="48">
        <v>0.72916666666666663</v>
      </c>
      <c r="G384">
        <f>+(F384-E384)*24-1</f>
        <v>9</v>
      </c>
    </row>
    <row r="385" spans="1:7">
      <c r="A385" s="45">
        <f t="shared" si="23"/>
        <v>46046</v>
      </c>
      <c r="B385" s="46">
        <f t="shared" si="20"/>
        <v>46046</v>
      </c>
      <c r="C385" s="47">
        <f t="shared" si="21"/>
        <v>46046</v>
      </c>
      <c r="D385" s="44">
        <f t="shared" si="22"/>
        <v>46046</v>
      </c>
      <c r="E385" s="48">
        <v>0.3125</v>
      </c>
      <c r="F385" s="48">
        <v>0.5625</v>
      </c>
      <c r="G385">
        <f>+(F385-E385)*24</f>
        <v>6</v>
      </c>
    </row>
    <row r="386" spans="1:7">
      <c r="A386" s="45">
        <f t="shared" si="23"/>
        <v>46047</v>
      </c>
      <c r="B386" s="46">
        <f t="shared" ref="B386:B449" si="24">+A386</f>
        <v>46047</v>
      </c>
      <c r="C386" s="47">
        <f t="shared" ref="C386:C449" si="25">+A386</f>
        <v>46047</v>
      </c>
      <c r="D386" s="44">
        <f t="shared" si="22"/>
        <v>46047</v>
      </c>
      <c r="E386" s="48"/>
      <c r="F386" s="48"/>
      <c r="G386">
        <f>+(F386-E386)*24</f>
        <v>0</v>
      </c>
    </row>
    <row r="387" spans="1:7">
      <c r="A387" s="45">
        <f t="shared" si="23"/>
        <v>46048</v>
      </c>
      <c r="B387" s="46">
        <f t="shared" si="24"/>
        <v>46048</v>
      </c>
      <c r="C387" s="47">
        <f t="shared" si="25"/>
        <v>46048</v>
      </c>
      <c r="D387" s="44">
        <f t="shared" ref="D387:D450" si="26">+A387</f>
        <v>46048</v>
      </c>
      <c r="E387" s="48">
        <v>0.3125</v>
      </c>
      <c r="F387" s="48">
        <v>0.77083333333333337</v>
      </c>
      <c r="G387">
        <f>+(F387-E387)*24-1</f>
        <v>10</v>
      </c>
    </row>
    <row r="388" spans="1:7">
      <c r="A388" s="45">
        <f t="shared" ref="A388:A451" si="27">+A387+1</f>
        <v>46049</v>
      </c>
      <c r="B388" s="46">
        <f t="shared" si="24"/>
        <v>46049</v>
      </c>
      <c r="C388" s="47">
        <f t="shared" si="25"/>
        <v>46049</v>
      </c>
      <c r="D388" s="44">
        <f t="shared" si="26"/>
        <v>46049</v>
      </c>
      <c r="E388" s="48">
        <v>0.3125</v>
      </c>
      <c r="F388" s="48">
        <v>0.77083333333333337</v>
      </c>
      <c r="G388">
        <f>+(F388-E388)*24-1</f>
        <v>10</v>
      </c>
    </row>
    <row r="389" spans="1:7">
      <c r="A389" s="45">
        <f t="shared" si="27"/>
        <v>46050</v>
      </c>
      <c r="B389" s="46">
        <f t="shared" si="24"/>
        <v>46050</v>
      </c>
      <c r="C389" s="47">
        <f t="shared" si="25"/>
        <v>46050</v>
      </c>
      <c r="D389" s="44">
        <f t="shared" si="26"/>
        <v>46050</v>
      </c>
      <c r="E389" s="48">
        <v>0.3125</v>
      </c>
      <c r="F389" s="48">
        <v>0.77083333333333337</v>
      </c>
      <c r="G389">
        <f>+(F389-E389)*24-1</f>
        <v>10</v>
      </c>
    </row>
    <row r="390" spans="1:7">
      <c r="A390" s="45">
        <f t="shared" si="27"/>
        <v>46051</v>
      </c>
      <c r="B390" s="46">
        <f t="shared" si="24"/>
        <v>46051</v>
      </c>
      <c r="C390" s="47">
        <f t="shared" si="25"/>
        <v>46051</v>
      </c>
      <c r="D390" s="44">
        <f t="shared" si="26"/>
        <v>46051</v>
      </c>
      <c r="E390" s="48">
        <v>0.3125</v>
      </c>
      <c r="F390" s="48">
        <v>0.77083333333333337</v>
      </c>
      <c r="G390">
        <f>+(F390-E390)*24-1</f>
        <v>10</v>
      </c>
    </row>
    <row r="391" spans="1:7">
      <c r="A391" s="45">
        <f t="shared" si="27"/>
        <v>46052</v>
      </c>
      <c r="B391" s="46">
        <f t="shared" si="24"/>
        <v>46052</v>
      </c>
      <c r="C391" s="47">
        <f t="shared" si="25"/>
        <v>46052</v>
      </c>
      <c r="D391" s="44">
        <f t="shared" si="26"/>
        <v>46052</v>
      </c>
      <c r="E391" s="48">
        <v>0.3125</v>
      </c>
      <c r="F391" s="48">
        <v>0.72916666666666663</v>
      </c>
      <c r="G391">
        <f>+(F391-E391)*24-1</f>
        <v>9</v>
      </c>
    </row>
    <row r="392" spans="1:7">
      <c r="A392" s="45">
        <f t="shared" si="27"/>
        <v>46053</v>
      </c>
      <c r="B392" s="46">
        <f t="shared" si="24"/>
        <v>46053</v>
      </c>
      <c r="C392" s="47">
        <f t="shared" si="25"/>
        <v>46053</v>
      </c>
      <c r="D392" s="44">
        <f t="shared" si="26"/>
        <v>46053</v>
      </c>
      <c r="E392" s="48">
        <v>0.3125</v>
      </c>
      <c r="F392" s="48">
        <v>0.5625</v>
      </c>
      <c r="G392">
        <f>+(F392-E392)*24</f>
        <v>6</v>
      </c>
    </row>
    <row r="393" spans="1:7">
      <c r="A393" s="45">
        <f t="shared" si="27"/>
        <v>46054</v>
      </c>
      <c r="B393" s="46">
        <f t="shared" si="24"/>
        <v>46054</v>
      </c>
      <c r="C393" s="47">
        <f t="shared" si="25"/>
        <v>46054</v>
      </c>
      <c r="D393" s="44">
        <f t="shared" si="26"/>
        <v>46054</v>
      </c>
      <c r="E393" s="48"/>
      <c r="F393" s="48"/>
      <c r="G393">
        <f>+(F393-E393)*24</f>
        <v>0</v>
      </c>
    </row>
    <row r="394" spans="1:7">
      <c r="A394" s="45">
        <f t="shared" si="27"/>
        <v>46055</v>
      </c>
      <c r="B394" s="46">
        <f t="shared" si="24"/>
        <v>46055</v>
      </c>
      <c r="C394" s="47">
        <f t="shared" si="25"/>
        <v>46055</v>
      </c>
      <c r="D394" s="44">
        <f t="shared" si="26"/>
        <v>46055</v>
      </c>
      <c r="E394" s="48">
        <v>0.3125</v>
      </c>
      <c r="F394" s="48">
        <v>0.77083333333333337</v>
      </c>
      <c r="G394">
        <f>+(F394-E394)*24-1</f>
        <v>10</v>
      </c>
    </row>
    <row r="395" spans="1:7">
      <c r="A395" s="45">
        <f t="shared" si="27"/>
        <v>46056</v>
      </c>
      <c r="B395" s="46">
        <f t="shared" si="24"/>
        <v>46056</v>
      </c>
      <c r="C395" s="47">
        <f t="shared" si="25"/>
        <v>46056</v>
      </c>
      <c r="D395" s="44">
        <f t="shared" si="26"/>
        <v>46056</v>
      </c>
      <c r="E395" s="48">
        <v>0.3125</v>
      </c>
      <c r="F395" s="48">
        <v>0.77083333333333337</v>
      </c>
      <c r="G395">
        <f>+(F395-E395)*24-1</f>
        <v>10</v>
      </c>
    </row>
    <row r="396" spans="1:7">
      <c r="A396" s="45">
        <f t="shared" si="27"/>
        <v>46057</v>
      </c>
      <c r="B396" s="46">
        <f t="shared" si="24"/>
        <v>46057</v>
      </c>
      <c r="C396" s="47">
        <f t="shared" si="25"/>
        <v>46057</v>
      </c>
      <c r="D396" s="44">
        <f t="shared" si="26"/>
        <v>46057</v>
      </c>
      <c r="E396" s="48">
        <v>0.3125</v>
      </c>
      <c r="F396" s="48">
        <v>0.77083333333333337</v>
      </c>
      <c r="G396">
        <f>+(F396-E396)*24-1</f>
        <v>10</v>
      </c>
    </row>
    <row r="397" spans="1:7">
      <c r="A397" s="45">
        <f t="shared" si="27"/>
        <v>46058</v>
      </c>
      <c r="B397" s="46">
        <f t="shared" si="24"/>
        <v>46058</v>
      </c>
      <c r="C397" s="47">
        <f t="shared" si="25"/>
        <v>46058</v>
      </c>
      <c r="D397" s="44">
        <f t="shared" si="26"/>
        <v>46058</v>
      </c>
      <c r="E397" s="48">
        <v>0.3125</v>
      </c>
      <c r="F397" s="48">
        <v>0.77083333333333337</v>
      </c>
      <c r="G397">
        <f>+(F397-E397)*24-1</f>
        <v>10</v>
      </c>
    </row>
    <row r="398" spans="1:7">
      <c r="A398" s="45">
        <f t="shared" si="27"/>
        <v>46059</v>
      </c>
      <c r="B398" s="46">
        <f t="shared" si="24"/>
        <v>46059</v>
      </c>
      <c r="C398" s="47">
        <f t="shared" si="25"/>
        <v>46059</v>
      </c>
      <c r="D398" s="44">
        <f t="shared" si="26"/>
        <v>46059</v>
      </c>
      <c r="E398" s="48">
        <v>0.3125</v>
      </c>
      <c r="F398" s="48">
        <v>0.72916666666666663</v>
      </c>
      <c r="G398">
        <f>+(F398-E398)*24-1</f>
        <v>9</v>
      </c>
    </row>
    <row r="399" spans="1:7">
      <c r="A399" s="45">
        <f t="shared" si="27"/>
        <v>46060</v>
      </c>
      <c r="B399" s="46">
        <f t="shared" si="24"/>
        <v>46060</v>
      </c>
      <c r="C399" s="47">
        <f t="shared" si="25"/>
        <v>46060</v>
      </c>
      <c r="D399" s="44">
        <f t="shared" si="26"/>
        <v>46060</v>
      </c>
      <c r="E399" s="48">
        <v>0.3125</v>
      </c>
      <c r="F399" s="48">
        <v>0.5625</v>
      </c>
      <c r="G399">
        <f>+(F399-E399)*24</f>
        <v>6</v>
      </c>
    </row>
    <row r="400" spans="1:7">
      <c r="A400" s="45">
        <f t="shared" si="27"/>
        <v>46061</v>
      </c>
      <c r="B400" s="46">
        <f t="shared" si="24"/>
        <v>46061</v>
      </c>
      <c r="C400" s="47">
        <f t="shared" si="25"/>
        <v>46061</v>
      </c>
      <c r="D400" s="44">
        <f t="shared" si="26"/>
        <v>46061</v>
      </c>
      <c r="E400" s="48"/>
      <c r="F400" s="48"/>
      <c r="G400">
        <f>+(F400-E400)*24</f>
        <v>0</v>
      </c>
    </row>
    <row r="401" spans="1:7">
      <c r="A401" s="45">
        <f t="shared" si="27"/>
        <v>46062</v>
      </c>
      <c r="B401" s="46">
        <f t="shared" si="24"/>
        <v>46062</v>
      </c>
      <c r="C401" s="47">
        <f t="shared" si="25"/>
        <v>46062</v>
      </c>
      <c r="D401" s="44">
        <f t="shared" si="26"/>
        <v>46062</v>
      </c>
      <c r="E401" s="48">
        <v>0.3125</v>
      </c>
      <c r="F401" s="48">
        <v>0.77083333333333337</v>
      </c>
      <c r="G401">
        <f>+(F401-E401)*24-1</f>
        <v>10</v>
      </c>
    </row>
    <row r="402" spans="1:7">
      <c r="A402" s="45">
        <f t="shared" si="27"/>
        <v>46063</v>
      </c>
      <c r="B402" s="46">
        <f t="shared" si="24"/>
        <v>46063</v>
      </c>
      <c r="C402" s="47">
        <f t="shared" si="25"/>
        <v>46063</v>
      </c>
      <c r="D402" s="44">
        <f t="shared" si="26"/>
        <v>46063</v>
      </c>
      <c r="E402" s="48">
        <v>0.3125</v>
      </c>
      <c r="F402" s="48">
        <v>0.77083333333333337</v>
      </c>
      <c r="G402">
        <f>+(F402-E402)*24-1</f>
        <v>10</v>
      </c>
    </row>
    <row r="403" spans="1:7">
      <c r="A403" s="45">
        <f t="shared" si="27"/>
        <v>46064</v>
      </c>
      <c r="B403" s="46">
        <f t="shared" si="24"/>
        <v>46064</v>
      </c>
      <c r="C403" s="47">
        <f t="shared" si="25"/>
        <v>46064</v>
      </c>
      <c r="D403" s="44">
        <f t="shared" si="26"/>
        <v>46064</v>
      </c>
      <c r="E403" s="48">
        <v>0.3125</v>
      </c>
      <c r="F403" s="48">
        <v>0.77083333333333337</v>
      </c>
      <c r="G403">
        <f>+(F403-E403)*24-1</f>
        <v>10</v>
      </c>
    </row>
    <row r="404" spans="1:7">
      <c r="A404" s="45">
        <f t="shared" si="27"/>
        <v>46065</v>
      </c>
      <c r="B404" s="46">
        <f t="shared" si="24"/>
        <v>46065</v>
      </c>
      <c r="C404" s="47">
        <f t="shared" si="25"/>
        <v>46065</v>
      </c>
      <c r="D404" s="44">
        <f t="shared" si="26"/>
        <v>46065</v>
      </c>
      <c r="E404" s="48">
        <v>0.3125</v>
      </c>
      <c r="F404" s="48">
        <v>0.77083333333333337</v>
      </c>
      <c r="G404">
        <f>+(F404-E404)*24-1</f>
        <v>10</v>
      </c>
    </row>
    <row r="405" spans="1:7">
      <c r="A405" s="45">
        <f t="shared" si="27"/>
        <v>46066</v>
      </c>
      <c r="B405" s="46">
        <f t="shared" si="24"/>
        <v>46066</v>
      </c>
      <c r="C405" s="47">
        <f t="shared" si="25"/>
        <v>46066</v>
      </c>
      <c r="D405" s="44">
        <f t="shared" si="26"/>
        <v>46066</v>
      </c>
      <c r="E405" s="48">
        <v>0.3125</v>
      </c>
      <c r="F405" s="48">
        <v>0.72916666666666663</v>
      </c>
      <c r="G405">
        <f>+(F405-E405)*24-1</f>
        <v>9</v>
      </c>
    </row>
    <row r="406" spans="1:7">
      <c r="A406" s="45">
        <f t="shared" si="27"/>
        <v>46067</v>
      </c>
      <c r="B406" s="46">
        <f t="shared" si="24"/>
        <v>46067</v>
      </c>
      <c r="C406" s="47">
        <f t="shared" si="25"/>
        <v>46067</v>
      </c>
      <c r="D406" s="44">
        <f t="shared" si="26"/>
        <v>46067</v>
      </c>
      <c r="E406" s="48">
        <v>0.3125</v>
      </c>
      <c r="F406" s="48">
        <v>0.5625</v>
      </c>
      <c r="G406">
        <f>+(F406-E406)*24</f>
        <v>6</v>
      </c>
    </row>
    <row r="407" spans="1:7">
      <c r="A407" s="45">
        <f t="shared" si="27"/>
        <v>46068</v>
      </c>
      <c r="B407" s="46">
        <f t="shared" si="24"/>
        <v>46068</v>
      </c>
      <c r="C407" s="47">
        <f t="shared" si="25"/>
        <v>46068</v>
      </c>
      <c r="D407" s="44">
        <f t="shared" si="26"/>
        <v>46068</v>
      </c>
      <c r="E407" s="48"/>
      <c r="F407" s="48"/>
      <c r="G407">
        <f>+(F407-E407)*24</f>
        <v>0</v>
      </c>
    </row>
    <row r="408" spans="1:7">
      <c r="A408" s="45">
        <f t="shared" si="27"/>
        <v>46069</v>
      </c>
      <c r="B408" s="46">
        <f t="shared" si="24"/>
        <v>46069</v>
      </c>
      <c r="C408" s="47">
        <f t="shared" si="25"/>
        <v>46069</v>
      </c>
      <c r="D408" s="44">
        <f t="shared" si="26"/>
        <v>46069</v>
      </c>
      <c r="E408" s="48">
        <v>0.3125</v>
      </c>
      <c r="F408" s="48">
        <v>0.77083333333333337</v>
      </c>
      <c r="G408">
        <f>+(F408-E408)*24-1</f>
        <v>10</v>
      </c>
    </row>
    <row r="409" spans="1:7">
      <c r="A409" s="45">
        <f t="shared" si="27"/>
        <v>46070</v>
      </c>
      <c r="B409" s="46">
        <f t="shared" si="24"/>
        <v>46070</v>
      </c>
      <c r="C409" s="47">
        <f t="shared" si="25"/>
        <v>46070</v>
      </c>
      <c r="D409" s="44">
        <f t="shared" si="26"/>
        <v>46070</v>
      </c>
      <c r="E409" s="48">
        <v>0.3125</v>
      </c>
      <c r="F409" s="48">
        <v>0.77083333333333337</v>
      </c>
      <c r="G409">
        <f>+(F409-E409)*24-1</f>
        <v>10</v>
      </c>
    </row>
    <row r="410" spans="1:7">
      <c r="A410" s="45">
        <f t="shared" si="27"/>
        <v>46071</v>
      </c>
      <c r="B410" s="46">
        <f t="shared" si="24"/>
        <v>46071</v>
      </c>
      <c r="C410" s="47">
        <f t="shared" si="25"/>
        <v>46071</v>
      </c>
      <c r="D410" s="44">
        <f t="shared" si="26"/>
        <v>46071</v>
      </c>
      <c r="E410" s="48">
        <v>0.3125</v>
      </c>
      <c r="F410" s="48">
        <v>0.77083333333333337</v>
      </c>
      <c r="G410">
        <f>+(F410-E410)*24-1</f>
        <v>10</v>
      </c>
    </row>
    <row r="411" spans="1:7">
      <c r="A411" s="45">
        <f t="shared" si="27"/>
        <v>46072</v>
      </c>
      <c r="B411" s="46">
        <f t="shared" si="24"/>
        <v>46072</v>
      </c>
      <c r="C411" s="47">
        <f t="shared" si="25"/>
        <v>46072</v>
      </c>
      <c r="D411" s="44">
        <f t="shared" si="26"/>
        <v>46072</v>
      </c>
      <c r="E411" s="48">
        <v>0.3125</v>
      </c>
      <c r="F411" s="48">
        <v>0.77083333333333337</v>
      </c>
      <c r="G411">
        <f>+(F411-E411)*24-1</f>
        <v>10</v>
      </c>
    </row>
    <row r="412" spans="1:7">
      <c r="A412" s="45">
        <f t="shared" si="27"/>
        <v>46073</v>
      </c>
      <c r="B412" s="46">
        <f t="shared" si="24"/>
        <v>46073</v>
      </c>
      <c r="C412" s="47">
        <f t="shared" si="25"/>
        <v>46073</v>
      </c>
      <c r="D412" s="44">
        <f t="shared" si="26"/>
        <v>46073</v>
      </c>
      <c r="E412" s="48">
        <v>0.3125</v>
      </c>
      <c r="F412" s="48">
        <v>0.72916666666666663</v>
      </c>
      <c r="G412">
        <f>+(F412-E412)*24-1</f>
        <v>9</v>
      </c>
    </row>
    <row r="413" spans="1:7">
      <c r="A413" s="45">
        <f t="shared" si="27"/>
        <v>46074</v>
      </c>
      <c r="B413" s="46">
        <f t="shared" si="24"/>
        <v>46074</v>
      </c>
      <c r="C413" s="47">
        <f t="shared" si="25"/>
        <v>46074</v>
      </c>
      <c r="D413" s="44">
        <f t="shared" si="26"/>
        <v>46074</v>
      </c>
      <c r="E413" s="48">
        <v>0.3125</v>
      </c>
      <c r="F413" s="48">
        <v>0.5625</v>
      </c>
      <c r="G413">
        <f>+(F413-E413)*24</f>
        <v>6</v>
      </c>
    </row>
    <row r="414" spans="1:7">
      <c r="A414" s="45">
        <f t="shared" si="27"/>
        <v>46075</v>
      </c>
      <c r="B414" s="46">
        <f t="shared" si="24"/>
        <v>46075</v>
      </c>
      <c r="C414" s="47">
        <f t="shared" si="25"/>
        <v>46075</v>
      </c>
      <c r="D414" s="44">
        <f t="shared" si="26"/>
        <v>46075</v>
      </c>
      <c r="E414" s="48"/>
      <c r="F414" s="48"/>
      <c r="G414">
        <f>+(F414-E414)*24</f>
        <v>0</v>
      </c>
    </row>
    <row r="415" spans="1:7">
      <c r="A415" s="45">
        <f t="shared" si="27"/>
        <v>46076</v>
      </c>
      <c r="B415" s="46">
        <f t="shared" si="24"/>
        <v>46076</v>
      </c>
      <c r="C415" s="47">
        <f t="shared" si="25"/>
        <v>46076</v>
      </c>
      <c r="D415" s="44">
        <f t="shared" si="26"/>
        <v>46076</v>
      </c>
      <c r="E415" s="48">
        <v>0.3125</v>
      </c>
      <c r="F415" s="48">
        <v>0.77083333333333337</v>
      </c>
      <c r="G415">
        <f>+(F415-E415)*24-1</f>
        <v>10</v>
      </c>
    </row>
    <row r="416" spans="1:7">
      <c r="A416" s="45">
        <f t="shared" si="27"/>
        <v>46077</v>
      </c>
      <c r="B416" s="46">
        <f t="shared" si="24"/>
        <v>46077</v>
      </c>
      <c r="C416" s="47">
        <f t="shared" si="25"/>
        <v>46077</v>
      </c>
      <c r="D416" s="44">
        <f t="shared" si="26"/>
        <v>46077</v>
      </c>
      <c r="E416" s="48">
        <v>0.3125</v>
      </c>
      <c r="F416" s="48">
        <v>0.77083333333333337</v>
      </c>
      <c r="G416">
        <f>+(F416-E416)*24-1</f>
        <v>10</v>
      </c>
    </row>
    <row r="417" spans="1:7">
      <c r="A417" s="45">
        <f t="shared" si="27"/>
        <v>46078</v>
      </c>
      <c r="B417" s="46">
        <f t="shared" si="24"/>
        <v>46078</v>
      </c>
      <c r="C417" s="47">
        <f t="shared" si="25"/>
        <v>46078</v>
      </c>
      <c r="D417" s="44">
        <f t="shared" si="26"/>
        <v>46078</v>
      </c>
      <c r="E417" s="48">
        <v>0.3125</v>
      </c>
      <c r="F417" s="48">
        <v>0.77083333333333337</v>
      </c>
      <c r="G417">
        <f>+(F417-E417)*24-1</f>
        <v>10</v>
      </c>
    </row>
    <row r="418" spans="1:7">
      <c r="A418" s="45">
        <f t="shared" si="27"/>
        <v>46079</v>
      </c>
      <c r="B418" s="46">
        <f t="shared" si="24"/>
        <v>46079</v>
      </c>
      <c r="C418" s="47">
        <f t="shared" si="25"/>
        <v>46079</v>
      </c>
      <c r="D418" s="44">
        <f t="shared" si="26"/>
        <v>46079</v>
      </c>
      <c r="E418" s="48">
        <v>0.3125</v>
      </c>
      <c r="F418" s="48">
        <v>0.77083333333333337</v>
      </c>
      <c r="G418">
        <f>+(F418-E418)*24-1</f>
        <v>10</v>
      </c>
    </row>
    <row r="419" spans="1:7">
      <c r="A419" s="45">
        <f t="shared" si="27"/>
        <v>46080</v>
      </c>
      <c r="B419" s="46">
        <f t="shared" si="24"/>
        <v>46080</v>
      </c>
      <c r="C419" s="47">
        <f t="shared" si="25"/>
        <v>46080</v>
      </c>
      <c r="D419" s="44">
        <f t="shared" si="26"/>
        <v>46080</v>
      </c>
      <c r="E419" s="48">
        <v>0.3125</v>
      </c>
      <c r="F419" s="48">
        <v>0.72916666666666663</v>
      </c>
      <c r="G419">
        <f>+(F419-E419)*24-1</f>
        <v>9</v>
      </c>
    </row>
    <row r="420" spans="1:7">
      <c r="A420" s="45">
        <f t="shared" si="27"/>
        <v>46081</v>
      </c>
      <c r="B420" s="46">
        <f t="shared" si="24"/>
        <v>46081</v>
      </c>
      <c r="C420" s="47">
        <f t="shared" si="25"/>
        <v>46081</v>
      </c>
      <c r="D420" s="44">
        <f t="shared" si="26"/>
        <v>46081</v>
      </c>
      <c r="E420" s="48">
        <v>0.3125</v>
      </c>
      <c r="F420" s="48">
        <v>0.5625</v>
      </c>
      <c r="G420">
        <f>+(F420-E420)*24</f>
        <v>6</v>
      </c>
    </row>
    <row r="421" spans="1:7">
      <c r="A421" s="45">
        <f t="shared" si="27"/>
        <v>46082</v>
      </c>
      <c r="B421" s="46">
        <f t="shared" si="24"/>
        <v>46082</v>
      </c>
      <c r="C421" s="47">
        <f t="shared" si="25"/>
        <v>46082</v>
      </c>
      <c r="D421" s="44">
        <f t="shared" si="26"/>
        <v>46082</v>
      </c>
      <c r="E421" s="48"/>
      <c r="F421" s="48"/>
      <c r="G421">
        <f>+(F421-E421)*24</f>
        <v>0</v>
      </c>
    </row>
    <row r="422" spans="1:7">
      <c r="A422" s="45">
        <f t="shared" si="27"/>
        <v>46083</v>
      </c>
      <c r="B422" s="46">
        <f t="shared" si="24"/>
        <v>46083</v>
      </c>
      <c r="C422" s="47">
        <f t="shared" si="25"/>
        <v>46083</v>
      </c>
      <c r="D422" s="44">
        <f t="shared" si="26"/>
        <v>46083</v>
      </c>
      <c r="E422" s="48">
        <v>0.3125</v>
      </c>
      <c r="F422" s="48">
        <v>0.77083333333333337</v>
      </c>
      <c r="G422">
        <f>+(F422-E422)*24-1</f>
        <v>10</v>
      </c>
    </row>
    <row r="423" spans="1:7">
      <c r="A423" s="45">
        <f t="shared" si="27"/>
        <v>46084</v>
      </c>
      <c r="B423" s="46">
        <f t="shared" si="24"/>
        <v>46084</v>
      </c>
      <c r="C423" s="47">
        <f t="shared" si="25"/>
        <v>46084</v>
      </c>
      <c r="D423" s="44">
        <f t="shared" si="26"/>
        <v>46084</v>
      </c>
      <c r="E423" s="48">
        <v>0.3125</v>
      </c>
      <c r="F423" s="48">
        <v>0.77083333333333337</v>
      </c>
      <c r="G423">
        <f>+(F423-E423)*24-1</f>
        <v>10</v>
      </c>
    </row>
    <row r="424" spans="1:7">
      <c r="A424" s="45">
        <f t="shared" si="27"/>
        <v>46085</v>
      </c>
      <c r="B424" s="46">
        <f t="shared" si="24"/>
        <v>46085</v>
      </c>
      <c r="C424" s="47">
        <f t="shared" si="25"/>
        <v>46085</v>
      </c>
      <c r="D424" s="44">
        <f t="shared" si="26"/>
        <v>46085</v>
      </c>
      <c r="E424" s="48">
        <v>0.3125</v>
      </c>
      <c r="F424" s="48">
        <v>0.77083333333333337</v>
      </c>
      <c r="G424">
        <f>+(F424-E424)*24-1</f>
        <v>10</v>
      </c>
    </row>
    <row r="425" spans="1:7">
      <c r="A425" s="45">
        <f t="shared" si="27"/>
        <v>46086</v>
      </c>
      <c r="B425" s="46">
        <f t="shared" si="24"/>
        <v>46086</v>
      </c>
      <c r="C425" s="47">
        <f t="shared" si="25"/>
        <v>46086</v>
      </c>
      <c r="D425" s="44">
        <f t="shared" si="26"/>
        <v>46086</v>
      </c>
      <c r="E425" s="48">
        <v>0.3125</v>
      </c>
      <c r="F425" s="48">
        <v>0.77083333333333337</v>
      </c>
      <c r="G425">
        <f>+(F425-E425)*24-1</f>
        <v>10</v>
      </c>
    </row>
    <row r="426" spans="1:7">
      <c r="A426" s="45">
        <f t="shared" si="27"/>
        <v>46087</v>
      </c>
      <c r="B426" s="46">
        <f t="shared" si="24"/>
        <v>46087</v>
      </c>
      <c r="C426" s="47">
        <f t="shared" si="25"/>
        <v>46087</v>
      </c>
      <c r="D426" s="44">
        <f t="shared" si="26"/>
        <v>46087</v>
      </c>
      <c r="E426" s="48">
        <v>0.3125</v>
      </c>
      <c r="F426" s="48">
        <v>0.72916666666666663</v>
      </c>
      <c r="G426">
        <f>+(F426-E426)*24-1</f>
        <v>9</v>
      </c>
    </row>
    <row r="427" spans="1:7">
      <c r="A427" s="45">
        <f t="shared" si="27"/>
        <v>46088</v>
      </c>
      <c r="B427" s="46">
        <f t="shared" si="24"/>
        <v>46088</v>
      </c>
      <c r="C427" s="47">
        <f t="shared" si="25"/>
        <v>46088</v>
      </c>
      <c r="D427" s="44">
        <f t="shared" si="26"/>
        <v>46088</v>
      </c>
      <c r="E427" s="48">
        <v>0.3125</v>
      </c>
      <c r="F427" s="48">
        <v>0.5625</v>
      </c>
      <c r="G427">
        <f>+(F427-E427)*24</f>
        <v>6</v>
      </c>
    </row>
    <row r="428" spans="1:7">
      <c r="A428" s="45">
        <f t="shared" si="27"/>
        <v>46089</v>
      </c>
      <c r="B428" s="46">
        <f t="shared" si="24"/>
        <v>46089</v>
      </c>
      <c r="C428" s="47">
        <f t="shared" si="25"/>
        <v>46089</v>
      </c>
      <c r="D428" s="44">
        <f t="shared" si="26"/>
        <v>46089</v>
      </c>
      <c r="E428" s="48"/>
      <c r="F428" s="48"/>
      <c r="G428">
        <f>+(F428-E428)*24</f>
        <v>0</v>
      </c>
    </row>
    <row r="429" spans="1:7">
      <c r="A429" s="45">
        <f t="shared" si="27"/>
        <v>46090</v>
      </c>
      <c r="B429" s="46">
        <f t="shared" si="24"/>
        <v>46090</v>
      </c>
      <c r="C429" s="47">
        <f t="shared" si="25"/>
        <v>46090</v>
      </c>
      <c r="D429" s="44">
        <f t="shared" si="26"/>
        <v>46090</v>
      </c>
      <c r="E429" s="48">
        <v>0.3125</v>
      </c>
      <c r="F429" s="48">
        <v>0.77083333333333337</v>
      </c>
      <c r="G429">
        <f>+(F429-E429)*24-1</f>
        <v>10</v>
      </c>
    </row>
    <row r="430" spans="1:7">
      <c r="A430" s="45">
        <f t="shared" si="27"/>
        <v>46091</v>
      </c>
      <c r="B430" s="46">
        <f t="shared" si="24"/>
        <v>46091</v>
      </c>
      <c r="C430" s="47">
        <f t="shared" si="25"/>
        <v>46091</v>
      </c>
      <c r="D430" s="44">
        <f t="shared" si="26"/>
        <v>46091</v>
      </c>
      <c r="E430" s="48">
        <v>0.3125</v>
      </c>
      <c r="F430" s="48">
        <v>0.77083333333333337</v>
      </c>
      <c r="G430">
        <f>+(F430-E430)*24-1</f>
        <v>10</v>
      </c>
    </row>
    <row r="431" spans="1:7">
      <c r="A431" s="45">
        <f t="shared" si="27"/>
        <v>46092</v>
      </c>
      <c r="B431" s="46">
        <f t="shared" si="24"/>
        <v>46092</v>
      </c>
      <c r="C431" s="47">
        <f t="shared" si="25"/>
        <v>46092</v>
      </c>
      <c r="D431" s="44">
        <f t="shared" si="26"/>
        <v>46092</v>
      </c>
      <c r="E431" s="48">
        <v>0.3125</v>
      </c>
      <c r="F431" s="48">
        <v>0.77083333333333337</v>
      </c>
      <c r="G431">
        <f>+(F431-E431)*24-1</f>
        <v>10</v>
      </c>
    </row>
    <row r="432" spans="1:7">
      <c r="A432" s="45">
        <f t="shared" si="27"/>
        <v>46093</v>
      </c>
      <c r="B432" s="46">
        <f t="shared" si="24"/>
        <v>46093</v>
      </c>
      <c r="C432" s="47">
        <f t="shared" si="25"/>
        <v>46093</v>
      </c>
      <c r="D432" s="44">
        <f t="shared" si="26"/>
        <v>46093</v>
      </c>
      <c r="E432" s="48">
        <v>0.3125</v>
      </c>
      <c r="F432" s="48">
        <v>0.77083333333333337</v>
      </c>
      <c r="G432">
        <f>+(F432-E432)*24-1</f>
        <v>10</v>
      </c>
    </row>
    <row r="433" spans="1:7">
      <c r="A433" s="45">
        <f t="shared" si="27"/>
        <v>46094</v>
      </c>
      <c r="B433" s="46">
        <f t="shared" si="24"/>
        <v>46094</v>
      </c>
      <c r="C433" s="47">
        <f t="shared" si="25"/>
        <v>46094</v>
      </c>
      <c r="D433" s="44">
        <f t="shared" si="26"/>
        <v>46094</v>
      </c>
      <c r="E433" s="48">
        <v>0.3125</v>
      </c>
      <c r="F433" s="48">
        <v>0.72916666666666663</v>
      </c>
      <c r="G433">
        <f>+(F433-E433)*24-1</f>
        <v>9</v>
      </c>
    </row>
    <row r="434" spans="1:7">
      <c r="A434" s="45">
        <f t="shared" si="27"/>
        <v>46095</v>
      </c>
      <c r="B434" s="46">
        <f t="shared" si="24"/>
        <v>46095</v>
      </c>
      <c r="C434" s="47">
        <f t="shared" si="25"/>
        <v>46095</v>
      </c>
      <c r="D434" s="44">
        <f t="shared" si="26"/>
        <v>46095</v>
      </c>
      <c r="E434" s="48">
        <v>0.3125</v>
      </c>
      <c r="F434" s="48">
        <v>0.5625</v>
      </c>
      <c r="G434">
        <f>+(F434-E434)*24</f>
        <v>6</v>
      </c>
    </row>
    <row r="435" spans="1:7">
      <c r="A435" s="45">
        <f t="shared" si="27"/>
        <v>46096</v>
      </c>
      <c r="B435" s="46">
        <f t="shared" si="24"/>
        <v>46096</v>
      </c>
      <c r="C435" s="47">
        <f t="shared" si="25"/>
        <v>46096</v>
      </c>
      <c r="D435" s="44">
        <f t="shared" si="26"/>
        <v>46096</v>
      </c>
      <c r="E435" s="48"/>
      <c r="F435" s="48"/>
      <c r="G435">
        <f>+(F435-E435)*24</f>
        <v>0</v>
      </c>
    </row>
    <row r="436" spans="1:7">
      <c r="A436" s="45">
        <f t="shared" si="27"/>
        <v>46097</v>
      </c>
      <c r="B436" s="46">
        <f t="shared" si="24"/>
        <v>46097</v>
      </c>
      <c r="C436" s="47">
        <f t="shared" si="25"/>
        <v>46097</v>
      </c>
      <c r="D436" s="44">
        <f t="shared" si="26"/>
        <v>46097</v>
      </c>
      <c r="E436" s="48">
        <v>0.3125</v>
      </c>
      <c r="F436" s="48">
        <v>0.77083333333333337</v>
      </c>
      <c r="G436">
        <f>+(F436-E436)*24-1</f>
        <v>10</v>
      </c>
    </row>
    <row r="437" spans="1:7">
      <c r="A437" s="45">
        <f t="shared" si="27"/>
        <v>46098</v>
      </c>
      <c r="B437" s="46">
        <f t="shared" si="24"/>
        <v>46098</v>
      </c>
      <c r="C437" s="47">
        <f t="shared" si="25"/>
        <v>46098</v>
      </c>
      <c r="D437" s="44">
        <f t="shared" si="26"/>
        <v>46098</v>
      </c>
      <c r="E437" s="48">
        <v>0.3125</v>
      </c>
      <c r="F437" s="48">
        <v>0.77083333333333337</v>
      </c>
      <c r="G437">
        <f>+(F437-E437)*24-1</f>
        <v>10</v>
      </c>
    </row>
    <row r="438" spans="1:7">
      <c r="A438" s="45">
        <f t="shared" si="27"/>
        <v>46099</v>
      </c>
      <c r="B438" s="46">
        <f t="shared" si="24"/>
        <v>46099</v>
      </c>
      <c r="C438" s="47">
        <f t="shared" si="25"/>
        <v>46099</v>
      </c>
      <c r="D438" s="44">
        <f t="shared" si="26"/>
        <v>46099</v>
      </c>
      <c r="E438" s="48">
        <v>0.3125</v>
      </c>
      <c r="F438" s="48">
        <v>0.77083333333333337</v>
      </c>
      <c r="G438">
        <f>+(F438-E438)*24-1</f>
        <v>10</v>
      </c>
    </row>
    <row r="439" spans="1:7">
      <c r="A439" s="45">
        <f t="shared" si="27"/>
        <v>46100</v>
      </c>
      <c r="B439" s="46">
        <f t="shared" si="24"/>
        <v>46100</v>
      </c>
      <c r="C439" s="47">
        <f t="shared" si="25"/>
        <v>46100</v>
      </c>
      <c r="D439" s="44">
        <f t="shared" si="26"/>
        <v>46100</v>
      </c>
      <c r="E439" s="48">
        <v>0.3125</v>
      </c>
      <c r="F439" s="48">
        <v>0.77083333333333337</v>
      </c>
      <c r="G439">
        <f>+(F439-E439)*24-1</f>
        <v>10</v>
      </c>
    </row>
    <row r="440" spans="1:7">
      <c r="A440" s="45">
        <f t="shared" si="27"/>
        <v>46101</v>
      </c>
      <c r="B440" s="46">
        <f t="shared" si="24"/>
        <v>46101</v>
      </c>
      <c r="C440" s="47">
        <f t="shared" si="25"/>
        <v>46101</v>
      </c>
      <c r="D440" s="44">
        <f t="shared" si="26"/>
        <v>46101</v>
      </c>
      <c r="E440" s="48">
        <v>0.3125</v>
      </c>
      <c r="F440" s="48">
        <v>0.72916666666666663</v>
      </c>
      <c r="G440">
        <f>+(F440-E440)*24-1</f>
        <v>9</v>
      </c>
    </row>
    <row r="441" spans="1:7">
      <c r="A441" s="45">
        <f t="shared" si="27"/>
        <v>46102</v>
      </c>
      <c r="B441" s="46">
        <f t="shared" si="24"/>
        <v>46102</v>
      </c>
      <c r="C441" s="47">
        <f t="shared" si="25"/>
        <v>46102</v>
      </c>
      <c r="D441" s="44">
        <f t="shared" si="26"/>
        <v>46102</v>
      </c>
      <c r="E441" s="48">
        <v>0.3125</v>
      </c>
      <c r="F441" s="48">
        <v>0.5625</v>
      </c>
      <c r="G441">
        <f>+(F441-E441)*24</f>
        <v>6</v>
      </c>
    </row>
    <row r="442" spans="1:7">
      <c r="A442" s="45">
        <f t="shared" si="27"/>
        <v>46103</v>
      </c>
      <c r="B442" s="46">
        <f t="shared" si="24"/>
        <v>46103</v>
      </c>
      <c r="C442" s="47">
        <f t="shared" si="25"/>
        <v>46103</v>
      </c>
      <c r="D442" s="44">
        <f t="shared" si="26"/>
        <v>46103</v>
      </c>
      <c r="E442" s="48"/>
      <c r="F442" s="48"/>
      <c r="G442">
        <f>+(F442-E442)*24</f>
        <v>0</v>
      </c>
    </row>
    <row r="443" spans="1:7">
      <c r="A443" s="45">
        <f t="shared" si="27"/>
        <v>46104</v>
      </c>
      <c r="B443" s="46">
        <f t="shared" si="24"/>
        <v>46104</v>
      </c>
      <c r="C443" s="47">
        <f t="shared" si="25"/>
        <v>46104</v>
      </c>
      <c r="D443" s="44">
        <f t="shared" si="26"/>
        <v>46104</v>
      </c>
      <c r="E443" s="48">
        <v>0.3125</v>
      </c>
      <c r="F443" s="48">
        <v>0.77083333333333337</v>
      </c>
      <c r="G443">
        <f>+(F443-E443)*24-1</f>
        <v>10</v>
      </c>
    </row>
    <row r="444" spans="1:7">
      <c r="A444" s="45">
        <f t="shared" si="27"/>
        <v>46105</v>
      </c>
      <c r="B444" s="46">
        <f t="shared" si="24"/>
        <v>46105</v>
      </c>
      <c r="C444" s="47">
        <f t="shared" si="25"/>
        <v>46105</v>
      </c>
      <c r="D444" s="44">
        <f t="shared" si="26"/>
        <v>46105</v>
      </c>
      <c r="E444" s="48">
        <v>0.3125</v>
      </c>
      <c r="F444" s="48">
        <v>0.77083333333333337</v>
      </c>
      <c r="G444">
        <f>+(F444-E444)*24-1</f>
        <v>10</v>
      </c>
    </row>
    <row r="445" spans="1:7">
      <c r="A445" s="45">
        <f t="shared" si="27"/>
        <v>46106</v>
      </c>
      <c r="B445" s="46">
        <f t="shared" si="24"/>
        <v>46106</v>
      </c>
      <c r="C445" s="47">
        <f t="shared" si="25"/>
        <v>46106</v>
      </c>
      <c r="D445" s="44">
        <f t="shared" si="26"/>
        <v>46106</v>
      </c>
      <c r="E445" s="48">
        <v>0.3125</v>
      </c>
      <c r="F445" s="48">
        <v>0.77083333333333337</v>
      </c>
      <c r="G445">
        <f>+(F445-E445)*24-1</f>
        <v>10</v>
      </c>
    </row>
    <row r="446" spans="1:7">
      <c r="A446" s="45">
        <f t="shared" si="27"/>
        <v>46107</v>
      </c>
      <c r="B446" s="46">
        <f t="shared" si="24"/>
        <v>46107</v>
      </c>
      <c r="C446" s="47">
        <f t="shared" si="25"/>
        <v>46107</v>
      </c>
      <c r="D446" s="44">
        <f t="shared" si="26"/>
        <v>46107</v>
      </c>
      <c r="E446" s="48">
        <v>0.3125</v>
      </c>
      <c r="F446" s="48">
        <v>0.77083333333333337</v>
      </c>
      <c r="G446">
        <f>+(F446-E446)*24-1</f>
        <v>10</v>
      </c>
    </row>
    <row r="447" spans="1:7">
      <c r="A447" s="45">
        <f t="shared" si="27"/>
        <v>46108</v>
      </c>
      <c r="B447" s="46">
        <f t="shared" si="24"/>
        <v>46108</v>
      </c>
      <c r="C447" s="47">
        <f t="shared" si="25"/>
        <v>46108</v>
      </c>
      <c r="D447" s="44">
        <f t="shared" si="26"/>
        <v>46108</v>
      </c>
      <c r="E447" s="48">
        <v>0.3125</v>
      </c>
      <c r="F447" s="48">
        <v>0.72916666666666663</v>
      </c>
      <c r="G447">
        <f>+(F447-E447)*24-1</f>
        <v>9</v>
      </c>
    </row>
    <row r="448" spans="1:7">
      <c r="A448" s="45">
        <f t="shared" si="27"/>
        <v>46109</v>
      </c>
      <c r="B448" s="46">
        <f t="shared" si="24"/>
        <v>46109</v>
      </c>
      <c r="C448" s="47">
        <f t="shared" si="25"/>
        <v>46109</v>
      </c>
      <c r="D448" s="44">
        <f t="shared" si="26"/>
        <v>46109</v>
      </c>
      <c r="E448" s="48">
        <v>0.3125</v>
      </c>
      <c r="F448" s="48">
        <v>0.5625</v>
      </c>
      <c r="G448">
        <f>+(F448-E448)*24</f>
        <v>6</v>
      </c>
    </row>
    <row r="449" spans="1:7">
      <c r="A449" s="45">
        <f t="shared" si="27"/>
        <v>46110</v>
      </c>
      <c r="B449" s="46">
        <f t="shared" si="24"/>
        <v>46110</v>
      </c>
      <c r="C449" s="47">
        <f t="shared" si="25"/>
        <v>46110</v>
      </c>
      <c r="D449" s="44">
        <f t="shared" si="26"/>
        <v>46110</v>
      </c>
      <c r="E449" s="48"/>
      <c r="F449" s="48"/>
      <c r="G449">
        <f>+(F449-E449)*24</f>
        <v>0</v>
      </c>
    </row>
    <row r="450" spans="1:7">
      <c r="A450" s="45">
        <f t="shared" si="27"/>
        <v>46111</v>
      </c>
      <c r="B450" s="46">
        <f t="shared" ref="B450:B513" si="28">+A450</f>
        <v>46111</v>
      </c>
      <c r="C450" s="47">
        <f t="shared" ref="C450:C513" si="29">+A450</f>
        <v>46111</v>
      </c>
      <c r="D450" s="44">
        <f t="shared" si="26"/>
        <v>46111</v>
      </c>
      <c r="E450" s="48">
        <v>0.3125</v>
      </c>
      <c r="F450" s="48">
        <v>0.77083333333333337</v>
      </c>
      <c r="G450">
        <f>+(F450-E450)*24-1</f>
        <v>10</v>
      </c>
    </row>
    <row r="451" spans="1:7">
      <c r="A451" s="45">
        <f t="shared" si="27"/>
        <v>46112</v>
      </c>
      <c r="B451" s="46">
        <f t="shared" si="28"/>
        <v>46112</v>
      </c>
      <c r="C451" s="47">
        <f t="shared" si="29"/>
        <v>46112</v>
      </c>
      <c r="D451" s="44">
        <f t="shared" ref="D451:D514" si="30">+A451</f>
        <v>46112</v>
      </c>
      <c r="E451" s="48">
        <v>0.3125</v>
      </c>
      <c r="F451" s="48">
        <v>0.77083333333333337</v>
      </c>
      <c r="G451">
        <f>+(F451-E451)*24-1</f>
        <v>10</v>
      </c>
    </row>
    <row r="452" spans="1:7">
      <c r="A452" s="45">
        <f t="shared" ref="A452:A515" si="31">+A451+1</f>
        <v>46113</v>
      </c>
      <c r="B452" s="46">
        <f t="shared" si="28"/>
        <v>46113</v>
      </c>
      <c r="C452" s="47">
        <f t="shared" si="29"/>
        <v>46113</v>
      </c>
      <c r="D452" s="44">
        <f t="shared" si="30"/>
        <v>46113</v>
      </c>
      <c r="E452" s="48">
        <v>0.3125</v>
      </c>
      <c r="F452" s="48">
        <v>0.77083333333333337</v>
      </c>
      <c r="G452">
        <f>+(F452-E452)*24-1</f>
        <v>10</v>
      </c>
    </row>
    <row r="453" spans="1:7">
      <c r="A453" s="45">
        <f t="shared" si="31"/>
        <v>46114</v>
      </c>
      <c r="B453" s="46">
        <f t="shared" si="28"/>
        <v>46114</v>
      </c>
      <c r="C453" s="47">
        <f t="shared" si="29"/>
        <v>46114</v>
      </c>
      <c r="D453" s="44">
        <f t="shared" si="30"/>
        <v>46114</v>
      </c>
      <c r="E453" s="48">
        <v>0.3125</v>
      </c>
      <c r="F453" s="48">
        <v>0.77083333333333337</v>
      </c>
      <c r="G453">
        <f>+(F453-E453)*24-1</f>
        <v>10</v>
      </c>
    </row>
    <row r="454" spans="1:7">
      <c r="A454" s="45">
        <f t="shared" si="31"/>
        <v>46115</v>
      </c>
      <c r="B454" s="46">
        <f t="shared" si="28"/>
        <v>46115</v>
      </c>
      <c r="C454" s="47">
        <f t="shared" si="29"/>
        <v>46115</v>
      </c>
      <c r="D454" s="44">
        <f t="shared" si="30"/>
        <v>46115</v>
      </c>
      <c r="E454" s="48">
        <v>0.3125</v>
      </c>
      <c r="F454" s="48">
        <v>0.72916666666666663</v>
      </c>
      <c r="G454">
        <f>+(F454-E454)*24-1</f>
        <v>9</v>
      </c>
    </row>
    <row r="455" spans="1:7">
      <c r="A455" s="45">
        <f t="shared" si="31"/>
        <v>46116</v>
      </c>
      <c r="B455" s="46">
        <f t="shared" si="28"/>
        <v>46116</v>
      </c>
      <c r="C455" s="47">
        <f t="shared" si="29"/>
        <v>46116</v>
      </c>
      <c r="D455" s="44">
        <f t="shared" si="30"/>
        <v>46116</v>
      </c>
      <c r="E455" s="48">
        <v>0.3125</v>
      </c>
      <c r="F455" s="48">
        <v>0.5625</v>
      </c>
      <c r="G455">
        <f>+(F455-E455)*24</f>
        <v>6</v>
      </c>
    </row>
    <row r="456" spans="1:7">
      <c r="A456" s="45">
        <f t="shared" si="31"/>
        <v>46117</v>
      </c>
      <c r="B456" s="46">
        <f t="shared" si="28"/>
        <v>46117</v>
      </c>
      <c r="C456" s="47">
        <f t="shared" si="29"/>
        <v>46117</v>
      </c>
      <c r="D456" s="44">
        <f t="shared" si="30"/>
        <v>46117</v>
      </c>
      <c r="E456" s="48"/>
      <c r="F456" s="48"/>
      <c r="G456">
        <f>+(F456-E456)*24</f>
        <v>0</v>
      </c>
    </row>
    <row r="457" spans="1:7">
      <c r="A457" s="45">
        <f t="shared" si="31"/>
        <v>46118</v>
      </c>
      <c r="B457" s="46">
        <f t="shared" si="28"/>
        <v>46118</v>
      </c>
      <c r="C457" s="47">
        <f t="shared" si="29"/>
        <v>46118</v>
      </c>
      <c r="D457" s="44">
        <f t="shared" si="30"/>
        <v>46118</v>
      </c>
      <c r="E457" s="48">
        <v>0.3125</v>
      </c>
      <c r="F457" s="48">
        <v>0.77083333333333337</v>
      </c>
      <c r="G457">
        <f>+(F457-E457)*24-1</f>
        <v>10</v>
      </c>
    </row>
    <row r="458" spans="1:7">
      <c r="A458" s="45">
        <f t="shared" si="31"/>
        <v>46119</v>
      </c>
      <c r="B458" s="46">
        <f t="shared" si="28"/>
        <v>46119</v>
      </c>
      <c r="C458" s="47">
        <f t="shared" si="29"/>
        <v>46119</v>
      </c>
      <c r="D458" s="44">
        <f t="shared" si="30"/>
        <v>46119</v>
      </c>
      <c r="E458" s="48">
        <v>0.3125</v>
      </c>
      <c r="F458" s="48">
        <v>0.77083333333333337</v>
      </c>
      <c r="G458">
        <f>+(F458-E458)*24-1</f>
        <v>10</v>
      </c>
    </row>
    <row r="459" spans="1:7">
      <c r="A459" s="45">
        <f t="shared" si="31"/>
        <v>46120</v>
      </c>
      <c r="B459" s="46">
        <f t="shared" si="28"/>
        <v>46120</v>
      </c>
      <c r="C459" s="47">
        <f t="shared" si="29"/>
        <v>46120</v>
      </c>
      <c r="D459" s="44">
        <f t="shared" si="30"/>
        <v>46120</v>
      </c>
      <c r="E459" s="48">
        <v>0.3125</v>
      </c>
      <c r="F459" s="48">
        <v>0.77083333333333337</v>
      </c>
      <c r="G459">
        <f>+(F459-E459)*24-1</f>
        <v>10</v>
      </c>
    </row>
    <row r="460" spans="1:7">
      <c r="A460" s="45">
        <f t="shared" si="31"/>
        <v>46121</v>
      </c>
      <c r="B460" s="46">
        <f t="shared" si="28"/>
        <v>46121</v>
      </c>
      <c r="C460" s="47">
        <f t="shared" si="29"/>
        <v>46121</v>
      </c>
      <c r="D460" s="44">
        <f t="shared" si="30"/>
        <v>46121</v>
      </c>
      <c r="E460" s="48">
        <v>0.3125</v>
      </c>
      <c r="F460" s="48">
        <v>0.77083333333333337</v>
      </c>
      <c r="G460">
        <f>+(F460-E460)*24-1</f>
        <v>10</v>
      </c>
    </row>
    <row r="461" spans="1:7">
      <c r="A461" s="45">
        <f t="shared" si="31"/>
        <v>46122</v>
      </c>
      <c r="B461" s="46">
        <f t="shared" si="28"/>
        <v>46122</v>
      </c>
      <c r="C461" s="47">
        <f t="shared" si="29"/>
        <v>46122</v>
      </c>
      <c r="D461" s="44">
        <f t="shared" si="30"/>
        <v>46122</v>
      </c>
      <c r="E461" s="48">
        <v>0.3125</v>
      </c>
      <c r="F461" s="48">
        <v>0.72916666666666663</v>
      </c>
      <c r="G461">
        <f>+(F461-E461)*24-1</f>
        <v>9</v>
      </c>
    </row>
    <row r="462" spans="1:7">
      <c r="A462" s="45">
        <f t="shared" si="31"/>
        <v>46123</v>
      </c>
      <c r="B462" s="46">
        <f t="shared" si="28"/>
        <v>46123</v>
      </c>
      <c r="C462" s="47">
        <f t="shared" si="29"/>
        <v>46123</v>
      </c>
      <c r="D462" s="44">
        <f t="shared" si="30"/>
        <v>46123</v>
      </c>
      <c r="E462" s="48">
        <v>0.3125</v>
      </c>
      <c r="F462" s="48">
        <v>0.5625</v>
      </c>
      <c r="G462">
        <f>+(F462-E462)*24</f>
        <v>6</v>
      </c>
    </row>
    <row r="463" spans="1:7">
      <c r="A463" s="45">
        <f t="shared" si="31"/>
        <v>46124</v>
      </c>
      <c r="B463" s="46">
        <f t="shared" si="28"/>
        <v>46124</v>
      </c>
      <c r="C463" s="47">
        <f t="shared" si="29"/>
        <v>46124</v>
      </c>
      <c r="D463" s="44">
        <f t="shared" si="30"/>
        <v>46124</v>
      </c>
      <c r="E463" s="48"/>
      <c r="F463" s="48"/>
      <c r="G463">
        <f>+(F463-E463)*24</f>
        <v>0</v>
      </c>
    </row>
    <row r="464" spans="1:7">
      <c r="A464" s="45">
        <f t="shared" si="31"/>
        <v>46125</v>
      </c>
      <c r="B464" s="46">
        <f t="shared" si="28"/>
        <v>46125</v>
      </c>
      <c r="C464" s="47">
        <f t="shared" si="29"/>
        <v>46125</v>
      </c>
      <c r="D464" s="44">
        <f t="shared" si="30"/>
        <v>46125</v>
      </c>
      <c r="E464" s="48">
        <v>0.3125</v>
      </c>
      <c r="F464" s="48">
        <v>0.77083333333333337</v>
      </c>
      <c r="G464">
        <f>+(F464-E464)*24-1</f>
        <v>10</v>
      </c>
    </row>
    <row r="465" spans="1:7">
      <c r="A465" s="45">
        <f t="shared" si="31"/>
        <v>46126</v>
      </c>
      <c r="B465" s="46">
        <f t="shared" si="28"/>
        <v>46126</v>
      </c>
      <c r="C465" s="47">
        <f t="shared" si="29"/>
        <v>46126</v>
      </c>
      <c r="D465" s="44">
        <f t="shared" si="30"/>
        <v>46126</v>
      </c>
      <c r="E465" s="48">
        <v>0.3125</v>
      </c>
      <c r="F465" s="48">
        <v>0.77083333333333337</v>
      </c>
      <c r="G465">
        <f>+(F465-E465)*24-1</f>
        <v>10</v>
      </c>
    </row>
    <row r="466" spans="1:7">
      <c r="A466" s="45">
        <f t="shared" si="31"/>
        <v>46127</v>
      </c>
      <c r="B466" s="46">
        <f t="shared" si="28"/>
        <v>46127</v>
      </c>
      <c r="C466" s="47">
        <f t="shared" si="29"/>
        <v>46127</v>
      </c>
      <c r="D466" s="44">
        <f t="shared" si="30"/>
        <v>46127</v>
      </c>
      <c r="E466" s="48">
        <v>0.3125</v>
      </c>
      <c r="F466" s="48">
        <v>0.77083333333333337</v>
      </c>
      <c r="G466">
        <f>+(F466-E466)*24-1</f>
        <v>10</v>
      </c>
    </row>
    <row r="467" spans="1:7">
      <c r="A467" s="45">
        <f t="shared" si="31"/>
        <v>46128</v>
      </c>
      <c r="B467" s="46">
        <f t="shared" si="28"/>
        <v>46128</v>
      </c>
      <c r="C467" s="47">
        <f t="shared" si="29"/>
        <v>46128</v>
      </c>
      <c r="D467" s="44">
        <f t="shared" si="30"/>
        <v>46128</v>
      </c>
      <c r="E467" s="48">
        <v>0.3125</v>
      </c>
      <c r="F467" s="48">
        <v>0.77083333333333337</v>
      </c>
      <c r="G467">
        <f>+(F467-E467)*24-1</f>
        <v>10</v>
      </c>
    </row>
    <row r="468" spans="1:7">
      <c r="A468" s="45">
        <f t="shared" si="31"/>
        <v>46129</v>
      </c>
      <c r="B468" s="46">
        <f t="shared" si="28"/>
        <v>46129</v>
      </c>
      <c r="C468" s="47">
        <f t="shared" si="29"/>
        <v>46129</v>
      </c>
      <c r="D468" s="44">
        <f t="shared" si="30"/>
        <v>46129</v>
      </c>
      <c r="E468" s="48">
        <v>0.3125</v>
      </c>
      <c r="F468" s="48">
        <v>0.72916666666666663</v>
      </c>
      <c r="G468">
        <f>+(F468-E468)*24-1</f>
        <v>9</v>
      </c>
    </row>
    <row r="469" spans="1:7">
      <c r="A469" s="45">
        <f t="shared" si="31"/>
        <v>46130</v>
      </c>
      <c r="B469" s="46">
        <f t="shared" si="28"/>
        <v>46130</v>
      </c>
      <c r="C469" s="47">
        <f t="shared" si="29"/>
        <v>46130</v>
      </c>
      <c r="D469" s="44">
        <f t="shared" si="30"/>
        <v>46130</v>
      </c>
      <c r="E469" s="48">
        <v>0.3125</v>
      </c>
      <c r="F469" s="48">
        <v>0.5625</v>
      </c>
      <c r="G469">
        <f>+(F469-E469)*24</f>
        <v>6</v>
      </c>
    </row>
    <row r="470" spans="1:7">
      <c r="A470" s="45">
        <f t="shared" si="31"/>
        <v>46131</v>
      </c>
      <c r="B470" s="46">
        <f t="shared" si="28"/>
        <v>46131</v>
      </c>
      <c r="C470" s="47">
        <f t="shared" si="29"/>
        <v>46131</v>
      </c>
      <c r="D470" s="44">
        <f t="shared" si="30"/>
        <v>46131</v>
      </c>
      <c r="E470" s="48"/>
      <c r="F470" s="48"/>
      <c r="G470">
        <f>+(F470-E470)*24</f>
        <v>0</v>
      </c>
    </row>
    <row r="471" spans="1:7">
      <c r="A471" s="45">
        <f t="shared" si="31"/>
        <v>46132</v>
      </c>
      <c r="B471" s="46">
        <f t="shared" si="28"/>
        <v>46132</v>
      </c>
      <c r="C471" s="47">
        <f t="shared" si="29"/>
        <v>46132</v>
      </c>
      <c r="D471" s="44">
        <f t="shared" si="30"/>
        <v>46132</v>
      </c>
      <c r="E471" s="48">
        <v>0.3125</v>
      </c>
      <c r="F471" s="48">
        <v>0.77083333333333337</v>
      </c>
      <c r="G471">
        <f>+(F471-E471)*24-1</f>
        <v>10</v>
      </c>
    </row>
    <row r="472" spans="1:7">
      <c r="A472" s="45">
        <f t="shared" si="31"/>
        <v>46133</v>
      </c>
      <c r="B472" s="46">
        <f t="shared" si="28"/>
        <v>46133</v>
      </c>
      <c r="C472" s="47">
        <f t="shared" si="29"/>
        <v>46133</v>
      </c>
      <c r="D472" s="44">
        <f t="shared" si="30"/>
        <v>46133</v>
      </c>
      <c r="E472" s="48">
        <v>0.3125</v>
      </c>
      <c r="F472" s="48">
        <v>0.77083333333333337</v>
      </c>
      <c r="G472">
        <f>+(F472-E472)*24-1</f>
        <v>10</v>
      </c>
    </row>
    <row r="473" spans="1:7">
      <c r="A473" s="45">
        <f t="shared" si="31"/>
        <v>46134</v>
      </c>
      <c r="B473" s="46">
        <f t="shared" si="28"/>
        <v>46134</v>
      </c>
      <c r="C473" s="47">
        <f t="shared" si="29"/>
        <v>46134</v>
      </c>
      <c r="D473" s="44">
        <f t="shared" si="30"/>
        <v>46134</v>
      </c>
      <c r="E473" s="48">
        <v>0.3125</v>
      </c>
      <c r="F473" s="48">
        <v>0.77083333333333337</v>
      </c>
      <c r="G473">
        <f>+(F473-E473)*24-1</f>
        <v>10</v>
      </c>
    </row>
    <row r="474" spans="1:7">
      <c r="A474" s="45">
        <f t="shared" si="31"/>
        <v>46135</v>
      </c>
      <c r="B474" s="46">
        <f t="shared" si="28"/>
        <v>46135</v>
      </c>
      <c r="C474" s="47">
        <f t="shared" si="29"/>
        <v>46135</v>
      </c>
      <c r="D474" s="44">
        <f t="shared" si="30"/>
        <v>46135</v>
      </c>
      <c r="E474" s="48">
        <v>0.3125</v>
      </c>
      <c r="F474" s="48">
        <v>0.77083333333333337</v>
      </c>
      <c r="G474">
        <f>+(F474-E474)*24-1</f>
        <v>10</v>
      </c>
    </row>
    <row r="475" spans="1:7">
      <c r="A475" s="45">
        <f t="shared" si="31"/>
        <v>46136</v>
      </c>
      <c r="B475" s="46">
        <f t="shared" si="28"/>
        <v>46136</v>
      </c>
      <c r="C475" s="47">
        <f t="shared" si="29"/>
        <v>46136</v>
      </c>
      <c r="D475" s="44">
        <f t="shared" si="30"/>
        <v>46136</v>
      </c>
      <c r="E475" s="48">
        <v>0.3125</v>
      </c>
      <c r="F475" s="48">
        <v>0.72916666666666663</v>
      </c>
      <c r="G475">
        <f>+(F475-E475)*24-1</f>
        <v>9</v>
      </c>
    </row>
    <row r="476" spans="1:7">
      <c r="A476" s="45">
        <f t="shared" si="31"/>
        <v>46137</v>
      </c>
      <c r="B476" s="46">
        <f t="shared" si="28"/>
        <v>46137</v>
      </c>
      <c r="C476" s="47">
        <f t="shared" si="29"/>
        <v>46137</v>
      </c>
      <c r="D476" s="44">
        <f t="shared" si="30"/>
        <v>46137</v>
      </c>
      <c r="E476" s="48">
        <v>0.3125</v>
      </c>
      <c r="F476" s="48">
        <v>0.5625</v>
      </c>
      <c r="G476">
        <f>+(F476-E476)*24</f>
        <v>6</v>
      </c>
    </row>
    <row r="477" spans="1:7">
      <c r="A477" s="45">
        <f t="shared" si="31"/>
        <v>46138</v>
      </c>
      <c r="B477" s="46">
        <f t="shared" si="28"/>
        <v>46138</v>
      </c>
      <c r="C477" s="47">
        <f t="shared" si="29"/>
        <v>46138</v>
      </c>
      <c r="D477" s="44">
        <f t="shared" si="30"/>
        <v>46138</v>
      </c>
      <c r="E477" s="48"/>
      <c r="F477" s="48"/>
      <c r="G477">
        <f>+(F477-E477)*24</f>
        <v>0</v>
      </c>
    </row>
    <row r="478" spans="1:7">
      <c r="A478" s="45">
        <f t="shared" si="31"/>
        <v>46139</v>
      </c>
      <c r="B478" s="46">
        <f t="shared" si="28"/>
        <v>46139</v>
      </c>
      <c r="C478" s="47">
        <f t="shared" si="29"/>
        <v>46139</v>
      </c>
      <c r="D478" s="44">
        <f t="shared" si="30"/>
        <v>46139</v>
      </c>
      <c r="E478" s="48">
        <v>0.3125</v>
      </c>
      <c r="F478" s="48">
        <v>0.77083333333333337</v>
      </c>
      <c r="G478">
        <f>+(F478-E478)*24-1</f>
        <v>10</v>
      </c>
    </row>
    <row r="479" spans="1:7">
      <c r="A479" s="45">
        <f t="shared" si="31"/>
        <v>46140</v>
      </c>
      <c r="B479" s="46">
        <f t="shared" si="28"/>
        <v>46140</v>
      </c>
      <c r="C479" s="47">
        <f t="shared" si="29"/>
        <v>46140</v>
      </c>
      <c r="D479" s="44">
        <f t="shared" si="30"/>
        <v>46140</v>
      </c>
      <c r="E479" s="48">
        <v>0.3125</v>
      </c>
      <c r="F479" s="48">
        <v>0.77083333333333337</v>
      </c>
      <c r="G479">
        <f>+(F479-E479)*24-1</f>
        <v>10</v>
      </c>
    </row>
    <row r="480" spans="1:7">
      <c r="A480" s="45">
        <f t="shared" si="31"/>
        <v>46141</v>
      </c>
      <c r="B480" s="46">
        <f t="shared" si="28"/>
        <v>46141</v>
      </c>
      <c r="C480" s="47">
        <f t="shared" si="29"/>
        <v>46141</v>
      </c>
      <c r="D480" s="44">
        <f t="shared" si="30"/>
        <v>46141</v>
      </c>
      <c r="E480" s="48">
        <v>0.3125</v>
      </c>
      <c r="F480" s="48">
        <v>0.77083333333333337</v>
      </c>
      <c r="G480">
        <f>+(F480-E480)*24-1</f>
        <v>10</v>
      </c>
    </row>
    <row r="481" spans="1:7">
      <c r="A481" s="45">
        <f t="shared" si="31"/>
        <v>46142</v>
      </c>
      <c r="B481" s="46">
        <f t="shared" si="28"/>
        <v>46142</v>
      </c>
      <c r="C481" s="47">
        <f t="shared" si="29"/>
        <v>46142</v>
      </c>
      <c r="D481" s="44">
        <f t="shared" si="30"/>
        <v>46142</v>
      </c>
      <c r="E481" s="48">
        <v>0.3125</v>
      </c>
      <c r="F481" s="48">
        <v>0.77083333333333337</v>
      </c>
      <c r="G481">
        <f>+(F481-E481)*24-1</f>
        <v>10</v>
      </c>
    </row>
    <row r="482" spans="1:7">
      <c r="A482" s="45">
        <f t="shared" si="31"/>
        <v>46143</v>
      </c>
      <c r="B482" s="46">
        <f t="shared" si="28"/>
        <v>46143</v>
      </c>
      <c r="C482" s="47">
        <f t="shared" si="29"/>
        <v>46143</v>
      </c>
      <c r="D482" s="44">
        <f t="shared" si="30"/>
        <v>46143</v>
      </c>
      <c r="E482" s="48">
        <v>0.3125</v>
      </c>
      <c r="F482" s="48">
        <v>0.72916666666666663</v>
      </c>
      <c r="G482">
        <f>+(F482-E482)*24-1</f>
        <v>9</v>
      </c>
    </row>
    <row r="483" spans="1:7">
      <c r="A483" s="45">
        <f t="shared" si="31"/>
        <v>46144</v>
      </c>
      <c r="B483" s="46">
        <f t="shared" si="28"/>
        <v>46144</v>
      </c>
      <c r="C483" s="47">
        <f t="shared" si="29"/>
        <v>46144</v>
      </c>
      <c r="D483" s="44">
        <f t="shared" si="30"/>
        <v>46144</v>
      </c>
      <c r="E483" s="48">
        <v>0.3125</v>
      </c>
      <c r="F483" s="48">
        <v>0.5625</v>
      </c>
      <c r="G483">
        <f>+(F483-E483)*24</f>
        <v>6</v>
      </c>
    </row>
    <row r="484" spans="1:7">
      <c r="A484" s="45">
        <f t="shared" si="31"/>
        <v>46145</v>
      </c>
      <c r="B484" s="46">
        <f t="shared" si="28"/>
        <v>46145</v>
      </c>
      <c r="C484" s="47">
        <f t="shared" si="29"/>
        <v>46145</v>
      </c>
      <c r="D484" s="44">
        <f t="shared" si="30"/>
        <v>46145</v>
      </c>
      <c r="E484" s="48"/>
      <c r="F484" s="48"/>
      <c r="G484">
        <f>+(F484-E484)*24</f>
        <v>0</v>
      </c>
    </row>
    <row r="485" spans="1:7">
      <c r="A485" s="45">
        <f t="shared" si="31"/>
        <v>46146</v>
      </c>
      <c r="B485" s="46">
        <f t="shared" si="28"/>
        <v>46146</v>
      </c>
      <c r="C485" s="47">
        <f t="shared" si="29"/>
        <v>46146</v>
      </c>
      <c r="D485" s="44">
        <f t="shared" si="30"/>
        <v>46146</v>
      </c>
      <c r="E485" s="48">
        <v>0.3125</v>
      </c>
      <c r="F485" s="48">
        <v>0.77083333333333337</v>
      </c>
      <c r="G485">
        <f>+(F485-E485)*24-1</f>
        <v>10</v>
      </c>
    </row>
    <row r="486" spans="1:7">
      <c r="A486" s="45">
        <f t="shared" si="31"/>
        <v>46147</v>
      </c>
      <c r="B486" s="46">
        <f t="shared" si="28"/>
        <v>46147</v>
      </c>
      <c r="C486" s="47">
        <f t="shared" si="29"/>
        <v>46147</v>
      </c>
      <c r="D486" s="44">
        <f t="shared" si="30"/>
        <v>46147</v>
      </c>
      <c r="E486" s="48">
        <v>0.3125</v>
      </c>
      <c r="F486" s="48">
        <v>0.77083333333333337</v>
      </c>
      <c r="G486">
        <f>+(F486-E486)*24-1</f>
        <v>10</v>
      </c>
    </row>
    <row r="487" spans="1:7">
      <c r="A487" s="45">
        <f t="shared" si="31"/>
        <v>46148</v>
      </c>
      <c r="B487" s="46">
        <f t="shared" si="28"/>
        <v>46148</v>
      </c>
      <c r="C487" s="47">
        <f t="shared" si="29"/>
        <v>46148</v>
      </c>
      <c r="D487" s="44">
        <f t="shared" si="30"/>
        <v>46148</v>
      </c>
      <c r="E487" s="48">
        <v>0.3125</v>
      </c>
      <c r="F487" s="48">
        <v>0.77083333333333337</v>
      </c>
      <c r="G487">
        <f>+(F487-E487)*24-1</f>
        <v>10</v>
      </c>
    </row>
    <row r="488" spans="1:7">
      <c r="A488" s="45">
        <f t="shared" si="31"/>
        <v>46149</v>
      </c>
      <c r="B488" s="46">
        <f t="shared" si="28"/>
        <v>46149</v>
      </c>
      <c r="C488" s="47">
        <f t="shared" si="29"/>
        <v>46149</v>
      </c>
      <c r="D488" s="44">
        <f t="shared" si="30"/>
        <v>46149</v>
      </c>
      <c r="E488" s="48">
        <v>0.3125</v>
      </c>
      <c r="F488" s="48">
        <v>0.77083333333333337</v>
      </c>
      <c r="G488">
        <f>+(F488-E488)*24-1</f>
        <v>10</v>
      </c>
    </row>
    <row r="489" spans="1:7">
      <c r="A489" s="45">
        <f t="shared" si="31"/>
        <v>46150</v>
      </c>
      <c r="B489" s="46">
        <f t="shared" si="28"/>
        <v>46150</v>
      </c>
      <c r="C489" s="47">
        <f t="shared" si="29"/>
        <v>46150</v>
      </c>
      <c r="D489" s="44">
        <f t="shared" si="30"/>
        <v>46150</v>
      </c>
      <c r="E489" s="48">
        <v>0.3125</v>
      </c>
      <c r="F489" s="48">
        <v>0.72916666666666663</v>
      </c>
      <c r="G489">
        <f>+(F489-E489)*24-1</f>
        <v>9</v>
      </c>
    </row>
    <row r="490" spans="1:7">
      <c r="A490" s="45">
        <f t="shared" si="31"/>
        <v>46151</v>
      </c>
      <c r="B490" s="46">
        <f t="shared" si="28"/>
        <v>46151</v>
      </c>
      <c r="C490" s="47">
        <f t="shared" si="29"/>
        <v>46151</v>
      </c>
      <c r="D490" s="44">
        <f t="shared" si="30"/>
        <v>46151</v>
      </c>
      <c r="E490" s="48">
        <v>0.3125</v>
      </c>
      <c r="F490" s="48">
        <v>0.5625</v>
      </c>
      <c r="G490">
        <f>+(F490-E490)*24</f>
        <v>6</v>
      </c>
    </row>
    <row r="491" spans="1:7">
      <c r="A491" s="45">
        <f t="shared" si="31"/>
        <v>46152</v>
      </c>
      <c r="B491" s="46">
        <f t="shared" si="28"/>
        <v>46152</v>
      </c>
      <c r="C491" s="47">
        <f t="shared" si="29"/>
        <v>46152</v>
      </c>
      <c r="D491" s="44">
        <f t="shared" si="30"/>
        <v>46152</v>
      </c>
      <c r="E491" s="48"/>
      <c r="F491" s="48"/>
      <c r="G491">
        <f>+(F491-E491)*24</f>
        <v>0</v>
      </c>
    </row>
    <row r="492" spans="1:7">
      <c r="A492" s="45">
        <f t="shared" si="31"/>
        <v>46153</v>
      </c>
      <c r="B492" s="46">
        <f t="shared" si="28"/>
        <v>46153</v>
      </c>
      <c r="C492" s="47">
        <f t="shared" si="29"/>
        <v>46153</v>
      </c>
      <c r="D492" s="44">
        <f t="shared" si="30"/>
        <v>46153</v>
      </c>
      <c r="E492" s="48">
        <v>0.3125</v>
      </c>
      <c r="F492" s="48">
        <v>0.77083333333333337</v>
      </c>
      <c r="G492">
        <f>+(F492-E492)*24-1</f>
        <v>10</v>
      </c>
    </row>
    <row r="493" spans="1:7">
      <c r="A493" s="45">
        <f t="shared" si="31"/>
        <v>46154</v>
      </c>
      <c r="B493" s="46">
        <f t="shared" si="28"/>
        <v>46154</v>
      </c>
      <c r="C493" s="47">
        <f t="shared" si="29"/>
        <v>46154</v>
      </c>
      <c r="D493" s="44">
        <f t="shared" si="30"/>
        <v>46154</v>
      </c>
      <c r="E493" s="48">
        <v>0.3125</v>
      </c>
      <c r="F493" s="48">
        <v>0.77083333333333337</v>
      </c>
      <c r="G493">
        <f>+(F493-E493)*24-1</f>
        <v>10</v>
      </c>
    </row>
    <row r="494" spans="1:7">
      <c r="A494" s="45">
        <f t="shared" si="31"/>
        <v>46155</v>
      </c>
      <c r="B494" s="46">
        <f t="shared" si="28"/>
        <v>46155</v>
      </c>
      <c r="C494" s="47">
        <f t="shared" si="29"/>
        <v>46155</v>
      </c>
      <c r="D494" s="44">
        <f t="shared" si="30"/>
        <v>46155</v>
      </c>
      <c r="E494" s="48">
        <v>0.3125</v>
      </c>
      <c r="F494" s="48">
        <v>0.77083333333333337</v>
      </c>
      <c r="G494">
        <f>+(F494-E494)*24-1</f>
        <v>10</v>
      </c>
    </row>
    <row r="495" spans="1:7">
      <c r="A495" s="45">
        <f t="shared" si="31"/>
        <v>46156</v>
      </c>
      <c r="B495" s="46">
        <f t="shared" si="28"/>
        <v>46156</v>
      </c>
      <c r="C495" s="47">
        <f t="shared" si="29"/>
        <v>46156</v>
      </c>
      <c r="D495" s="44">
        <f t="shared" si="30"/>
        <v>46156</v>
      </c>
      <c r="E495" s="48">
        <v>0.3125</v>
      </c>
      <c r="F495" s="48">
        <v>0.77083333333333337</v>
      </c>
      <c r="G495">
        <f>+(F495-E495)*24-1</f>
        <v>10</v>
      </c>
    </row>
    <row r="496" spans="1:7">
      <c r="A496" s="45">
        <f t="shared" si="31"/>
        <v>46157</v>
      </c>
      <c r="B496" s="46">
        <f t="shared" si="28"/>
        <v>46157</v>
      </c>
      <c r="C496" s="47">
        <f t="shared" si="29"/>
        <v>46157</v>
      </c>
      <c r="D496" s="44">
        <f t="shared" si="30"/>
        <v>46157</v>
      </c>
      <c r="E496" s="48">
        <v>0.3125</v>
      </c>
      <c r="F496" s="48">
        <v>0.72916666666666663</v>
      </c>
      <c r="G496">
        <f>+(F496-E496)*24-1</f>
        <v>9</v>
      </c>
    </row>
    <row r="497" spans="1:7">
      <c r="A497" s="45">
        <f t="shared" si="31"/>
        <v>46158</v>
      </c>
      <c r="B497" s="46">
        <f t="shared" si="28"/>
        <v>46158</v>
      </c>
      <c r="C497" s="47">
        <f t="shared" si="29"/>
        <v>46158</v>
      </c>
      <c r="D497" s="44">
        <f t="shared" si="30"/>
        <v>46158</v>
      </c>
      <c r="E497" s="48">
        <v>0.3125</v>
      </c>
      <c r="F497" s="48">
        <v>0.5625</v>
      </c>
      <c r="G497">
        <f>+(F497-E497)*24</f>
        <v>6</v>
      </c>
    </row>
    <row r="498" spans="1:7">
      <c r="A498" s="45">
        <f t="shared" si="31"/>
        <v>46159</v>
      </c>
      <c r="B498" s="46">
        <f t="shared" si="28"/>
        <v>46159</v>
      </c>
      <c r="C498" s="47">
        <f t="shared" si="29"/>
        <v>46159</v>
      </c>
      <c r="D498" s="44">
        <f t="shared" si="30"/>
        <v>46159</v>
      </c>
      <c r="E498" s="48"/>
      <c r="F498" s="48"/>
      <c r="G498">
        <f>+(F498-E498)*24</f>
        <v>0</v>
      </c>
    </row>
    <row r="499" spans="1:7">
      <c r="A499" s="45">
        <f t="shared" si="31"/>
        <v>46160</v>
      </c>
      <c r="B499" s="46">
        <f t="shared" si="28"/>
        <v>46160</v>
      </c>
      <c r="C499" s="47">
        <f t="shared" si="29"/>
        <v>46160</v>
      </c>
      <c r="D499" s="44">
        <f t="shared" si="30"/>
        <v>46160</v>
      </c>
      <c r="E499" s="48">
        <v>0.3125</v>
      </c>
      <c r="F499" s="48">
        <v>0.77083333333333337</v>
      </c>
      <c r="G499">
        <f>+(F499-E499)*24-1</f>
        <v>10</v>
      </c>
    </row>
    <row r="500" spans="1:7">
      <c r="A500" s="45">
        <f t="shared" si="31"/>
        <v>46161</v>
      </c>
      <c r="B500" s="46">
        <f t="shared" si="28"/>
        <v>46161</v>
      </c>
      <c r="C500" s="47">
        <f t="shared" si="29"/>
        <v>46161</v>
      </c>
      <c r="D500" s="44">
        <f t="shared" si="30"/>
        <v>46161</v>
      </c>
      <c r="E500" s="48">
        <v>0.3125</v>
      </c>
      <c r="F500" s="48">
        <v>0.77083333333333337</v>
      </c>
      <c r="G500">
        <f>+(F500-E500)*24-1</f>
        <v>10</v>
      </c>
    </row>
    <row r="501" spans="1:7">
      <c r="A501" s="45">
        <f t="shared" si="31"/>
        <v>46162</v>
      </c>
      <c r="B501" s="46">
        <f t="shared" si="28"/>
        <v>46162</v>
      </c>
      <c r="C501" s="47">
        <f t="shared" si="29"/>
        <v>46162</v>
      </c>
      <c r="D501" s="44">
        <f t="shared" si="30"/>
        <v>46162</v>
      </c>
      <c r="E501" s="48">
        <v>0.3125</v>
      </c>
      <c r="F501" s="48">
        <v>0.77083333333333337</v>
      </c>
      <c r="G501">
        <f>+(F501-E501)*24-1</f>
        <v>10</v>
      </c>
    </row>
    <row r="502" spans="1:7">
      <c r="A502" s="45">
        <f t="shared" si="31"/>
        <v>46163</v>
      </c>
      <c r="B502" s="46">
        <f t="shared" si="28"/>
        <v>46163</v>
      </c>
      <c r="C502" s="47">
        <f t="shared" si="29"/>
        <v>46163</v>
      </c>
      <c r="D502" s="44">
        <f t="shared" si="30"/>
        <v>46163</v>
      </c>
      <c r="E502" s="48">
        <v>0.3125</v>
      </c>
      <c r="F502" s="48">
        <v>0.77083333333333337</v>
      </c>
      <c r="G502">
        <f>+(F502-E502)*24-1</f>
        <v>10</v>
      </c>
    </row>
    <row r="503" spans="1:7">
      <c r="A503" s="45">
        <f t="shared" si="31"/>
        <v>46164</v>
      </c>
      <c r="B503" s="46">
        <f t="shared" si="28"/>
        <v>46164</v>
      </c>
      <c r="C503" s="47">
        <f t="shared" si="29"/>
        <v>46164</v>
      </c>
      <c r="D503" s="44">
        <f t="shared" si="30"/>
        <v>46164</v>
      </c>
      <c r="E503" s="48">
        <v>0.3125</v>
      </c>
      <c r="F503" s="48">
        <v>0.72916666666666663</v>
      </c>
      <c r="G503">
        <f>+(F503-E503)*24-1</f>
        <v>9</v>
      </c>
    </row>
    <row r="504" spans="1:7">
      <c r="A504" s="45">
        <f t="shared" si="31"/>
        <v>46165</v>
      </c>
      <c r="B504" s="46">
        <f t="shared" si="28"/>
        <v>46165</v>
      </c>
      <c r="C504" s="47">
        <f t="shared" si="29"/>
        <v>46165</v>
      </c>
      <c r="D504" s="44">
        <f t="shared" si="30"/>
        <v>46165</v>
      </c>
      <c r="E504" s="48">
        <v>0.3125</v>
      </c>
      <c r="F504" s="48">
        <v>0.5625</v>
      </c>
      <c r="G504">
        <f>+(F504-E504)*24</f>
        <v>6</v>
      </c>
    </row>
    <row r="505" spans="1:7">
      <c r="A505" s="45">
        <f t="shared" si="31"/>
        <v>46166</v>
      </c>
      <c r="B505" s="46">
        <f t="shared" si="28"/>
        <v>46166</v>
      </c>
      <c r="C505" s="47">
        <f t="shared" si="29"/>
        <v>46166</v>
      </c>
      <c r="D505" s="44">
        <f t="shared" si="30"/>
        <v>46166</v>
      </c>
      <c r="E505" s="48"/>
      <c r="F505" s="48"/>
      <c r="G505">
        <f>+(F505-E505)*24</f>
        <v>0</v>
      </c>
    </row>
    <row r="506" spans="1:7">
      <c r="A506" s="45">
        <f t="shared" si="31"/>
        <v>46167</v>
      </c>
      <c r="B506" s="46">
        <f t="shared" si="28"/>
        <v>46167</v>
      </c>
      <c r="C506" s="47">
        <f t="shared" si="29"/>
        <v>46167</v>
      </c>
      <c r="D506" s="44">
        <f t="shared" si="30"/>
        <v>46167</v>
      </c>
      <c r="E506" s="48">
        <v>0.3125</v>
      </c>
      <c r="F506" s="48">
        <v>0.77083333333333337</v>
      </c>
      <c r="G506">
        <f>+(F506-E506)*24-1</f>
        <v>10</v>
      </c>
    </row>
    <row r="507" spans="1:7">
      <c r="A507" s="45">
        <f t="shared" si="31"/>
        <v>46168</v>
      </c>
      <c r="B507" s="46">
        <f t="shared" si="28"/>
        <v>46168</v>
      </c>
      <c r="C507" s="47">
        <f t="shared" si="29"/>
        <v>46168</v>
      </c>
      <c r="D507" s="44">
        <f t="shared" si="30"/>
        <v>46168</v>
      </c>
      <c r="E507" s="48">
        <v>0.3125</v>
      </c>
      <c r="F507" s="48">
        <v>0.77083333333333337</v>
      </c>
      <c r="G507">
        <f>+(F507-E507)*24-1</f>
        <v>10</v>
      </c>
    </row>
    <row r="508" spans="1:7">
      <c r="A508" s="45">
        <f t="shared" si="31"/>
        <v>46169</v>
      </c>
      <c r="B508" s="46">
        <f t="shared" si="28"/>
        <v>46169</v>
      </c>
      <c r="C508" s="47">
        <f t="shared" si="29"/>
        <v>46169</v>
      </c>
      <c r="D508" s="44">
        <f t="shared" si="30"/>
        <v>46169</v>
      </c>
      <c r="E508" s="48">
        <v>0.3125</v>
      </c>
      <c r="F508" s="48">
        <v>0.77083333333333337</v>
      </c>
      <c r="G508">
        <f>+(F508-E508)*24-1</f>
        <v>10</v>
      </c>
    </row>
    <row r="509" spans="1:7">
      <c r="A509" s="45">
        <f t="shared" si="31"/>
        <v>46170</v>
      </c>
      <c r="B509" s="46">
        <f t="shared" si="28"/>
        <v>46170</v>
      </c>
      <c r="C509" s="47">
        <f t="shared" si="29"/>
        <v>46170</v>
      </c>
      <c r="D509" s="44">
        <f t="shared" si="30"/>
        <v>46170</v>
      </c>
      <c r="E509" s="48">
        <v>0.3125</v>
      </c>
      <c r="F509" s="48">
        <v>0.77083333333333337</v>
      </c>
      <c r="G509">
        <f>+(F509-E509)*24-1</f>
        <v>10</v>
      </c>
    </row>
    <row r="510" spans="1:7">
      <c r="A510" s="45">
        <f t="shared" si="31"/>
        <v>46171</v>
      </c>
      <c r="B510" s="46">
        <f t="shared" si="28"/>
        <v>46171</v>
      </c>
      <c r="C510" s="47">
        <f t="shared" si="29"/>
        <v>46171</v>
      </c>
      <c r="D510" s="44">
        <f t="shared" si="30"/>
        <v>46171</v>
      </c>
      <c r="E510" s="48">
        <v>0.3125</v>
      </c>
      <c r="F510" s="48">
        <v>0.72916666666666663</v>
      </c>
      <c r="G510">
        <f>+(F510-E510)*24-1</f>
        <v>9</v>
      </c>
    </row>
    <row r="511" spans="1:7">
      <c r="A511" s="45">
        <f t="shared" si="31"/>
        <v>46172</v>
      </c>
      <c r="B511" s="46">
        <f t="shared" si="28"/>
        <v>46172</v>
      </c>
      <c r="C511" s="47">
        <f t="shared" si="29"/>
        <v>46172</v>
      </c>
      <c r="D511" s="44">
        <f t="shared" si="30"/>
        <v>46172</v>
      </c>
      <c r="E511" s="48">
        <v>0.3125</v>
      </c>
      <c r="F511" s="48">
        <v>0.5625</v>
      </c>
      <c r="G511">
        <f>+(F511-E511)*24</f>
        <v>6</v>
      </c>
    </row>
    <row r="512" spans="1:7">
      <c r="A512" s="45">
        <f t="shared" si="31"/>
        <v>46173</v>
      </c>
      <c r="B512" s="46">
        <f t="shared" si="28"/>
        <v>46173</v>
      </c>
      <c r="C512" s="47">
        <f t="shared" si="29"/>
        <v>46173</v>
      </c>
      <c r="D512" s="44">
        <f t="shared" si="30"/>
        <v>46173</v>
      </c>
      <c r="E512" s="48"/>
      <c r="F512" s="48"/>
      <c r="G512">
        <f>+(F512-E512)*24</f>
        <v>0</v>
      </c>
    </row>
    <row r="513" spans="1:7">
      <c r="A513" s="45">
        <f t="shared" si="31"/>
        <v>46174</v>
      </c>
      <c r="B513" s="46">
        <f t="shared" si="28"/>
        <v>46174</v>
      </c>
      <c r="C513" s="47">
        <f t="shared" si="29"/>
        <v>46174</v>
      </c>
      <c r="D513" s="44">
        <f t="shared" si="30"/>
        <v>46174</v>
      </c>
      <c r="E513" s="48">
        <v>0.3125</v>
      </c>
      <c r="F513" s="48">
        <v>0.77083333333333337</v>
      </c>
      <c r="G513">
        <f>+(F513-E513)*24-1</f>
        <v>10</v>
      </c>
    </row>
    <row r="514" spans="1:7">
      <c r="A514" s="45">
        <f t="shared" si="31"/>
        <v>46175</v>
      </c>
      <c r="B514" s="46">
        <f t="shared" ref="B514:B551" si="32">+A514</f>
        <v>46175</v>
      </c>
      <c r="C514" s="47">
        <f t="shared" ref="C514:C551" si="33">+A514</f>
        <v>46175</v>
      </c>
      <c r="D514" s="44">
        <f t="shared" si="30"/>
        <v>46175</v>
      </c>
      <c r="E514" s="48">
        <v>0.3125</v>
      </c>
      <c r="F514" s="48">
        <v>0.77083333333333337</v>
      </c>
      <c r="G514">
        <f>+(F514-E514)*24-1</f>
        <v>10</v>
      </c>
    </row>
    <row r="515" spans="1:7">
      <c r="A515" s="45">
        <f t="shared" si="31"/>
        <v>46176</v>
      </c>
      <c r="B515" s="46">
        <f t="shared" si="32"/>
        <v>46176</v>
      </c>
      <c r="C515" s="47">
        <f t="shared" si="33"/>
        <v>46176</v>
      </c>
      <c r="D515" s="44">
        <f t="shared" ref="D515:D551" si="34">+A515</f>
        <v>46176</v>
      </c>
      <c r="E515" s="48">
        <v>0.3125</v>
      </c>
      <c r="F515" s="48">
        <v>0.77083333333333337</v>
      </c>
      <c r="G515">
        <f>+(F515-E515)*24-1</f>
        <v>10</v>
      </c>
    </row>
    <row r="516" spans="1:7">
      <c r="A516" s="45">
        <f t="shared" ref="A516:A551" si="35">+A515+1</f>
        <v>46177</v>
      </c>
      <c r="B516" s="46">
        <f t="shared" si="32"/>
        <v>46177</v>
      </c>
      <c r="C516" s="47">
        <f t="shared" si="33"/>
        <v>46177</v>
      </c>
      <c r="D516" s="44">
        <f t="shared" si="34"/>
        <v>46177</v>
      </c>
      <c r="E516" s="48">
        <v>0.3125</v>
      </c>
      <c r="F516" s="48">
        <v>0.77083333333333337</v>
      </c>
      <c r="G516">
        <f>+(F516-E516)*24-1</f>
        <v>10</v>
      </c>
    </row>
    <row r="517" spans="1:7">
      <c r="A517" s="45">
        <f t="shared" si="35"/>
        <v>46178</v>
      </c>
      <c r="B517" s="46">
        <f t="shared" si="32"/>
        <v>46178</v>
      </c>
      <c r="C517" s="47">
        <f t="shared" si="33"/>
        <v>46178</v>
      </c>
      <c r="D517" s="44">
        <f t="shared" si="34"/>
        <v>46178</v>
      </c>
      <c r="E517" s="48">
        <v>0.3125</v>
      </c>
      <c r="F517" s="48">
        <v>0.72916666666666663</v>
      </c>
      <c r="G517">
        <f>+(F517-E517)*24-1</f>
        <v>9</v>
      </c>
    </row>
    <row r="518" spans="1:7">
      <c r="A518" s="45">
        <f t="shared" si="35"/>
        <v>46179</v>
      </c>
      <c r="B518" s="46">
        <f t="shared" si="32"/>
        <v>46179</v>
      </c>
      <c r="C518" s="47">
        <f t="shared" si="33"/>
        <v>46179</v>
      </c>
      <c r="D518" s="44">
        <f t="shared" si="34"/>
        <v>46179</v>
      </c>
      <c r="E518" s="48">
        <v>0.3125</v>
      </c>
      <c r="F518" s="48">
        <v>0.5625</v>
      </c>
      <c r="G518">
        <f>+(F518-E518)*24</f>
        <v>6</v>
      </c>
    </row>
    <row r="519" spans="1:7">
      <c r="A519" s="45">
        <f t="shared" si="35"/>
        <v>46180</v>
      </c>
      <c r="B519" s="46">
        <f t="shared" si="32"/>
        <v>46180</v>
      </c>
      <c r="C519" s="47">
        <f t="shared" si="33"/>
        <v>46180</v>
      </c>
      <c r="D519" s="44">
        <f t="shared" si="34"/>
        <v>46180</v>
      </c>
      <c r="E519" s="48"/>
      <c r="F519" s="48"/>
      <c r="G519">
        <f>+(F519-E519)*24</f>
        <v>0</v>
      </c>
    </row>
    <row r="520" spans="1:7">
      <c r="A520" s="45">
        <f t="shared" si="35"/>
        <v>46181</v>
      </c>
      <c r="B520" s="46">
        <f t="shared" si="32"/>
        <v>46181</v>
      </c>
      <c r="C520" s="47">
        <f t="shared" si="33"/>
        <v>46181</v>
      </c>
      <c r="D520" s="44">
        <f t="shared" si="34"/>
        <v>46181</v>
      </c>
      <c r="E520" s="48">
        <v>0.3125</v>
      </c>
      <c r="F520" s="48">
        <v>0.77083333333333337</v>
      </c>
      <c r="G520">
        <f>+(F520-E520)*24-1</f>
        <v>10</v>
      </c>
    </row>
    <row r="521" spans="1:7">
      <c r="A521" s="45">
        <f t="shared" si="35"/>
        <v>46182</v>
      </c>
      <c r="B521" s="46">
        <f t="shared" si="32"/>
        <v>46182</v>
      </c>
      <c r="C521" s="47">
        <f t="shared" si="33"/>
        <v>46182</v>
      </c>
      <c r="D521" s="44">
        <f t="shared" si="34"/>
        <v>46182</v>
      </c>
      <c r="E521" s="48">
        <v>0.3125</v>
      </c>
      <c r="F521" s="48">
        <v>0.77083333333333337</v>
      </c>
      <c r="G521">
        <f>+(F521-E521)*24-1</f>
        <v>10</v>
      </c>
    </row>
    <row r="522" spans="1:7">
      <c r="A522" s="45">
        <f t="shared" si="35"/>
        <v>46183</v>
      </c>
      <c r="B522" s="46">
        <f t="shared" si="32"/>
        <v>46183</v>
      </c>
      <c r="C522" s="47">
        <f t="shared" si="33"/>
        <v>46183</v>
      </c>
      <c r="D522" s="44">
        <f t="shared" si="34"/>
        <v>46183</v>
      </c>
      <c r="E522" s="48">
        <v>0.3125</v>
      </c>
      <c r="F522" s="48">
        <v>0.77083333333333337</v>
      </c>
      <c r="G522">
        <f>+(F522-E522)*24-1</f>
        <v>10</v>
      </c>
    </row>
    <row r="523" spans="1:7">
      <c r="A523" s="45">
        <f t="shared" si="35"/>
        <v>46184</v>
      </c>
      <c r="B523" s="46">
        <f t="shared" si="32"/>
        <v>46184</v>
      </c>
      <c r="C523" s="47">
        <f t="shared" si="33"/>
        <v>46184</v>
      </c>
      <c r="D523" s="44">
        <f t="shared" si="34"/>
        <v>46184</v>
      </c>
      <c r="E523" s="48">
        <v>0.3125</v>
      </c>
      <c r="F523" s="48">
        <v>0.77083333333333337</v>
      </c>
      <c r="G523">
        <f>+(F523-E523)*24-1</f>
        <v>10</v>
      </c>
    </row>
    <row r="524" spans="1:7">
      <c r="A524" s="45">
        <f t="shared" si="35"/>
        <v>46185</v>
      </c>
      <c r="B524" s="46">
        <f t="shared" si="32"/>
        <v>46185</v>
      </c>
      <c r="C524" s="47">
        <f t="shared" si="33"/>
        <v>46185</v>
      </c>
      <c r="D524" s="44">
        <f t="shared" si="34"/>
        <v>46185</v>
      </c>
      <c r="E524" s="48">
        <v>0.3125</v>
      </c>
      <c r="F524" s="48">
        <v>0.72916666666666663</v>
      </c>
      <c r="G524">
        <f>+(F524-E524)*24-1</f>
        <v>9</v>
      </c>
    </row>
    <row r="525" spans="1:7">
      <c r="A525" s="45">
        <f t="shared" si="35"/>
        <v>46186</v>
      </c>
      <c r="B525" s="46">
        <f t="shared" si="32"/>
        <v>46186</v>
      </c>
      <c r="C525" s="47">
        <f t="shared" si="33"/>
        <v>46186</v>
      </c>
      <c r="D525" s="44">
        <f t="shared" si="34"/>
        <v>46186</v>
      </c>
      <c r="E525" s="48">
        <v>0.3125</v>
      </c>
      <c r="F525" s="48">
        <v>0.5625</v>
      </c>
      <c r="G525">
        <f>+(F525-E525)*24</f>
        <v>6</v>
      </c>
    </row>
    <row r="526" spans="1:7">
      <c r="A526" s="45">
        <f t="shared" si="35"/>
        <v>46187</v>
      </c>
      <c r="B526" s="46">
        <f t="shared" si="32"/>
        <v>46187</v>
      </c>
      <c r="C526" s="47">
        <f t="shared" si="33"/>
        <v>46187</v>
      </c>
      <c r="D526" s="44">
        <f t="shared" si="34"/>
        <v>46187</v>
      </c>
      <c r="E526" s="48"/>
      <c r="F526" s="48"/>
      <c r="G526">
        <f>+(F526-E526)*24</f>
        <v>0</v>
      </c>
    </row>
    <row r="527" spans="1:7">
      <c r="A527" s="45">
        <f t="shared" si="35"/>
        <v>46188</v>
      </c>
      <c r="B527" s="46">
        <f t="shared" si="32"/>
        <v>46188</v>
      </c>
      <c r="C527" s="47">
        <f t="shared" si="33"/>
        <v>46188</v>
      </c>
      <c r="D527" s="44">
        <f t="shared" si="34"/>
        <v>46188</v>
      </c>
      <c r="E527" s="48">
        <v>0.3125</v>
      </c>
      <c r="F527" s="48">
        <v>0.77083333333333337</v>
      </c>
      <c r="G527">
        <f>+(F527-E527)*24-1</f>
        <v>10</v>
      </c>
    </row>
    <row r="528" spans="1:7">
      <c r="A528" s="45">
        <f t="shared" si="35"/>
        <v>46189</v>
      </c>
      <c r="B528" s="46">
        <f t="shared" si="32"/>
        <v>46189</v>
      </c>
      <c r="C528" s="47">
        <f t="shared" si="33"/>
        <v>46189</v>
      </c>
      <c r="D528" s="44">
        <f t="shared" si="34"/>
        <v>46189</v>
      </c>
      <c r="E528" s="48">
        <v>0.3125</v>
      </c>
      <c r="F528" s="48">
        <v>0.77083333333333337</v>
      </c>
      <c r="G528">
        <f>+(F528-E528)*24-1</f>
        <v>10</v>
      </c>
    </row>
    <row r="529" spans="1:7">
      <c r="A529" s="45">
        <f t="shared" si="35"/>
        <v>46190</v>
      </c>
      <c r="B529" s="46">
        <f t="shared" si="32"/>
        <v>46190</v>
      </c>
      <c r="C529" s="47">
        <f t="shared" si="33"/>
        <v>46190</v>
      </c>
      <c r="D529" s="44">
        <f t="shared" si="34"/>
        <v>46190</v>
      </c>
      <c r="E529" s="48">
        <v>0.3125</v>
      </c>
      <c r="F529" s="48">
        <v>0.77083333333333337</v>
      </c>
      <c r="G529">
        <f>+(F529-E529)*24-1</f>
        <v>10</v>
      </c>
    </row>
    <row r="530" spans="1:7">
      <c r="A530" s="45">
        <f t="shared" si="35"/>
        <v>46191</v>
      </c>
      <c r="B530" s="46">
        <f t="shared" si="32"/>
        <v>46191</v>
      </c>
      <c r="C530" s="47">
        <f t="shared" si="33"/>
        <v>46191</v>
      </c>
      <c r="D530" s="44">
        <f t="shared" si="34"/>
        <v>46191</v>
      </c>
      <c r="E530" s="48">
        <v>0.3125</v>
      </c>
      <c r="F530" s="48">
        <v>0.77083333333333337</v>
      </c>
      <c r="G530">
        <f>+(F530-E530)*24-1</f>
        <v>10</v>
      </c>
    </row>
    <row r="531" spans="1:7">
      <c r="A531" s="45">
        <f t="shared" si="35"/>
        <v>46192</v>
      </c>
      <c r="B531" s="46">
        <f t="shared" si="32"/>
        <v>46192</v>
      </c>
      <c r="C531" s="47">
        <f t="shared" si="33"/>
        <v>46192</v>
      </c>
      <c r="D531" s="44">
        <f t="shared" si="34"/>
        <v>46192</v>
      </c>
      <c r="E531" s="48">
        <v>0.3125</v>
      </c>
      <c r="F531" s="48">
        <v>0.72916666666666663</v>
      </c>
      <c r="G531">
        <f>+(F531-E531)*24-1</f>
        <v>9</v>
      </c>
    </row>
    <row r="532" spans="1:7">
      <c r="A532" s="45">
        <f t="shared" si="35"/>
        <v>46193</v>
      </c>
      <c r="B532" s="46">
        <f t="shared" si="32"/>
        <v>46193</v>
      </c>
      <c r="C532" s="47">
        <f t="shared" si="33"/>
        <v>46193</v>
      </c>
      <c r="D532" s="44">
        <f t="shared" si="34"/>
        <v>46193</v>
      </c>
      <c r="E532" s="48">
        <v>0.3125</v>
      </c>
      <c r="F532" s="48">
        <v>0.5625</v>
      </c>
      <c r="G532">
        <f>+(F532-E532)*24</f>
        <v>6</v>
      </c>
    </row>
    <row r="533" spans="1:7">
      <c r="A533" s="45">
        <f t="shared" si="35"/>
        <v>46194</v>
      </c>
      <c r="B533" s="46">
        <f t="shared" si="32"/>
        <v>46194</v>
      </c>
      <c r="C533" s="47">
        <f t="shared" si="33"/>
        <v>46194</v>
      </c>
      <c r="D533" s="44">
        <f t="shared" si="34"/>
        <v>46194</v>
      </c>
      <c r="E533" s="48"/>
      <c r="F533" s="48"/>
      <c r="G533">
        <f>+(F533-E533)*24</f>
        <v>0</v>
      </c>
    </row>
    <row r="534" spans="1:7">
      <c r="A534" s="45">
        <f t="shared" si="35"/>
        <v>46195</v>
      </c>
      <c r="B534" s="46">
        <f t="shared" si="32"/>
        <v>46195</v>
      </c>
      <c r="C534" s="47">
        <f t="shared" si="33"/>
        <v>46195</v>
      </c>
      <c r="D534" s="44">
        <f t="shared" si="34"/>
        <v>46195</v>
      </c>
      <c r="E534" s="48">
        <v>0.3125</v>
      </c>
      <c r="F534" s="48">
        <v>0.77083333333333337</v>
      </c>
      <c r="G534">
        <f>+(F534-E534)*24-1</f>
        <v>10</v>
      </c>
    </row>
    <row r="535" spans="1:7">
      <c r="A535" s="45">
        <f t="shared" si="35"/>
        <v>46196</v>
      </c>
      <c r="B535" s="46">
        <f t="shared" si="32"/>
        <v>46196</v>
      </c>
      <c r="C535" s="47">
        <f t="shared" si="33"/>
        <v>46196</v>
      </c>
      <c r="D535" s="44">
        <f t="shared" si="34"/>
        <v>46196</v>
      </c>
      <c r="E535" s="48">
        <v>0.3125</v>
      </c>
      <c r="F535" s="48">
        <v>0.77083333333333337</v>
      </c>
      <c r="G535">
        <f>+(F535-E535)*24-1</f>
        <v>10</v>
      </c>
    </row>
    <row r="536" spans="1:7">
      <c r="A536" s="45">
        <f t="shared" si="35"/>
        <v>46197</v>
      </c>
      <c r="B536" s="46">
        <f t="shared" si="32"/>
        <v>46197</v>
      </c>
      <c r="C536" s="47">
        <f t="shared" si="33"/>
        <v>46197</v>
      </c>
      <c r="D536" s="44">
        <f t="shared" si="34"/>
        <v>46197</v>
      </c>
      <c r="E536" s="48">
        <v>0.3125</v>
      </c>
      <c r="F536" s="48">
        <v>0.77083333333333337</v>
      </c>
      <c r="G536">
        <f>+(F536-E536)*24-1</f>
        <v>10</v>
      </c>
    </row>
    <row r="537" spans="1:7">
      <c r="A537" s="45">
        <f t="shared" si="35"/>
        <v>46198</v>
      </c>
      <c r="B537" s="46">
        <f t="shared" si="32"/>
        <v>46198</v>
      </c>
      <c r="C537" s="47">
        <f t="shared" si="33"/>
        <v>46198</v>
      </c>
      <c r="D537" s="44">
        <f t="shared" si="34"/>
        <v>46198</v>
      </c>
      <c r="E537" s="48">
        <v>0.3125</v>
      </c>
      <c r="F537" s="48">
        <v>0.77083333333333337</v>
      </c>
      <c r="G537">
        <f>+(F537-E537)*24-1</f>
        <v>10</v>
      </c>
    </row>
    <row r="538" spans="1:7">
      <c r="A538" s="45">
        <f t="shared" si="35"/>
        <v>46199</v>
      </c>
      <c r="B538" s="46">
        <f t="shared" si="32"/>
        <v>46199</v>
      </c>
      <c r="C538" s="47">
        <f t="shared" si="33"/>
        <v>46199</v>
      </c>
      <c r="D538" s="44">
        <f t="shared" si="34"/>
        <v>46199</v>
      </c>
      <c r="E538" s="48">
        <v>0.3125</v>
      </c>
      <c r="F538" s="48">
        <v>0.72916666666666663</v>
      </c>
      <c r="G538">
        <f>+(F538-E538)*24-1</f>
        <v>9</v>
      </c>
    </row>
    <row r="539" spans="1:7">
      <c r="A539" s="45">
        <f t="shared" si="35"/>
        <v>46200</v>
      </c>
      <c r="B539" s="46">
        <f t="shared" si="32"/>
        <v>46200</v>
      </c>
      <c r="C539" s="47">
        <f t="shared" si="33"/>
        <v>46200</v>
      </c>
      <c r="D539" s="44">
        <f t="shared" si="34"/>
        <v>46200</v>
      </c>
      <c r="E539" s="48">
        <v>0.3125</v>
      </c>
      <c r="F539" s="48">
        <v>0.5625</v>
      </c>
      <c r="G539">
        <f>+(F539-E539)*24</f>
        <v>6</v>
      </c>
    </row>
    <row r="540" spans="1:7">
      <c r="A540" s="45">
        <f t="shared" si="35"/>
        <v>46201</v>
      </c>
      <c r="B540" s="46">
        <f t="shared" si="32"/>
        <v>46201</v>
      </c>
      <c r="C540" s="47">
        <f t="shared" si="33"/>
        <v>46201</v>
      </c>
      <c r="D540" s="44">
        <f t="shared" si="34"/>
        <v>46201</v>
      </c>
      <c r="E540" s="48"/>
      <c r="F540" s="48"/>
      <c r="G540">
        <f>+(F540-E540)*24</f>
        <v>0</v>
      </c>
    </row>
    <row r="541" spans="1:7">
      <c r="A541" s="45">
        <f t="shared" si="35"/>
        <v>46202</v>
      </c>
      <c r="B541" s="46">
        <f t="shared" si="32"/>
        <v>46202</v>
      </c>
      <c r="C541" s="47">
        <f t="shared" si="33"/>
        <v>46202</v>
      </c>
      <c r="D541" s="44">
        <f t="shared" si="34"/>
        <v>46202</v>
      </c>
      <c r="E541" s="48">
        <v>0.3125</v>
      </c>
      <c r="F541" s="48">
        <v>0.77083333333333337</v>
      </c>
      <c r="G541">
        <f>+(F541-E541)*24-1</f>
        <v>10</v>
      </c>
    </row>
    <row r="542" spans="1:7">
      <c r="A542" s="45">
        <f t="shared" si="35"/>
        <v>46203</v>
      </c>
      <c r="B542" s="46">
        <f t="shared" si="32"/>
        <v>46203</v>
      </c>
      <c r="C542" s="47">
        <f t="shared" si="33"/>
        <v>46203</v>
      </c>
      <c r="D542" s="44">
        <f t="shared" si="34"/>
        <v>46203</v>
      </c>
      <c r="E542" s="48">
        <v>0.3125</v>
      </c>
      <c r="F542" s="48">
        <v>0.77083333333333337</v>
      </c>
      <c r="G542">
        <f>+(F542-E542)*24-1</f>
        <v>10</v>
      </c>
    </row>
    <row r="543" spans="1:7">
      <c r="A543" s="45">
        <f t="shared" si="35"/>
        <v>46204</v>
      </c>
      <c r="B543" s="46">
        <f t="shared" si="32"/>
        <v>46204</v>
      </c>
      <c r="C543" s="47">
        <f t="shared" si="33"/>
        <v>46204</v>
      </c>
      <c r="D543" s="44">
        <f t="shared" si="34"/>
        <v>46204</v>
      </c>
      <c r="E543" s="48">
        <v>0.3125</v>
      </c>
      <c r="F543" s="48">
        <v>0.77083333333333337</v>
      </c>
      <c r="G543">
        <f>+(F543-E543)*24-1</f>
        <v>10</v>
      </c>
    </row>
    <row r="544" spans="1:7">
      <c r="A544" s="45">
        <f t="shared" si="35"/>
        <v>46205</v>
      </c>
      <c r="B544" s="46">
        <f t="shared" si="32"/>
        <v>46205</v>
      </c>
      <c r="C544" s="47">
        <f t="shared" si="33"/>
        <v>46205</v>
      </c>
      <c r="D544" s="44">
        <f t="shared" si="34"/>
        <v>46205</v>
      </c>
      <c r="E544" s="48">
        <v>0.3125</v>
      </c>
      <c r="F544" s="48">
        <v>0.77083333333333337</v>
      </c>
      <c r="G544">
        <f>+(F544-E544)*24-1</f>
        <v>10</v>
      </c>
    </row>
    <row r="545" spans="1:7">
      <c r="A545" s="45">
        <f t="shared" si="35"/>
        <v>46206</v>
      </c>
      <c r="B545" s="46">
        <f t="shared" si="32"/>
        <v>46206</v>
      </c>
      <c r="C545" s="47">
        <f t="shared" si="33"/>
        <v>46206</v>
      </c>
      <c r="D545" s="44">
        <f t="shared" si="34"/>
        <v>46206</v>
      </c>
      <c r="E545" s="48">
        <v>0.3125</v>
      </c>
      <c r="F545" s="48">
        <v>0.72916666666666663</v>
      </c>
      <c r="G545">
        <f>+(F545-E545)*24-1</f>
        <v>9</v>
      </c>
    </row>
    <row r="546" spans="1:7">
      <c r="A546" s="45">
        <f t="shared" si="35"/>
        <v>46207</v>
      </c>
      <c r="B546" s="46">
        <f t="shared" si="32"/>
        <v>46207</v>
      </c>
      <c r="C546" s="47">
        <f t="shared" si="33"/>
        <v>46207</v>
      </c>
      <c r="D546" s="44">
        <f t="shared" si="34"/>
        <v>46207</v>
      </c>
      <c r="E546" s="48">
        <v>0.3125</v>
      </c>
      <c r="F546" s="48">
        <v>0.5625</v>
      </c>
      <c r="G546">
        <f>+(F546-E546)*24</f>
        <v>6</v>
      </c>
    </row>
    <row r="547" spans="1:7">
      <c r="A547" s="45">
        <f t="shared" si="35"/>
        <v>46208</v>
      </c>
      <c r="B547" s="46">
        <f t="shared" si="32"/>
        <v>46208</v>
      </c>
      <c r="C547" s="47">
        <f t="shared" si="33"/>
        <v>46208</v>
      </c>
      <c r="D547" s="44">
        <f t="shared" si="34"/>
        <v>46208</v>
      </c>
      <c r="E547" s="48"/>
      <c r="F547" s="48"/>
      <c r="G547">
        <f>+(F547-E547)*24</f>
        <v>0</v>
      </c>
    </row>
    <row r="548" spans="1:7">
      <c r="A548" s="45">
        <f t="shared" si="35"/>
        <v>46209</v>
      </c>
      <c r="B548" s="46">
        <f t="shared" si="32"/>
        <v>46209</v>
      </c>
      <c r="C548" s="47">
        <f t="shared" si="33"/>
        <v>46209</v>
      </c>
      <c r="D548" s="44">
        <f t="shared" si="34"/>
        <v>46209</v>
      </c>
      <c r="E548" s="48">
        <v>0.3125</v>
      </c>
      <c r="F548" s="48">
        <v>0.77083333333333337</v>
      </c>
      <c r="G548">
        <f>+(F548-E548)*24-1</f>
        <v>10</v>
      </c>
    </row>
    <row r="549" spans="1:7">
      <c r="A549" s="45">
        <f t="shared" si="35"/>
        <v>46210</v>
      </c>
      <c r="B549" s="46">
        <f t="shared" si="32"/>
        <v>46210</v>
      </c>
      <c r="C549" s="47">
        <f t="shared" si="33"/>
        <v>46210</v>
      </c>
      <c r="D549" s="44">
        <f t="shared" si="34"/>
        <v>46210</v>
      </c>
      <c r="E549" s="48">
        <v>0.3125</v>
      </c>
      <c r="F549" s="48">
        <v>0.77083333333333337</v>
      </c>
      <c r="G549">
        <f>+(F549-E549)*24-1</f>
        <v>10</v>
      </c>
    </row>
    <row r="550" spans="1:7">
      <c r="A550" s="45">
        <f t="shared" si="35"/>
        <v>46211</v>
      </c>
      <c r="B550" s="46">
        <f t="shared" si="32"/>
        <v>46211</v>
      </c>
      <c r="C550" s="47">
        <f t="shared" si="33"/>
        <v>46211</v>
      </c>
      <c r="D550" s="44">
        <f t="shared" si="34"/>
        <v>46211</v>
      </c>
      <c r="E550" s="48">
        <v>0.3125</v>
      </c>
      <c r="F550" s="48">
        <v>0.77083333333333337</v>
      </c>
      <c r="G550">
        <f>+(F550-E550)*24-1</f>
        <v>10</v>
      </c>
    </row>
    <row r="551" spans="1:7">
      <c r="A551" s="45">
        <f t="shared" si="35"/>
        <v>46212</v>
      </c>
      <c r="B551" s="46">
        <f t="shared" si="32"/>
        <v>46212</v>
      </c>
      <c r="C551" s="47">
        <f t="shared" si="33"/>
        <v>46212</v>
      </c>
      <c r="D551" s="44">
        <f t="shared" si="34"/>
        <v>46212</v>
      </c>
      <c r="E551" s="48">
        <v>0.3125</v>
      </c>
      <c r="F551" s="48">
        <v>0.77083333333333337</v>
      </c>
      <c r="G551">
        <f>+(F551-E551)*24-1</f>
        <v>10</v>
      </c>
    </row>
    <row r="552" spans="1:7">
      <c r="A552" s="45">
        <f t="shared" ref="A552:A615" si="36">+A551+1</f>
        <v>46213</v>
      </c>
      <c r="B552" s="46">
        <f t="shared" ref="B552:B615" si="37">+A552</f>
        <v>46213</v>
      </c>
      <c r="C552" s="47">
        <f t="shared" ref="C552:C615" si="38">+A552</f>
        <v>46213</v>
      </c>
      <c r="D552" s="44">
        <f t="shared" ref="D552:D615" si="39">+A552</f>
        <v>46213</v>
      </c>
      <c r="E552" s="48">
        <v>0.3125</v>
      </c>
      <c r="F552" s="48">
        <v>0.72916666666666663</v>
      </c>
      <c r="G552">
        <f>+(F552-E552)*24-1</f>
        <v>9</v>
      </c>
    </row>
    <row r="553" spans="1:7">
      <c r="A553" s="45">
        <f t="shared" si="36"/>
        <v>46214</v>
      </c>
      <c r="B553" s="46">
        <f t="shared" si="37"/>
        <v>46214</v>
      </c>
      <c r="C553" s="47">
        <f t="shared" si="38"/>
        <v>46214</v>
      </c>
      <c r="D553" s="44">
        <f t="shared" si="39"/>
        <v>46214</v>
      </c>
      <c r="E553" s="48">
        <v>0.3125</v>
      </c>
      <c r="F553" s="48">
        <v>0.5625</v>
      </c>
      <c r="G553">
        <f>+(F553-E553)*24</f>
        <v>6</v>
      </c>
    </row>
    <row r="554" spans="1:7">
      <c r="A554" s="45">
        <f t="shared" si="36"/>
        <v>46215</v>
      </c>
      <c r="B554" s="46">
        <f t="shared" si="37"/>
        <v>46215</v>
      </c>
      <c r="C554" s="47">
        <f t="shared" si="38"/>
        <v>46215</v>
      </c>
      <c r="D554" s="44">
        <f t="shared" si="39"/>
        <v>46215</v>
      </c>
      <c r="E554" s="48"/>
      <c r="F554" s="48"/>
      <c r="G554">
        <f>+(F554-E554)*24</f>
        <v>0</v>
      </c>
    </row>
    <row r="555" spans="1:7">
      <c r="A555" s="45">
        <f t="shared" si="36"/>
        <v>46216</v>
      </c>
      <c r="B555" s="46">
        <f t="shared" si="37"/>
        <v>46216</v>
      </c>
      <c r="C555" s="47">
        <f t="shared" si="38"/>
        <v>46216</v>
      </c>
      <c r="D555" s="44">
        <f t="shared" si="39"/>
        <v>46216</v>
      </c>
      <c r="E555" s="48">
        <v>0.3125</v>
      </c>
      <c r="F555" s="48">
        <v>0.77083333333333337</v>
      </c>
      <c r="G555">
        <f>+(F555-E555)*24-1</f>
        <v>10</v>
      </c>
    </row>
    <row r="556" spans="1:7">
      <c r="A556" s="45">
        <f t="shared" si="36"/>
        <v>46217</v>
      </c>
      <c r="B556" s="46">
        <f t="shared" si="37"/>
        <v>46217</v>
      </c>
      <c r="C556" s="47">
        <f t="shared" si="38"/>
        <v>46217</v>
      </c>
      <c r="D556" s="44">
        <f t="shared" si="39"/>
        <v>46217</v>
      </c>
      <c r="E556" s="48">
        <v>0.3125</v>
      </c>
      <c r="F556" s="48">
        <v>0.77083333333333337</v>
      </c>
      <c r="G556">
        <f>+(F556-E556)*24-1</f>
        <v>10</v>
      </c>
    </row>
    <row r="557" spans="1:7">
      <c r="A557" s="45">
        <f t="shared" si="36"/>
        <v>46218</v>
      </c>
      <c r="B557" s="46">
        <f t="shared" si="37"/>
        <v>46218</v>
      </c>
      <c r="C557" s="47">
        <f t="shared" si="38"/>
        <v>46218</v>
      </c>
      <c r="D557" s="44">
        <f t="shared" si="39"/>
        <v>46218</v>
      </c>
      <c r="E557" s="48">
        <v>0.3125</v>
      </c>
      <c r="F557" s="48">
        <v>0.77083333333333337</v>
      </c>
      <c r="G557">
        <f>+(F557-E557)*24-1</f>
        <v>10</v>
      </c>
    </row>
    <row r="558" spans="1:7">
      <c r="A558" s="45">
        <f t="shared" si="36"/>
        <v>46219</v>
      </c>
      <c r="B558" s="46">
        <f t="shared" si="37"/>
        <v>46219</v>
      </c>
      <c r="C558" s="47">
        <f t="shared" si="38"/>
        <v>46219</v>
      </c>
      <c r="D558" s="44">
        <f t="shared" si="39"/>
        <v>46219</v>
      </c>
      <c r="E558" s="48">
        <v>0.3125</v>
      </c>
      <c r="F558" s="48">
        <v>0.77083333333333337</v>
      </c>
      <c r="G558">
        <f>+(F558-E558)*24-1</f>
        <v>10</v>
      </c>
    </row>
    <row r="559" spans="1:7">
      <c r="A559" s="45">
        <f t="shared" si="36"/>
        <v>46220</v>
      </c>
      <c r="B559" s="46">
        <f t="shared" si="37"/>
        <v>46220</v>
      </c>
      <c r="C559" s="47">
        <f t="shared" si="38"/>
        <v>46220</v>
      </c>
      <c r="D559" s="44">
        <f t="shared" si="39"/>
        <v>46220</v>
      </c>
      <c r="E559" s="48">
        <v>0.3125</v>
      </c>
      <c r="F559" s="48">
        <v>0.72916666666666663</v>
      </c>
      <c r="G559">
        <f>+(F559-E559)*24-1</f>
        <v>9</v>
      </c>
    </row>
    <row r="560" spans="1:7">
      <c r="A560" s="45">
        <f t="shared" si="36"/>
        <v>46221</v>
      </c>
      <c r="B560" s="46">
        <f t="shared" si="37"/>
        <v>46221</v>
      </c>
      <c r="C560" s="47">
        <f t="shared" si="38"/>
        <v>46221</v>
      </c>
      <c r="D560" s="44">
        <f t="shared" si="39"/>
        <v>46221</v>
      </c>
      <c r="E560" s="48">
        <v>0.3125</v>
      </c>
      <c r="F560" s="48">
        <v>0.5625</v>
      </c>
      <c r="G560">
        <f>+(F560-E560)*24</f>
        <v>6</v>
      </c>
    </row>
    <row r="561" spans="1:7">
      <c r="A561" s="45">
        <f t="shared" si="36"/>
        <v>46222</v>
      </c>
      <c r="B561" s="46">
        <f t="shared" si="37"/>
        <v>46222</v>
      </c>
      <c r="C561" s="47">
        <f t="shared" si="38"/>
        <v>46222</v>
      </c>
      <c r="D561" s="44">
        <f t="shared" si="39"/>
        <v>46222</v>
      </c>
      <c r="E561" s="48"/>
      <c r="F561" s="48"/>
      <c r="G561">
        <f>+(F561-E561)*24</f>
        <v>0</v>
      </c>
    </row>
    <row r="562" spans="1:7">
      <c r="A562" s="45">
        <f t="shared" si="36"/>
        <v>46223</v>
      </c>
      <c r="B562" s="46">
        <f t="shared" si="37"/>
        <v>46223</v>
      </c>
      <c r="C562" s="47">
        <f t="shared" si="38"/>
        <v>46223</v>
      </c>
      <c r="D562" s="44">
        <f t="shared" si="39"/>
        <v>46223</v>
      </c>
      <c r="E562" s="48">
        <v>0.3125</v>
      </c>
      <c r="F562" s="48">
        <v>0.77083333333333337</v>
      </c>
      <c r="G562">
        <f>+(F562-E562)*24-1</f>
        <v>10</v>
      </c>
    </row>
    <row r="563" spans="1:7">
      <c r="A563" s="45">
        <f t="shared" si="36"/>
        <v>46224</v>
      </c>
      <c r="B563" s="46">
        <f t="shared" si="37"/>
        <v>46224</v>
      </c>
      <c r="C563" s="47">
        <f t="shared" si="38"/>
        <v>46224</v>
      </c>
      <c r="D563" s="44">
        <f t="shared" si="39"/>
        <v>46224</v>
      </c>
      <c r="E563" s="48">
        <v>0.3125</v>
      </c>
      <c r="F563" s="48">
        <v>0.77083333333333337</v>
      </c>
      <c r="G563">
        <f>+(F563-E563)*24-1</f>
        <v>10</v>
      </c>
    </row>
    <row r="564" spans="1:7">
      <c r="A564" s="45">
        <f t="shared" si="36"/>
        <v>46225</v>
      </c>
      <c r="B564" s="46">
        <f t="shared" si="37"/>
        <v>46225</v>
      </c>
      <c r="C564" s="47">
        <f t="shared" si="38"/>
        <v>46225</v>
      </c>
      <c r="D564" s="44">
        <f t="shared" si="39"/>
        <v>46225</v>
      </c>
      <c r="E564" s="48">
        <v>0.3125</v>
      </c>
      <c r="F564" s="48">
        <v>0.77083333333333337</v>
      </c>
      <c r="G564">
        <f>+(F564-E564)*24-1</f>
        <v>10</v>
      </c>
    </row>
    <row r="565" spans="1:7">
      <c r="A565" s="45">
        <f t="shared" si="36"/>
        <v>46226</v>
      </c>
      <c r="B565" s="46">
        <f t="shared" si="37"/>
        <v>46226</v>
      </c>
      <c r="C565" s="47">
        <f t="shared" si="38"/>
        <v>46226</v>
      </c>
      <c r="D565" s="44">
        <f t="shared" si="39"/>
        <v>46226</v>
      </c>
      <c r="E565" s="48">
        <v>0.3125</v>
      </c>
      <c r="F565" s="48">
        <v>0.77083333333333337</v>
      </c>
      <c r="G565">
        <f>+(F565-E565)*24-1</f>
        <v>10</v>
      </c>
    </row>
    <row r="566" spans="1:7">
      <c r="A566" s="45">
        <f t="shared" si="36"/>
        <v>46227</v>
      </c>
      <c r="B566" s="46">
        <f t="shared" si="37"/>
        <v>46227</v>
      </c>
      <c r="C566" s="47">
        <f t="shared" si="38"/>
        <v>46227</v>
      </c>
      <c r="D566" s="44">
        <f t="shared" si="39"/>
        <v>46227</v>
      </c>
      <c r="E566" s="48">
        <v>0.3125</v>
      </c>
      <c r="F566" s="48">
        <v>0.72916666666666663</v>
      </c>
      <c r="G566">
        <f>+(F566-E566)*24-1</f>
        <v>9</v>
      </c>
    </row>
    <row r="567" spans="1:7">
      <c r="A567" s="45">
        <f t="shared" si="36"/>
        <v>46228</v>
      </c>
      <c r="B567" s="46">
        <f t="shared" si="37"/>
        <v>46228</v>
      </c>
      <c r="C567" s="47">
        <f t="shared" si="38"/>
        <v>46228</v>
      </c>
      <c r="D567" s="44">
        <f t="shared" si="39"/>
        <v>46228</v>
      </c>
      <c r="E567" s="48">
        <v>0.3125</v>
      </c>
      <c r="F567" s="48">
        <v>0.5625</v>
      </c>
      <c r="G567">
        <f>+(F567-E567)*24</f>
        <v>6</v>
      </c>
    </row>
    <row r="568" spans="1:7">
      <c r="A568" s="45">
        <f t="shared" si="36"/>
        <v>46229</v>
      </c>
      <c r="B568" s="46">
        <f t="shared" si="37"/>
        <v>46229</v>
      </c>
      <c r="C568" s="47">
        <f t="shared" si="38"/>
        <v>46229</v>
      </c>
      <c r="D568" s="44">
        <f t="shared" si="39"/>
        <v>46229</v>
      </c>
      <c r="E568" s="48"/>
      <c r="F568" s="48"/>
      <c r="G568">
        <f>+(F568-E568)*24</f>
        <v>0</v>
      </c>
    </row>
    <row r="569" spans="1:7">
      <c r="A569" s="45">
        <f t="shared" si="36"/>
        <v>46230</v>
      </c>
      <c r="B569" s="46">
        <f t="shared" si="37"/>
        <v>46230</v>
      </c>
      <c r="C569" s="47">
        <f t="shared" si="38"/>
        <v>46230</v>
      </c>
      <c r="D569" s="44">
        <f t="shared" si="39"/>
        <v>46230</v>
      </c>
      <c r="E569" s="48">
        <v>0.3125</v>
      </c>
      <c r="F569" s="48">
        <v>0.77083333333333337</v>
      </c>
      <c r="G569">
        <f>+(F569-E569)*24-1</f>
        <v>10</v>
      </c>
    </row>
    <row r="570" spans="1:7">
      <c r="A570" s="45">
        <f t="shared" si="36"/>
        <v>46231</v>
      </c>
      <c r="B570" s="46">
        <f t="shared" si="37"/>
        <v>46231</v>
      </c>
      <c r="C570" s="47">
        <f t="shared" si="38"/>
        <v>46231</v>
      </c>
      <c r="D570" s="44">
        <f t="shared" si="39"/>
        <v>46231</v>
      </c>
      <c r="E570" s="48">
        <v>0.3125</v>
      </c>
      <c r="F570" s="48">
        <v>0.77083333333333337</v>
      </c>
      <c r="G570">
        <f>+(F570-E570)*24-1</f>
        <v>10</v>
      </c>
    </row>
    <row r="571" spans="1:7">
      <c r="A571" s="45">
        <f t="shared" si="36"/>
        <v>46232</v>
      </c>
      <c r="B571" s="46">
        <f t="shared" si="37"/>
        <v>46232</v>
      </c>
      <c r="C571" s="47">
        <f t="shared" si="38"/>
        <v>46232</v>
      </c>
      <c r="D571" s="44">
        <f t="shared" si="39"/>
        <v>46232</v>
      </c>
      <c r="E571" s="48">
        <v>0.3125</v>
      </c>
      <c r="F571" s="48">
        <v>0.77083333333333337</v>
      </c>
      <c r="G571">
        <f>+(F571-E571)*24-1</f>
        <v>10</v>
      </c>
    </row>
    <row r="572" spans="1:7">
      <c r="A572" s="45">
        <f t="shared" si="36"/>
        <v>46233</v>
      </c>
      <c r="B572" s="46">
        <f t="shared" si="37"/>
        <v>46233</v>
      </c>
      <c r="C572" s="47">
        <f t="shared" si="38"/>
        <v>46233</v>
      </c>
      <c r="D572" s="44">
        <f t="shared" si="39"/>
        <v>46233</v>
      </c>
      <c r="E572" s="48">
        <v>0.3125</v>
      </c>
      <c r="F572" s="48">
        <v>0.77083333333333337</v>
      </c>
      <c r="G572">
        <f>+(F572-E572)*24-1</f>
        <v>10</v>
      </c>
    </row>
    <row r="573" spans="1:7">
      <c r="A573" s="45">
        <f t="shared" si="36"/>
        <v>46234</v>
      </c>
      <c r="B573" s="46">
        <f t="shared" si="37"/>
        <v>46234</v>
      </c>
      <c r="C573" s="47">
        <f t="shared" si="38"/>
        <v>46234</v>
      </c>
      <c r="D573" s="44">
        <f t="shared" si="39"/>
        <v>46234</v>
      </c>
      <c r="E573" s="48">
        <v>0.3125</v>
      </c>
      <c r="F573" s="48">
        <v>0.72916666666666663</v>
      </c>
      <c r="G573">
        <f>+(F573-E573)*24-1</f>
        <v>9</v>
      </c>
    </row>
    <row r="574" spans="1:7">
      <c r="A574" s="45">
        <f t="shared" si="36"/>
        <v>46235</v>
      </c>
      <c r="B574" s="46">
        <f t="shared" si="37"/>
        <v>46235</v>
      </c>
      <c r="C574" s="47">
        <f t="shared" si="38"/>
        <v>46235</v>
      </c>
      <c r="D574" s="44">
        <f t="shared" si="39"/>
        <v>46235</v>
      </c>
      <c r="E574" s="48">
        <v>0.3125</v>
      </c>
      <c r="F574" s="48">
        <v>0.5625</v>
      </c>
      <c r="G574">
        <f>+(F574-E574)*24</f>
        <v>6</v>
      </c>
    </row>
    <row r="575" spans="1:7">
      <c r="A575" s="45">
        <f t="shared" si="36"/>
        <v>46236</v>
      </c>
      <c r="B575" s="46">
        <f t="shared" si="37"/>
        <v>46236</v>
      </c>
      <c r="C575" s="47">
        <f t="shared" si="38"/>
        <v>46236</v>
      </c>
      <c r="D575" s="44">
        <f t="shared" si="39"/>
        <v>46236</v>
      </c>
      <c r="E575" s="48"/>
      <c r="F575" s="48"/>
      <c r="G575">
        <f>+(F575-E575)*24</f>
        <v>0</v>
      </c>
    </row>
    <row r="576" spans="1:7">
      <c r="A576" s="45">
        <f t="shared" si="36"/>
        <v>46237</v>
      </c>
      <c r="B576" s="46">
        <f t="shared" si="37"/>
        <v>46237</v>
      </c>
      <c r="C576" s="47">
        <f t="shared" si="38"/>
        <v>46237</v>
      </c>
      <c r="D576" s="44">
        <f t="shared" si="39"/>
        <v>46237</v>
      </c>
      <c r="E576" s="48">
        <v>0.3125</v>
      </c>
      <c r="F576" s="48">
        <v>0.77083333333333337</v>
      </c>
      <c r="G576">
        <f>+(F576-E576)*24-1</f>
        <v>10</v>
      </c>
    </row>
    <row r="577" spans="1:7">
      <c r="A577" s="45">
        <f t="shared" si="36"/>
        <v>46238</v>
      </c>
      <c r="B577" s="46">
        <f t="shared" si="37"/>
        <v>46238</v>
      </c>
      <c r="C577" s="47">
        <f t="shared" si="38"/>
        <v>46238</v>
      </c>
      <c r="D577" s="44">
        <f t="shared" si="39"/>
        <v>46238</v>
      </c>
      <c r="E577" s="48">
        <v>0.3125</v>
      </c>
      <c r="F577" s="48">
        <v>0.77083333333333337</v>
      </c>
      <c r="G577">
        <f>+(F577-E577)*24-1</f>
        <v>10</v>
      </c>
    </row>
    <row r="578" spans="1:7">
      <c r="A578" s="45">
        <f t="shared" si="36"/>
        <v>46239</v>
      </c>
      <c r="B578" s="46">
        <f t="shared" si="37"/>
        <v>46239</v>
      </c>
      <c r="C578" s="47">
        <f t="shared" si="38"/>
        <v>46239</v>
      </c>
      <c r="D578" s="44">
        <f t="shared" si="39"/>
        <v>46239</v>
      </c>
      <c r="E578" s="48">
        <v>0.3125</v>
      </c>
      <c r="F578" s="48">
        <v>0.77083333333333337</v>
      </c>
      <c r="G578">
        <f>+(F578-E578)*24-1</f>
        <v>10</v>
      </c>
    </row>
    <row r="579" spans="1:7">
      <c r="A579" s="45">
        <f t="shared" si="36"/>
        <v>46240</v>
      </c>
      <c r="B579" s="46">
        <f t="shared" si="37"/>
        <v>46240</v>
      </c>
      <c r="C579" s="47">
        <f t="shared" si="38"/>
        <v>46240</v>
      </c>
      <c r="D579" s="44">
        <f t="shared" si="39"/>
        <v>46240</v>
      </c>
      <c r="E579" s="48">
        <v>0.3125</v>
      </c>
      <c r="F579" s="48">
        <v>0.77083333333333337</v>
      </c>
      <c r="G579">
        <f>+(F579-E579)*24-1</f>
        <v>10</v>
      </c>
    </row>
    <row r="580" spans="1:7">
      <c r="A580" s="45">
        <f t="shared" si="36"/>
        <v>46241</v>
      </c>
      <c r="B580" s="46">
        <f t="shared" si="37"/>
        <v>46241</v>
      </c>
      <c r="C580" s="47">
        <f t="shared" si="38"/>
        <v>46241</v>
      </c>
      <c r="D580" s="44">
        <f t="shared" si="39"/>
        <v>46241</v>
      </c>
      <c r="E580" s="48">
        <v>0.3125</v>
      </c>
      <c r="F580" s="48">
        <v>0.72916666666666663</v>
      </c>
      <c r="G580">
        <f>+(F580-E580)*24-1</f>
        <v>9</v>
      </c>
    </row>
    <row r="581" spans="1:7">
      <c r="A581" s="45">
        <f t="shared" si="36"/>
        <v>46242</v>
      </c>
      <c r="B581" s="46">
        <f t="shared" si="37"/>
        <v>46242</v>
      </c>
      <c r="C581" s="47">
        <f t="shared" si="38"/>
        <v>46242</v>
      </c>
      <c r="D581" s="44">
        <f t="shared" si="39"/>
        <v>46242</v>
      </c>
      <c r="E581" s="48">
        <v>0.3125</v>
      </c>
      <c r="F581" s="48">
        <v>0.5625</v>
      </c>
      <c r="G581">
        <f>+(F581-E581)*24</f>
        <v>6</v>
      </c>
    </row>
    <row r="582" spans="1:7">
      <c r="A582" s="45">
        <f t="shared" si="36"/>
        <v>46243</v>
      </c>
      <c r="B582" s="46">
        <f t="shared" si="37"/>
        <v>46243</v>
      </c>
      <c r="C582" s="47">
        <f t="shared" si="38"/>
        <v>46243</v>
      </c>
      <c r="D582" s="44">
        <f t="shared" si="39"/>
        <v>46243</v>
      </c>
      <c r="E582" s="48"/>
      <c r="F582" s="48"/>
      <c r="G582">
        <f>+(F582-E582)*24</f>
        <v>0</v>
      </c>
    </row>
    <row r="583" spans="1:7">
      <c r="A583" s="45">
        <f t="shared" si="36"/>
        <v>46244</v>
      </c>
      <c r="B583" s="46">
        <f t="shared" si="37"/>
        <v>46244</v>
      </c>
      <c r="C583" s="47">
        <f t="shared" si="38"/>
        <v>46244</v>
      </c>
      <c r="D583" s="44">
        <f t="shared" si="39"/>
        <v>46244</v>
      </c>
      <c r="E583" s="48">
        <v>0.3125</v>
      </c>
      <c r="F583" s="48">
        <v>0.77083333333333337</v>
      </c>
      <c r="G583">
        <f>+(F583-E583)*24-1</f>
        <v>10</v>
      </c>
    </row>
    <row r="584" spans="1:7">
      <c r="A584" s="45">
        <f t="shared" si="36"/>
        <v>46245</v>
      </c>
      <c r="B584" s="46">
        <f t="shared" si="37"/>
        <v>46245</v>
      </c>
      <c r="C584" s="47">
        <f t="shared" si="38"/>
        <v>46245</v>
      </c>
      <c r="D584" s="44">
        <f t="shared" si="39"/>
        <v>46245</v>
      </c>
      <c r="E584" s="48">
        <v>0.3125</v>
      </c>
      <c r="F584" s="48">
        <v>0.77083333333333337</v>
      </c>
      <c r="G584">
        <f>+(F584-E584)*24-1</f>
        <v>10</v>
      </c>
    </row>
    <row r="585" spans="1:7">
      <c r="A585" s="45">
        <f t="shared" si="36"/>
        <v>46246</v>
      </c>
      <c r="B585" s="46">
        <f t="shared" si="37"/>
        <v>46246</v>
      </c>
      <c r="C585" s="47">
        <f t="shared" si="38"/>
        <v>46246</v>
      </c>
      <c r="D585" s="44">
        <f t="shared" si="39"/>
        <v>46246</v>
      </c>
      <c r="E585" s="48">
        <v>0.3125</v>
      </c>
      <c r="F585" s="48">
        <v>0.77083333333333337</v>
      </c>
      <c r="G585">
        <f>+(F585-E585)*24-1</f>
        <v>10</v>
      </c>
    </row>
    <row r="586" spans="1:7">
      <c r="A586" s="45">
        <f t="shared" si="36"/>
        <v>46247</v>
      </c>
      <c r="B586" s="46">
        <f t="shared" si="37"/>
        <v>46247</v>
      </c>
      <c r="C586" s="47">
        <f t="shared" si="38"/>
        <v>46247</v>
      </c>
      <c r="D586" s="44">
        <f t="shared" si="39"/>
        <v>46247</v>
      </c>
      <c r="E586" s="48">
        <v>0.3125</v>
      </c>
      <c r="F586" s="48">
        <v>0.77083333333333337</v>
      </c>
      <c r="G586">
        <f>+(F586-E586)*24-1</f>
        <v>10</v>
      </c>
    </row>
    <row r="587" spans="1:7">
      <c r="A587" s="45">
        <f t="shared" si="36"/>
        <v>46248</v>
      </c>
      <c r="B587" s="46">
        <f t="shared" si="37"/>
        <v>46248</v>
      </c>
      <c r="C587" s="47">
        <f t="shared" si="38"/>
        <v>46248</v>
      </c>
      <c r="D587" s="44">
        <f t="shared" si="39"/>
        <v>46248</v>
      </c>
      <c r="E587" s="48">
        <v>0.3125</v>
      </c>
      <c r="F587" s="48">
        <v>0.72916666666666663</v>
      </c>
      <c r="G587">
        <f>+(F587-E587)*24-1</f>
        <v>9</v>
      </c>
    </row>
    <row r="588" spans="1:7">
      <c r="A588" s="45">
        <f t="shared" si="36"/>
        <v>46249</v>
      </c>
      <c r="B588" s="46">
        <f t="shared" si="37"/>
        <v>46249</v>
      </c>
      <c r="C588" s="47">
        <f t="shared" si="38"/>
        <v>46249</v>
      </c>
      <c r="D588" s="44">
        <f t="shared" si="39"/>
        <v>46249</v>
      </c>
      <c r="E588" s="48">
        <v>0.3125</v>
      </c>
      <c r="F588" s="48">
        <v>0.5625</v>
      </c>
      <c r="G588">
        <f>+(F588-E588)*24</f>
        <v>6</v>
      </c>
    </row>
    <row r="589" spans="1:7">
      <c r="A589" s="45">
        <f t="shared" si="36"/>
        <v>46250</v>
      </c>
      <c r="B589" s="46">
        <f t="shared" si="37"/>
        <v>46250</v>
      </c>
      <c r="C589" s="47">
        <f t="shared" si="38"/>
        <v>46250</v>
      </c>
      <c r="D589" s="44">
        <f t="shared" si="39"/>
        <v>46250</v>
      </c>
      <c r="E589" s="48"/>
      <c r="F589" s="48"/>
      <c r="G589">
        <f>+(F589-E589)*24</f>
        <v>0</v>
      </c>
    </row>
    <row r="590" spans="1:7">
      <c r="A590" s="45">
        <f t="shared" si="36"/>
        <v>46251</v>
      </c>
      <c r="B590" s="46">
        <f t="shared" si="37"/>
        <v>46251</v>
      </c>
      <c r="C590" s="47">
        <f t="shared" si="38"/>
        <v>46251</v>
      </c>
      <c r="D590" s="44">
        <f t="shared" si="39"/>
        <v>46251</v>
      </c>
      <c r="E590" s="48">
        <v>0.3125</v>
      </c>
      <c r="F590" s="48">
        <v>0.77083333333333337</v>
      </c>
      <c r="G590">
        <f>+(F590-E590)*24-1</f>
        <v>10</v>
      </c>
    </row>
    <row r="591" spans="1:7">
      <c r="A591" s="45">
        <f t="shared" si="36"/>
        <v>46252</v>
      </c>
      <c r="B591" s="46">
        <f t="shared" si="37"/>
        <v>46252</v>
      </c>
      <c r="C591" s="47">
        <f t="shared" si="38"/>
        <v>46252</v>
      </c>
      <c r="D591" s="44">
        <f t="shared" si="39"/>
        <v>46252</v>
      </c>
      <c r="E591" s="48">
        <v>0.3125</v>
      </c>
      <c r="F591" s="48">
        <v>0.77083333333333337</v>
      </c>
      <c r="G591">
        <f>+(F591-E591)*24-1</f>
        <v>10</v>
      </c>
    </row>
    <row r="592" spans="1:7">
      <c r="A592" s="45">
        <f t="shared" si="36"/>
        <v>46253</v>
      </c>
      <c r="B592" s="46">
        <f t="shared" si="37"/>
        <v>46253</v>
      </c>
      <c r="C592" s="47">
        <f t="shared" si="38"/>
        <v>46253</v>
      </c>
      <c r="D592" s="44">
        <f t="shared" si="39"/>
        <v>46253</v>
      </c>
      <c r="E592" s="48">
        <v>0.3125</v>
      </c>
      <c r="F592" s="48">
        <v>0.77083333333333337</v>
      </c>
      <c r="G592">
        <f>+(F592-E592)*24-1</f>
        <v>10</v>
      </c>
    </row>
    <row r="593" spans="1:7">
      <c r="A593" s="45">
        <f t="shared" si="36"/>
        <v>46254</v>
      </c>
      <c r="B593" s="46">
        <f t="shared" si="37"/>
        <v>46254</v>
      </c>
      <c r="C593" s="47">
        <f t="shared" si="38"/>
        <v>46254</v>
      </c>
      <c r="D593" s="44">
        <f t="shared" si="39"/>
        <v>46254</v>
      </c>
      <c r="E593" s="48">
        <v>0.3125</v>
      </c>
      <c r="F593" s="48">
        <v>0.77083333333333337</v>
      </c>
      <c r="G593">
        <f>+(F593-E593)*24-1</f>
        <v>10</v>
      </c>
    </row>
    <row r="594" spans="1:7">
      <c r="A594" s="45">
        <f t="shared" si="36"/>
        <v>46255</v>
      </c>
      <c r="B594" s="46">
        <f t="shared" si="37"/>
        <v>46255</v>
      </c>
      <c r="C594" s="47">
        <f t="shared" si="38"/>
        <v>46255</v>
      </c>
      <c r="D594" s="44">
        <f t="shared" si="39"/>
        <v>46255</v>
      </c>
      <c r="E594" s="48">
        <v>0.3125</v>
      </c>
      <c r="F594" s="48">
        <v>0.72916666666666663</v>
      </c>
      <c r="G594">
        <f>+(F594-E594)*24-1</f>
        <v>9</v>
      </c>
    </row>
    <row r="595" spans="1:7">
      <c r="A595" s="45">
        <f t="shared" si="36"/>
        <v>46256</v>
      </c>
      <c r="B595" s="46">
        <f t="shared" si="37"/>
        <v>46256</v>
      </c>
      <c r="C595" s="47">
        <f t="shared" si="38"/>
        <v>46256</v>
      </c>
      <c r="D595" s="44">
        <f t="shared" si="39"/>
        <v>46256</v>
      </c>
      <c r="E595" s="48">
        <v>0.3125</v>
      </c>
      <c r="F595" s="48">
        <v>0.5625</v>
      </c>
      <c r="G595">
        <f>+(F595-E595)*24</f>
        <v>6</v>
      </c>
    </row>
    <row r="596" spans="1:7">
      <c r="A596" s="45">
        <f t="shared" si="36"/>
        <v>46257</v>
      </c>
      <c r="B596" s="46">
        <f t="shared" si="37"/>
        <v>46257</v>
      </c>
      <c r="C596" s="47">
        <f t="shared" si="38"/>
        <v>46257</v>
      </c>
      <c r="D596" s="44">
        <f t="shared" si="39"/>
        <v>46257</v>
      </c>
      <c r="E596" s="48"/>
      <c r="F596" s="48"/>
      <c r="G596">
        <f>+(F596-E596)*24</f>
        <v>0</v>
      </c>
    </row>
    <row r="597" spans="1:7">
      <c r="A597" s="45">
        <f t="shared" si="36"/>
        <v>46258</v>
      </c>
      <c r="B597" s="46">
        <f t="shared" si="37"/>
        <v>46258</v>
      </c>
      <c r="C597" s="47">
        <f t="shared" si="38"/>
        <v>46258</v>
      </c>
      <c r="D597" s="44">
        <f t="shared" si="39"/>
        <v>46258</v>
      </c>
      <c r="E597" s="48">
        <v>0.3125</v>
      </c>
      <c r="F597" s="48">
        <v>0.77083333333333337</v>
      </c>
      <c r="G597">
        <f>+(F597-E597)*24-1</f>
        <v>10</v>
      </c>
    </row>
    <row r="598" spans="1:7">
      <c r="A598" s="45">
        <f t="shared" si="36"/>
        <v>46259</v>
      </c>
      <c r="B598" s="46">
        <f t="shared" si="37"/>
        <v>46259</v>
      </c>
      <c r="C598" s="47">
        <f t="shared" si="38"/>
        <v>46259</v>
      </c>
      <c r="D598" s="44">
        <f t="shared" si="39"/>
        <v>46259</v>
      </c>
      <c r="E598" s="48">
        <v>0.3125</v>
      </c>
      <c r="F598" s="48">
        <v>0.77083333333333337</v>
      </c>
      <c r="G598">
        <f>+(F598-E598)*24-1</f>
        <v>10</v>
      </c>
    </row>
    <row r="599" spans="1:7">
      <c r="A599" s="45">
        <f t="shared" si="36"/>
        <v>46260</v>
      </c>
      <c r="B599" s="46">
        <f t="shared" si="37"/>
        <v>46260</v>
      </c>
      <c r="C599" s="47">
        <f t="shared" si="38"/>
        <v>46260</v>
      </c>
      <c r="D599" s="44">
        <f t="shared" si="39"/>
        <v>46260</v>
      </c>
      <c r="E599" s="48">
        <v>0.3125</v>
      </c>
      <c r="F599" s="48">
        <v>0.77083333333333337</v>
      </c>
      <c r="G599">
        <f>+(F599-E599)*24-1</f>
        <v>10</v>
      </c>
    </row>
    <row r="600" spans="1:7">
      <c r="A600" s="45">
        <f t="shared" si="36"/>
        <v>46261</v>
      </c>
      <c r="B600" s="46">
        <f t="shared" si="37"/>
        <v>46261</v>
      </c>
      <c r="C600" s="47">
        <f t="shared" si="38"/>
        <v>46261</v>
      </c>
      <c r="D600" s="44">
        <f t="shared" si="39"/>
        <v>46261</v>
      </c>
      <c r="E600" s="48">
        <v>0.3125</v>
      </c>
      <c r="F600" s="48">
        <v>0.77083333333333337</v>
      </c>
      <c r="G600">
        <f>+(F600-E600)*24-1</f>
        <v>10</v>
      </c>
    </row>
    <row r="601" spans="1:7">
      <c r="A601" s="45">
        <f t="shared" si="36"/>
        <v>46262</v>
      </c>
      <c r="B601" s="46">
        <f t="shared" si="37"/>
        <v>46262</v>
      </c>
      <c r="C601" s="47">
        <f t="shared" si="38"/>
        <v>46262</v>
      </c>
      <c r="D601" s="44">
        <f t="shared" si="39"/>
        <v>46262</v>
      </c>
      <c r="E601" s="48">
        <v>0.3125</v>
      </c>
      <c r="F601" s="48">
        <v>0.72916666666666663</v>
      </c>
      <c r="G601">
        <f>+(F601-E601)*24-1</f>
        <v>9</v>
      </c>
    </row>
    <row r="602" spans="1:7">
      <c r="A602" s="45">
        <f t="shared" si="36"/>
        <v>46263</v>
      </c>
      <c r="B602" s="46">
        <f t="shared" si="37"/>
        <v>46263</v>
      </c>
      <c r="C602" s="47">
        <f t="shared" si="38"/>
        <v>46263</v>
      </c>
      <c r="D602" s="44">
        <f t="shared" si="39"/>
        <v>46263</v>
      </c>
      <c r="E602" s="48">
        <v>0.3125</v>
      </c>
      <c r="F602" s="48">
        <v>0.5625</v>
      </c>
      <c r="G602">
        <f>+(F602-E602)*24</f>
        <v>6</v>
      </c>
    </row>
    <row r="603" spans="1:7">
      <c r="A603" s="45">
        <f t="shared" si="36"/>
        <v>46264</v>
      </c>
      <c r="B603" s="46">
        <f t="shared" si="37"/>
        <v>46264</v>
      </c>
      <c r="C603" s="47">
        <f t="shared" si="38"/>
        <v>46264</v>
      </c>
      <c r="D603" s="44">
        <f t="shared" si="39"/>
        <v>46264</v>
      </c>
      <c r="E603" s="48"/>
      <c r="F603" s="48"/>
      <c r="G603">
        <f>+(F603-E603)*24</f>
        <v>0</v>
      </c>
    </row>
    <row r="604" spans="1:7">
      <c r="A604" s="45">
        <f t="shared" si="36"/>
        <v>46265</v>
      </c>
      <c r="B604" s="46">
        <f t="shared" si="37"/>
        <v>46265</v>
      </c>
      <c r="C604" s="47">
        <f t="shared" si="38"/>
        <v>46265</v>
      </c>
      <c r="D604" s="44">
        <f t="shared" si="39"/>
        <v>46265</v>
      </c>
      <c r="E604" s="48">
        <v>0.3125</v>
      </c>
      <c r="F604" s="48">
        <v>0.77083333333333337</v>
      </c>
      <c r="G604">
        <f>+(F604-E604)*24-1</f>
        <v>10</v>
      </c>
    </row>
    <row r="605" spans="1:7">
      <c r="A605" s="45">
        <f t="shared" si="36"/>
        <v>46266</v>
      </c>
      <c r="B605" s="46">
        <f t="shared" si="37"/>
        <v>46266</v>
      </c>
      <c r="C605" s="47">
        <f t="shared" si="38"/>
        <v>46266</v>
      </c>
      <c r="D605" s="44">
        <f t="shared" si="39"/>
        <v>46266</v>
      </c>
      <c r="E605" s="48">
        <v>0.3125</v>
      </c>
      <c r="F605" s="48">
        <v>0.77083333333333337</v>
      </c>
      <c r="G605">
        <f>+(F605-E605)*24-1</f>
        <v>10</v>
      </c>
    </row>
    <row r="606" spans="1:7">
      <c r="A606" s="45">
        <f t="shared" si="36"/>
        <v>46267</v>
      </c>
      <c r="B606" s="46">
        <f t="shared" si="37"/>
        <v>46267</v>
      </c>
      <c r="C606" s="47">
        <f t="shared" si="38"/>
        <v>46267</v>
      </c>
      <c r="D606" s="44">
        <f t="shared" si="39"/>
        <v>46267</v>
      </c>
      <c r="E606" s="48">
        <v>0.3125</v>
      </c>
      <c r="F606" s="48">
        <v>0.77083333333333337</v>
      </c>
      <c r="G606">
        <f>+(F606-E606)*24-1</f>
        <v>10</v>
      </c>
    </row>
    <row r="607" spans="1:7">
      <c r="A607" s="45">
        <f t="shared" si="36"/>
        <v>46268</v>
      </c>
      <c r="B607" s="46">
        <f t="shared" si="37"/>
        <v>46268</v>
      </c>
      <c r="C607" s="47">
        <f t="shared" si="38"/>
        <v>46268</v>
      </c>
      <c r="D607" s="44">
        <f t="shared" si="39"/>
        <v>46268</v>
      </c>
      <c r="E607" s="48">
        <v>0.3125</v>
      </c>
      <c r="F607" s="48">
        <v>0.77083333333333337</v>
      </c>
      <c r="G607">
        <f>+(F607-E607)*24-1</f>
        <v>10</v>
      </c>
    </row>
    <row r="608" spans="1:7">
      <c r="A608" s="45">
        <f t="shared" si="36"/>
        <v>46269</v>
      </c>
      <c r="B608" s="46">
        <f t="shared" si="37"/>
        <v>46269</v>
      </c>
      <c r="C608" s="47">
        <f t="shared" si="38"/>
        <v>46269</v>
      </c>
      <c r="D608" s="44">
        <f t="shared" si="39"/>
        <v>46269</v>
      </c>
      <c r="E608" s="48">
        <v>0.3125</v>
      </c>
      <c r="F608" s="48">
        <v>0.72916666666666663</v>
      </c>
      <c r="G608">
        <f>+(F608-E608)*24-1</f>
        <v>9</v>
      </c>
    </row>
    <row r="609" spans="1:7">
      <c r="A609" s="45">
        <f t="shared" si="36"/>
        <v>46270</v>
      </c>
      <c r="B609" s="46">
        <f t="shared" si="37"/>
        <v>46270</v>
      </c>
      <c r="C609" s="47">
        <f t="shared" si="38"/>
        <v>46270</v>
      </c>
      <c r="D609" s="44">
        <f t="shared" si="39"/>
        <v>46270</v>
      </c>
      <c r="E609" s="48">
        <v>0.3125</v>
      </c>
      <c r="F609" s="48">
        <v>0.5625</v>
      </c>
      <c r="G609">
        <f>+(F609-E609)*24</f>
        <v>6</v>
      </c>
    </row>
    <row r="610" spans="1:7">
      <c r="A610" s="45">
        <f t="shared" si="36"/>
        <v>46271</v>
      </c>
      <c r="B610" s="46">
        <f t="shared" si="37"/>
        <v>46271</v>
      </c>
      <c r="C610" s="47">
        <f t="shared" si="38"/>
        <v>46271</v>
      </c>
      <c r="D610" s="44">
        <f t="shared" si="39"/>
        <v>46271</v>
      </c>
      <c r="E610" s="48"/>
      <c r="F610" s="48"/>
      <c r="G610">
        <f>+(F610-E610)*24</f>
        <v>0</v>
      </c>
    </row>
    <row r="611" spans="1:7">
      <c r="A611" s="45">
        <f t="shared" si="36"/>
        <v>46272</v>
      </c>
      <c r="B611" s="46">
        <f t="shared" si="37"/>
        <v>46272</v>
      </c>
      <c r="C611" s="47">
        <f t="shared" si="38"/>
        <v>46272</v>
      </c>
      <c r="D611" s="44">
        <f t="shared" si="39"/>
        <v>46272</v>
      </c>
      <c r="E611" s="48">
        <v>0.3125</v>
      </c>
      <c r="F611" s="48">
        <v>0.77083333333333337</v>
      </c>
      <c r="G611">
        <f>+(F611-E611)*24-1</f>
        <v>10</v>
      </c>
    </row>
    <row r="612" spans="1:7">
      <c r="A612" s="45">
        <f t="shared" si="36"/>
        <v>46273</v>
      </c>
      <c r="B612" s="46">
        <f t="shared" si="37"/>
        <v>46273</v>
      </c>
      <c r="C612" s="47">
        <f t="shared" si="38"/>
        <v>46273</v>
      </c>
      <c r="D612" s="44">
        <f t="shared" si="39"/>
        <v>46273</v>
      </c>
      <c r="E612" s="48">
        <v>0.3125</v>
      </c>
      <c r="F612" s="48">
        <v>0.77083333333333337</v>
      </c>
      <c r="G612">
        <f>+(F612-E612)*24-1</f>
        <v>10</v>
      </c>
    </row>
    <row r="613" spans="1:7">
      <c r="A613" s="45">
        <f t="shared" si="36"/>
        <v>46274</v>
      </c>
      <c r="B613" s="46">
        <f t="shared" si="37"/>
        <v>46274</v>
      </c>
      <c r="C613" s="47">
        <f t="shared" si="38"/>
        <v>46274</v>
      </c>
      <c r="D613" s="44">
        <f t="shared" si="39"/>
        <v>46274</v>
      </c>
      <c r="E613" s="48">
        <v>0.3125</v>
      </c>
      <c r="F613" s="48">
        <v>0.77083333333333337</v>
      </c>
      <c r="G613">
        <f>+(F613-E613)*24-1</f>
        <v>10</v>
      </c>
    </row>
    <row r="614" spans="1:7">
      <c r="A614" s="45">
        <f t="shared" si="36"/>
        <v>46275</v>
      </c>
      <c r="B614" s="46">
        <f t="shared" si="37"/>
        <v>46275</v>
      </c>
      <c r="C614" s="47">
        <f t="shared" si="38"/>
        <v>46275</v>
      </c>
      <c r="D614" s="44">
        <f t="shared" si="39"/>
        <v>46275</v>
      </c>
      <c r="E614" s="48">
        <v>0.3125</v>
      </c>
      <c r="F614" s="48">
        <v>0.77083333333333337</v>
      </c>
      <c r="G614">
        <f>+(F614-E614)*24-1</f>
        <v>10</v>
      </c>
    </row>
    <row r="615" spans="1:7">
      <c r="A615" s="45">
        <f t="shared" si="36"/>
        <v>46276</v>
      </c>
      <c r="B615" s="46">
        <f t="shared" si="37"/>
        <v>46276</v>
      </c>
      <c r="C615" s="47">
        <f t="shared" si="38"/>
        <v>46276</v>
      </c>
      <c r="D615" s="44">
        <f t="shared" si="39"/>
        <v>46276</v>
      </c>
      <c r="E615" s="48">
        <v>0.3125</v>
      </c>
      <c r="F615" s="48">
        <v>0.72916666666666663</v>
      </c>
      <c r="G615">
        <f>+(F615-E615)*24-1</f>
        <v>9</v>
      </c>
    </row>
    <row r="616" spans="1:7">
      <c r="A616" s="45">
        <f t="shared" ref="A616:A673" si="40">+A615+1</f>
        <v>46277</v>
      </c>
      <c r="B616" s="46">
        <f t="shared" ref="B616:B673" si="41">+A616</f>
        <v>46277</v>
      </c>
      <c r="C616" s="47">
        <f t="shared" ref="C616:C673" si="42">+A616</f>
        <v>46277</v>
      </c>
      <c r="D616" s="44">
        <f t="shared" ref="D616:D673" si="43">+A616</f>
        <v>46277</v>
      </c>
      <c r="E616" s="48">
        <v>0.3125</v>
      </c>
      <c r="F616" s="48">
        <v>0.5625</v>
      </c>
      <c r="G616">
        <f>+(F616-E616)*24</f>
        <v>6</v>
      </c>
    </row>
    <row r="617" spans="1:7">
      <c r="A617" s="45">
        <f t="shared" si="40"/>
        <v>46278</v>
      </c>
      <c r="B617" s="46">
        <f t="shared" si="41"/>
        <v>46278</v>
      </c>
      <c r="C617" s="47">
        <f t="shared" si="42"/>
        <v>46278</v>
      </c>
      <c r="D617" s="44">
        <f t="shared" si="43"/>
        <v>46278</v>
      </c>
      <c r="E617" s="48"/>
      <c r="F617" s="48"/>
      <c r="G617">
        <f>+(F617-E617)*24</f>
        <v>0</v>
      </c>
    </row>
    <row r="618" spans="1:7">
      <c r="A618" s="45">
        <f t="shared" si="40"/>
        <v>46279</v>
      </c>
      <c r="B618" s="46">
        <f t="shared" si="41"/>
        <v>46279</v>
      </c>
      <c r="C618" s="47">
        <f t="shared" si="42"/>
        <v>46279</v>
      </c>
      <c r="D618" s="44">
        <f t="shared" si="43"/>
        <v>46279</v>
      </c>
      <c r="E618" s="48">
        <v>0.3125</v>
      </c>
      <c r="F618" s="48">
        <v>0.77083333333333337</v>
      </c>
      <c r="G618">
        <f>+(F618-E618)*24-1</f>
        <v>10</v>
      </c>
    </row>
    <row r="619" spans="1:7">
      <c r="A619" s="45">
        <f t="shared" si="40"/>
        <v>46280</v>
      </c>
      <c r="B619" s="46">
        <f t="shared" si="41"/>
        <v>46280</v>
      </c>
      <c r="C619" s="47">
        <f t="shared" si="42"/>
        <v>46280</v>
      </c>
      <c r="D619" s="44">
        <f t="shared" si="43"/>
        <v>46280</v>
      </c>
      <c r="E619" s="48">
        <v>0.3125</v>
      </c>
      <c r="F619" s="48">
        <v>0.77083333333333337</v>
      </c>
      <c r="G619">
        <f>+(F619-E619)*24-1</f>
        <v>10</v>
      </c>
    </row>
    <row r="620" spans="1:7">
      <c r="A620" s="45">
        <f t="shared" si="40"/>
        <v>46281</v>
      </c>
      <c r="B620" s="46">
        <f t="shared" si="41"/>
        <v>46281</v>
      </c>
      <c r="C620" s="47">
        <f t="shared" si="42"/>
        <v>46281</v>
      </c>
      <c r="D620" s="44">
        <f t="shared" si="43"/>
        <v>46281</v>
      </c>
      <c r="E620" s="48">
        <v>0.3125</v>
      </c>
      <c r="F620" s="48">
        <v>0.77083333333333337</v>
      </c>
      <c r="G620">
        <f>+(F620-E620)*24-1</f>
        <v>10</v>
      </c>
    </row>
    <row r="621" spans="1:7">
      <c r="A621" s="45">
        <f t="shared" si="40"/>
        <v>46282</v>
      </c>
      <c r="B621" s="46">
        <f t="shared" si="41"/>
        <v>46282</v>
      </c>
      <c r="C621" s="47">
        <f t="shared" si="42"/>
        <v>46282</v>
      </c>
      <c r="D621" s="44">
        <f t="shared" si="43"/>
        <v>46282</v>
      </c>
      <c r="E621" s="48">
        <v>0.3125</v>
      </c>
      <c r="F621" s="48">
        <v>0.77083333333333337</v>
      </c>
      <c r="G621">
        <f>+(F621-E621)*24-1</f>
        <v>10</v>
      </c>
    </row>
    <row r="622" spans="1:7">
      <c r="A622" s="45">
        <f t="shared" si="40"/>
        <v>46283</v>
      </c>
      <c r="B622" s="46">
        <f t="shared" si="41"/>
        <v>46283</v>
      </c>
      <c r="C622" s="47">
        <f t="shared" si="42"/>
        <v>46283</v>
      </c>
      <c r="D622" s="44">
        <f t="shared" si="43"/>
        <v>46283</v>
      </c>
      <c r="E622" s="48">
        <v>0.3125</v>
      </c>
      <c r="F622" s="48">
        <v>0.72916666666666663</v>
      </c>
      <c r="G622">
        <f>+(F622-E622)*24-1</f>
        <v>9</v>
      </c>
    </row>
    <row r="623" spans="1:7">
      <c r="A623" s="45">
        <f t="shared" si="40"/>
        <v>46284</v>
      </c>
      <c r="B623" s="46">
        <f t="shared" si="41"/>
        <v>46284</v>
      </c>
      <c r="C623" s="47">
        <f t="shared" si="42"/>
        <v>46284</v>
      </c>
      <c r="D623" s="44">
        <f t="shared" si="43"/>
        <v>46284</v>
      </c>
      <c r="E623" s="48">
        <v>0.3125</v>
      </c>
      <c r="F623" s="48">
        <v>0.5625</v>
      </c>
      <c r="G623">
        <f>+(F623-E623)*24</f>
        <v>6</v>
      </c>
    </row>
    <row r="624" spans="1:7">
      <c r="A624" s="45">
        <f t="shared" si="40"/>
        <v>46285</v>
      </c>
      <c r="B624" s="46">
        <f t="shared" si="41"/>
        <v>46285</v>
      </c>
      <c r="C624" s="47">
        <f t="shared" si="42"/>
        <v>46285</v>
      </c>
      <c r="D624" s="44">
        <f t="shared" si="43"/>
        <v>46285</v>
      </c>
      <c r="E624" s="48"/>
      <c r="F624" s="48"/>
      <c r="G624">
        <f>+(F624-E624)*24</f>
        <v>0</v>
      </c>
    </row>
    <row r="625" spans="1:7">
      <c r="A625" s="45">
        <f t="shared" si="40"/>
        <v>46286</v>
      </c>
      <c r="B625" s="46">
        <f t="shared" si="41"/>
        <v>46286</v>
      </c>
      <c r="C625" s="47">
        <f t="shared" si="42"/>
        <v>46286</v>
      </c>
      <c r="D625" s="44">
        <f t="shared" si="43"/>
        <v>46286</v>
      </c>
      <c r="E625" s="48">
        <v>0.3125</v>
      </c>
      <c r="F625" s="48">
        <v>0.77083333333333337</v>
      </c>
      <c r="G625">
        <f>+(F625-E625)*24-1</f>
        <v>10</v>
      </c>
    </row>
    <row r="626" spans="1:7">
      <c r="A626" s="45">
        <f t="shared" si="40"/>
        <v>46287</v>
      </c>
      <c r="B626" s="46">
        <f t="shared" si="41"/>
        <v>46287</v>
      </c>
      <c r="C626" s="47">
        <f t="shared" si="42"/>
        <v>46287</v>
      </c>
      <c r="D626" s="44">
        <f t="shared" si="43"/>
        <v>46287</v>
      </c>
      <c r="E626" s="48">
        <v>0.3125</v>
      </c>
      <c r="F626" s="48">
        <v>0.77083333333333337</v>
      </c>
      <c r="G626">
        <f>+(F626-E626)*24-1</f>
        <v>10</v>
      </c>
    </row>
    <row r="627" spans="1:7">
      <c r="A627" s="45">
        <f t="shared" si="40"/>
        <v>46288</v>
      </c>
      <c r="B627" s="46">
        <f t="shared" si="41"/>
        <v>46288</v>
      </c>
      <c r="C627" s="47">
        <f t="shared" si="42"/>
        <v>46288</v>
      </c>
      <c r="D627" s="44">
        <f t="shared" si="43"/>
        <v>46288</v>
      </c>
      <c r="E627" s="48">
        <v>0.3125</v>
      </c>
      <c r="F627" s="48">
        <v>0.77083333333333337</v>
      </c>
      <c r="G627">
        <f>+(F627-E627)*24-1</f>
        <v>10</v>
      </c>
    </row>
    <row r="628" spans="1:7">
      <c r="A628" s="45">
        <f t="shared" si="40"/>
        <v>46289</v>
      </c>
      <c r="B628" s="46">
        <f t="shared" si="41"/>
        <v>46289</v>
      </c>
      <c r="C628" s="47">
        <f t="shared" si="42"/>
        <v>46289</v>
      </c>
      <c r="D628" s="44">
        <f t="shared" si="43"/>
        <v>46289</v>
      </c>
      <c r="E628" s="48">
        <v>0.3125</v>
      </c>
      <c r="F628" s="48">
        <v>0.77083333333333337</v>
      </c>
      <c r="G628">
        <f>+(F628-E628)*24-1</f>
        <v>10</v>
      </c>
    </row>
    <row r="629" spans="1:7">
      <c r="A629" s="45">
        <f t="shared" si="40"/>
        <v>46290</v>
      </c>
      <c r="B629" s="46">
        <f t="shared" si="41"/>
        <v>46290</v>
      </c>
      <c r="C629" s="47">
        <f t="shared" si="42"/>
        <v>46290</v>
      </c>
      <c r="D629" s="44">
        <f t="shared" si="43"/>
        <v>46290</v>
      </c>
      <c r="E629" s="48">
        <v>0.3125</v>
      </c>
      <c r="F629" s="48">
        <v>0.72916666666666663</v>
      </c>
      <c r="G629">
        <f>+(F629-E629)*24-1</f>
        <v>9</v>
      </c>
    </row>
    <row r="630" spans="1:7">
      <c r="A630" s="45">
        <f t="shared" si="40"/>
        <v>46291</v>
      </c>
      <c r="B630" s="46">
        <f t="shared" si="41"/>
        <v>46291</v>
      </c>
      <c r="C630" s="47">
        <f t="shared" si="42"/>
        <v>46291</v>
      </c>
      <c r="D630" s="44">
        <f t="shared" si="43"/>
        <v>46291</v>
      </c>
      <c r="E630" s="48">
        <v>0.3125</v>
      </c>
      <c r="F630" s="48">
        <v>0.5625</v>
      </c>
      <c r="G630">
        <f>+(F630-E630)*24</f>
        <v>6</v>
      </c>
    </row>
    <row r="631" spans="1:7">
      <c r="A631" s="45">
        <f t="shared" si="40"/>
        <v>46292</v>
      </c>
      <c r="B631" s="46">
        <f t="shared" si="41"/>
        <v>46292</v>
      </c>
      <c r="C631" s="47">
        <f t="shared" si="42"/>
        <v>46292</v>
      </c>
      <c r="D631" s="44">
        <f t="shared" si="43"/>
        <v>46292</v>
      </c>
      <c r="E631" s="48"/>
      <c r="F631" s="48"/>
      <c r="G631">
        <f>+(F631-E631)*24</f>
        <v>0</v>
      </c>
    </row>
    <row r="632" spans="1:7">
      <c r="A632" s="45">
        <f t="shared" si="40"/>
        <v>46293</v>
      </c>
      <c r="B632" s="46">
        <f t="shared" si="41"/>
        <v>46293</v>
      </c>
      <c r="C632" s="47">
        <f t="shared" si="42"/>
        <v>46293</v>
      </c>
      <c r="D632" s="44">
        <f t="shared" si="43"/>
        <v>46293</v>
      </c>
      <c r="E632" s="48">
        <v>0.3125</v>
      </c>
      <c r="F632" s="48">
        <v>0.77083333333333337</v>
      </c>
      <c r="G632">
        <f>+(F632-E632)*24-1</f>
        <v>10</v>
      </c>
    </row>
    <row r="633" spans="1:7">
      <c r="A633" s="45">
        <f t="shared" si="40"/>
        <v>46294</v>
      </c>
      <c r="B633" s="46">
        <f t="shared" si="41"/>
        <v>46294</v>
      </c>
      <c r="C633" s="47">
        <f t="shared" si="42"/>
        <v>46294</v>
      </c>
      <c r="D633" s="44">
        <f t="shared" si="43"/>
        <v>46294</v>
      </c>
      <c r="E633" s="48">
        <v>0.3125</v>
      </c>
      <c r="F633" s="48">
        <v>0.77083333333333337</v>
      </c>
      <c r="G633">
        <f>+(F633-E633)*24-1</f>
        <v>10</v>
      </c>
    </row>
    <row r="634" spans="1:7">
      <c r="A634" s="45">
        <f t="shared" si="40"/>
        <v>46295</v>
      </c>
      <c r="B634" s="46">
        <f t="shared" si="41"/>
        <v>46295</v>
      </c>
      <c r="C634" s="47">
        <f t="shared" si="42"/>
        <v>46295</v>
      </c>
      <c r="D634" s="44">
        <f t="shared" si="43"/>
        <v>46295</v>
      </c>
      <c r="E634" s="48">
        <v>0.3125</v>
      </c>
      <c r="F634" s="48">
        <v>0.77083333333333337</v>
      </c>
      <c r="G634">
        <f>+(F634-E634)*24-1</f>
        <v>10</v>
      </c>
    </row>
    <row r="635" spans="1:7">
      <c r="A635" s="45">
        <f t="shared" si="40"/>
        <v>46296</v>
      </c>
      <c r="B635" s="46">
        <f t="shared" si="41"/>
        <v>46296</v>
      </c>
      <c r="C635" s="47">
        <f t="shared" si="42"/>
        <v>46296</v>
      </c>
      <c r="D635" s="44">
        <f t="shared" si="43"/>
        <v>46296</v>
      </c>
      <c r="E635" s="48">
        <v>0.3125</v>
      </c>
      <c r="F635" s="48">
        <v>0.77083333333333337</v>
      </c>
      <c r="G635">
        <f>+(F635-E635)*24-1</f>
        <v>10</v>
      </c>
    </row>
    <row r="636" spans="1:7">
      <c r="A636" s="45">
        <f t="shared" si="40"/>
        <v>46297</v>
      </c>
      <c r="B636" s="46">
        <f t="shared" si="41"/>
        <v>46297</v>
      </c>
      <c r="C636" s="47">
        <f t="shared" si="42"/>
        <v>46297</v>
      </c>
      <c r="D636" s="44">
        <f t="shared" si="43"/>
        <v>46297</v>
      </c>
      <c r="E636" s="48">
        <v>0.3125</v>
      </c>
      <c r="F636" s="48">
        <v>0.72916666666666663</v>
      </c>
      <c r="G636">
        <f>+(F636-E636)*24-1</f>
        <v>9</v>
      </c>
    </row>
    <row r="637" spans="1:7">
      <c r="A637" s="45">
        <f t="shared" si="40"/>
        <v>46298</v>
      </c>
      <c r="B637" s="46">
        <f t="shared" si="41"/>
        <v>46298</v>
      </c>
      <c r="C637" s="47">
        <f t="shared" si="42"/>
        <v>46298</v>
      </c>
      <c r="D637" s="44">
        <f t="shared" si="43"/>
        <v>46298</v>
      </c>
      <c r="E637" s="48">
        <v>0.3125</v>
      </c>
      <c r="F637" s="48">
        <v>0.5625</v>
      </c>
      <c r="G637">
        <f>+(F637-E637)*24</f>
        <v>6</v>
      </c>
    </row>
    <row r="638" spans="1:7">
      <c r="A638" s="45">
        <f t="shared" si="40"/>
        <v>46299</v>
      </c>
      <c r="B638" s="46">
        <f t="shared" si="41"/>
        <v>46299</v>
      </c>
      <c r="C638" s="47">
        <f t="shared" si="42"/>
        <v>46299</v>
      </c>
      <c r="D638" s="44">
        <f t="shared" si="43"/>
        <v>46299</v>
      </c>
      <c r="E638" s="48"/>
      <c r="F638" s="48"/>
      <c r="G638">
        <f>+(F638-E638)*24</f>
        <v>0</v>
      </c>
    </row>
    <row r="639" spans="1:7">
      <c r="A639" s="45">
        <f t="shared" si="40"/>
        <v>46300</v>
      </c>
      <c r="B639" s="46">
        <f t="shared" si="41"/>
        <v>46300</v>
      </c>
      <c r="C639" s="47">
        <f t="shared" si="42"/>
        <v>46300</v>
      </c>
      <c r="D639" s="44">
        <f t="shared" si="43"/>
        <v>46300</v>
      </c>
      <c r="E639" s="48">
        <v>0.3125</v>
      </c>
      <c r="F639" s="48">
        <v>0.77083333333333337</v>
      </c>
      <c r="G639">
        <f>+(F639-E639)*24-1</f>
        <v>10</v>
      </c>
    </row>
    <row r="640" spans="1:7">
      <c r="A640" s="45">
        <f t="shared" si="40"/>
        <v>46301</v>
      </c>
      <c r="B640" s="46">
        <f t="shared" si="41"/>
        <v>46301</v>
      </c>
      <c r="C640" s="47">
        <f t="shared" si="42"/>
        <v>46301</v>
      </c>
      <c r="D640" s="44">
        <f t="shared" si="43"/>
        <v>46301</v>
      </c>
      <c r="E640" s="48">
        <v>0.3125</v>
      </c>
      <c r="F640" s="48">
        <v>0.77083333333333337</v>
      </c>
      <c r="G640">
        <f>+(F640-E640)*24-1</f>
        <v>10</v>
      </c>
    </row>
    <row r="641" spans="1:7">
      <c r="A641" s="45">
        <f t="shared" si="40"/>
        <v>46302</v>
      </c>
      <c r="B641" s="46">
        <f t="shared" si="41"/>
        <v>46302</v>
      </c>
      <c r="C641" s="47">
        <f t="shared" si="42"/>
        <v>46302</v>
      </c>
      <c r="D641" s="44">
        <f t="shared" si="43"/>
        <v>46302</v>
      </c>
      <c r="E641" s="48">
        <v>0.3125</v>
      </c>
      <c r="F641" s="48">
        <v>0.77083333333333337</v>
      </c>
      <c r="G641">
        <f>+(F641-E641)*24-1</f>
        <v>10</v>
      </c>
    </row>
    <row r="642" spans="1:7">
      <c r="A642" s="45">
        <f t="shared" si="40"/>
        <v>46303</v>
      </c>
      <c r="B642" s="46">
        <f t="shared" si="41"/>
        <v>46303</v>
      </c>
      <c r="C642" s="47">
        <f t="shared" si="42"/>
        <v>46303</v>
      </c>
      <c r="D642" s="44">
        <f t="shared" si="43"/>
        <v>46303</v>
      </c>
      <c r="E642" s="48">
        <v>0.3125</v>
      </c>
      <c r="F642" s="48">
        <v>0.77083333333333337</v>
      </c>
      <c r="G642">
        <f>+(F642-E642)*24-1</f>
        <v>10</v>
      </c>
    </row>
    <row r="643" spans="1:7">
      <c r="A643" s="45">
        <f t="shared" si="40"/>
        <v>46304</v>
      </c>
      <c r="B643" s="46">
        <f t="shared" si="41"/>
        <v>46304</v>
      </c>
      <c r="C643" s="47">
        <f t="shared" si="42"/>
        <v>46304</v>
      </c>
      <c r="D643" s="44">
        <f t="shared" si="43"/>
        <v>46304</v>
      </c>
      <c r="E643" s="48">
        <v>0.3125</v>
      </c>
      <c r="F643" s="48">
        <v>0.72916666666666663</v>
      </c>
      <c r="G643">
        <f>+(F643-E643)*24-1</f>
        <v>9</v>
      </c>
    </row>
    <row r="644" spans="1:7">
      <c r="A644" s="45">
        <f t="shared" si="40"/>
        <v>46305</v>
      </c>
      <c r="B644" s="46">
        <f t="shared" si="41"/>
        <v>46305</v>
      </c>
      <c r="C644" s="47">
        <f t="shared" si="42"/>
        <v>46305</v>
      </c>
      <c r="D644" s="44">
        <f t="shared" si="43"/>
        <v>46305</v>
      </c>
      <c r="E644" s="48">
        <v>0.3125</v>
      </c>
      <c r="F644" s="48">
        <v>0.5625</v>
      </c>
      <c r="G644">
        <f>+(F644-E644)*24</f>
        <v>6</v>
      </c>
    </row>
    <row r="645" spans="1:7">
      <c r="A645" s="45">
        <f t="shared" si="40"/>
        <v>46306</v>
      </c>
      <c r="B645" s="46">
        <f t="shared" si="41"/>
        <v>46306</v>
      </c>
      <c r="C645" s="47">
        <f t="shared" si="42"/>
        <v>46306</v>
      </c>
      <c r="D645" s="44">
        <f t="shared" si="43"/>
        <v>46306</v>
      </c>
      <c r="E645" s="48"/>
      <c r="F645" s="48"/>
      <c r="G645">
        <f>+(F645-E645)*24</f>
        <v>0</v>
      </c>
    </row>
    <row r="646" spans="1:7">
      <c r="A646" s="45">
        <f t="shared" si="40"/>
        <v>46307</v>
      </c>
      <c r="B646" s="46">
        <f t="shared" si="41"/>
        <v>46307</v>
      </c>
      <c r="C646" s="47">
        <f t="shared" si="42"/>
        <v>46307</v>
      </c>
      <c r="D646" s="44">
        <f t="shared" si="43"/>
        <v>46307</v>
      </c>
      <c r="E646" s="48">
        <v>0.3125</v>
      </c>
      <c r="F646" s="48">
        <v>0.77083333333333337</v>
      </c>
      <c r="G646">
        <f>+(F646-E646)*24-1</f>
        <v>10</v>
      </c>
    </row>
    <row r="647" spans="1:7">
      <c r="A647" s="45">
        <f t="shared" si="40"/>
        <v>46308</v>
      </c>
      <c r="B647" s="46">
        <f t="shared" si="41"/>
        <v>46308</v>
      </c>
      <c r="C647" s="47">
        <f t="shared" si="42"/>
        <v>46308</v>
      </c>
      <c r="D647" s="44">
        <f t="shared" si="43"/>
        <v>46308</v>
      </c>
      <c r="E647" s="48">
        <v>0.3125</v>
      </c>
      <c r="F647" s="48">
        <v>0.77083333333333337</v>
      </c>
      <c r="G647">
        <f>+(F647-E647)*24-1</f>
        <v>10</v>
      </c>
    </row>
    <row r="648" spans="1:7">
      <c r="A648" s="45">
        <f t="shared" si="40"/>
        <v>46309</v>
      </c>
      <c r="B648" s="46">
        <f t="shared" si="41"/>
        <v>46309</v>
      </c>
      <c r="C648" s="47">
        <f t="shared" si="42"/>
        <v>46309</v>
      </c>
      <c r="D648" s="44">
        <f t="shared" si="43"/>
        <v>46309</v>
      </c>
      <c r="E648" s="48">
        <v>0.3125</v>
      </c>
      <c r="F648" s="48">
        <v>0.77083333333333337</v>
      </c>
      <c r="G648">
        <f>+(F648-E648)*24-1</f>
        <v>10</v>
      </c>
    </row>
    <row r="649" spans="1:7">
      <c r="A649" s="45">
        <f t="shared" si="40"/>
        <v>46310</v>
      </c>
      <c r="B649" s="46">
        <f t="shared" si="41"/>
        <v>46310</v>
      </c>
      <c r="C649" s="47">
        <f t="shared" si="42"/>
        <v>46310</v>
      </c>
      <c r="D649" s="44">
        <f t="shared" si="43"/>
        <v>46310</v>
      </c>
      <c r="E649" s="48">
        <v>0.3125</v>
      </c>
      <c r="F649" s="48">
        <v>0.77083333333333337</v>
      </c>
      <c r="G649">
        <f>+(F649-E649)*24-1</f>
        <v>10</v>
      </c>
    </row>
    <row r="650" spans="1:7">
      <c r="A650" s="45">
        <f t="shared" si="40"/>
        <v>46311</v>
      </c>
      <c r="B650" s="46">
        <f t="shared" si="41"/>
        <v>46311</v>
      </c>
      <c r="C650" s="47">
        <f t="shared" si="42"/>
        <v>46311</v>
      </c>
      <c r="D650" s="44">
        <f t="shared" si="43"/>
        <v>46311</v>
      </c>
      <c r="E650" s="48">
        <v>0.3125</v>
      </c>
      <c r="F650" s="48">
        <v>0.72916666666666663</v>
      </c>
      <c r="G650">
        <f>+(F650-E650)*24-1</f>
        <v>9</v>
      </c>
    </row>
    <row r="651" spans="1:7">
      <c r="A651" s="45">
        <f t="shared" si="40"/>
        <v>46312</v>
      </c>
      <c r="B651" s="46">
        <f t="shared" si="41"/>
        <v>46312</v>
      </c>
      <c r="C651" s="47">
        <f t="shared" si="42"/>
        <v>46312</v>
      </c>
      <c r="D651" s="44">
        <f t="shared" si="43"/>
        <v>46312</v>
      </c>
      <c r="E651" s="48">
        <v>0.3125</v>
      </c>
      <c r="F651" s="48">
        <v>0.5625</v>
      </c>
      <c r="G651">
        <f>+(F651-E651)*24</f>
        <v>6</v>
      </c>
    </row>
    <row r="652" spans="1:7">
      <c r="A652" s="45">
        <f t="shared" si="40"/>
        <v>46313</v>
      </c>
      <c r="B652" s="46">
        <f t="shared" si="41"/>
        <v>46313</v>
      </c>
      <c r="C652" s="47">
        <f t="shared" si="42"/>
        <v>46313</v>
      </c>
      <c r="D652" s="44">
        <f t="shared" si="43"/>
        <v>46313</v>
      </c>
      <c r="E652" s="48"/>
      <c r="F652" s="48"/>
      <c r="G652">
        <f>+(F652-E652)*24</f>
        <v>0</v>
      </c>
    </row>
    <row r="653" spans="1:7">
      <c r="A653" s="45">
        <f t="shared" si="40"/>
        <v>46314</v>
      </c>
      <c r="B653" s="46">
        <f t="shared" si="41"/>
        <v>46314</v>
      </c>
      <c r="C653" s="47">
        <f t="shared" si="42"/>
        <v>46314</v>
      </c>
      <c r="D653" s="44">
        <f t="shared" si="43"/>
        <v>46314</v>
      </c>
      <c r="E653" s="48">
        <v>0.3125</v>
      </c>
      <c r="F653" s="48">
        <v>0.77083333333333337</v>
      </c>
      <c r="G653">
        <f>+(F653-E653)*24-1</f>
        <v>10</v>
      </c>
    </row>
    <row r="654" spans="1:7">
      <c r="A654" s="45">
        <f t="shared" si="40"/>
        <v>46315</v>
      </c>
      <c r="B654" s="46">
        <f t="shared" si="41"/>
        <v>46315</v>
      </c>
      <c r="C654" s="47">
        <f t="shared" si="42"/>
        <v>46315</v>
      </c>
      <c r="D654" s="44">
        <f t="shared" si="43"/>
        <v>46315</v>
      </c>
      <c r="E654" s="48">
        <v>0.3125</v>
      </c>
      <c r="F654" s="48">
        <v>0.77083333333333337</v>
      </c>
      <c r="G654">
        <f>+(F654-E654)*24-1</f>
        <v>10</v>
      </c>
    </row>
    <row r="655" spans="1:7">
      <c r="A655" s="45">
        <f t="shared" si="40"/>
        <v>46316</v>
      </c>
      <c r="B655" s="46">
        <f t="shared" si="41"/>
        <v>46316</v>
      </c>
      <c r="C655" s="47">
        <f t="shared" si="42"/>
        <v>46316</v>
      </c>
      <c r="D655" s="44">
        <f t="shared" si="43"/>
        <v>46316</v>
      </c>
      <c r="E655" s="48">
        <v>0.3125</v>
      </c>
      <c r="F655" s="48">
        <v>0.77083333333333337</v>
      </c>
      <c r="G655">
        <f>+(F655-E655)*24-1</f>
        <v>10</v>
      </c>
    </row>
    <row r="656" spans="1:7">
      <c r="A656" s="45">
        <f t="shared" si="40"/>
        <v>46317</v>
      </c>
      <c r="B656" s="46">
        <f t="shared" si="41"/>
        <v>46317</v>
      </c>
      <c r="C656" s="47">
        <f t="shared" si="42"/>
        <v>46317</v>
      </c>
      <c r="D656" s="44">
        <f t="shared" si="43"/>
        <v>46317</v>
      </c>
      <c r="E656" s="48">
        <v>0.3125</v>
      </c>
      <c r="F656" s="48">
        <v>0.77083333333333337</v>
      </c>
      <c r="G656">
        <f>+(F656-E656)*24-1</f>
        <v>10</v>
      </c>
    </row>
    <row r="657" spans="1:7">
      <c r="A657" s="45">
        <f t="shared" si="40"/>
        <v>46318</v>
      </c>
      <c r="B657" s="46">
        <f t="shared" si="41"/>
        <v>46318</v>
      </c>
      <c r="C657" s="47">
        <f t="shared" si="42"/>
        <v>46318</v>
      </c>
      <c r="D657" s="44">
        <f t="shared" si="43"/>
        <v>46318</v>
      </c>
      <c r="E657" s="48">
        <v>0.3125</v>
      </c>
      <c r="F657" s="48">
        <v>0.72916666666666663</v>
      </c>
      <c r="G657">
        <f>+(F657-E657)*24-1</f>
        <v>9</v>
      </c>
    </row>
    <row r="658" spans="1:7">
      <c r="A658" s="45">
        <f t="shared" si="40"/>
        <v>46319</v>
      </c>
      <c r="B658" s="46">
        <f t="shared" si="41"/>
        <v>46319</v>
      </c>
      <c r="C658" s="47">
        <f t="shared" si="42"/>
        <v>46319</v>
      </c>
      <c r="D658" s="44">
        <f t="shared" si="43"/>
        <v>46319</v>
      </c>
      <c r="E658" s="48">
        <v>0.3125</v>
      </c>
      <c r="F658" s="48">
        <v>0.5625</v>
      </c>
      <c r="G658">
        <f>+(F658-E658)*24</f>
        <v>6</v>
      </c>
    </row>
    <row r="659" spans="1:7">
      <c r="A659" s="45">
        <f t="shared" si="40"/>
        <v>46320</v>
      </c>
      <c r="B659" s="46">
        <f t="shared" si="41"/>
        <v>46320</v>
      </c>
      <c r="C659" s="47">
        <f t="shared" si="42"/>
        <v>46320</v>
      </c>
      <c r="D659" s="44">
        <f t="shared" si="43"/>
        <v>46320</v>
      </c>
      <c r="E659" s="48"/>
      <c r="F659" s="48"/>
      <c r="G659">
        <f>+(F659-E659)*24</f>
        <v>0</v>
      </c>
    </row>
    <row r="660" spans="1:7">
      <c r="A660" s="45">
        <f t="shared" si="40"/>
        <v>46321</v>
      </c>
      <c r="B660" s="46">
        <f t="shared" si="41"/>
        <v>46321</v>
      </c>
      <c r="C660" s="47">
        <f t="shared" si="42"/>
        <v>46321</v>
      </c>
      <c r="D660" s="44">
        <f t="shared" si="43"/>
        <v>46321</v>
      </c>
      <c r="E660" s="48">
        <v>0.3125</v>
      </c>
      <c r="F660" s="48">
        <v>0.77083333333333337</v>
      </c>
      <c r="G660">
        <f>+(F660-E660)*24-1</f>
        <v>10</v>
      </c>
    </row>
    <row r="661" spans="1:7">
      <c r="A661" s="45">
        <f t="shared" si="40"/>
        <v>46322</v>
      </c>
      <c r="B661" s="46">
        <f t="shared" si="41"/>
        <v>46322</v>
      </c>
      <c r="C661" s="47">
        <f t="shared" si="42"/>
        <v>46322</v>
      </c>
      <c r="D661" s="44">
        <f t="shared" si="43"/>
        <v>46322</v>
      </c>
      <c r="E661" s="48">
        <v>0.3125</v>
      </c>
      <c r="F661" s="48">
        <v>0.77083333333333337</v>
      </c>
      <c r="G661">
        <f>+(F661-E661)*24-1</f>
        <v>10</v>
      </c>
    </row>
    <row r="662" spans="1:7">
      <c r="A662" s="45">
        <f t="shared" si="40"/>
        <v>46323</v>
      </c>
      <c r="B662" s="46">
        <f t="shared" si="41"/>
        <v>46323</v>
      </c>
      <c r="C662" s="47">
        <f t="shared" si="42"/>
        <v>46323</v>
      </c>
      <c r="D662" s="44">
        <f t="shared" si="43"/>
        <v>46323</v>
      </c>
      <c r="E662" s="48">
        <v>0.3125</v>
      </c>
      <c r="F662" s="48">
        <v>0.77083333333333337</v>
      </c>
      <c r="G662">
        <f>+(F662-E662)*24-1</f>
        <v>10</v>
      </c>
    </row>
    <row r="663" spans="1:7">
      <c r="A663" s="45">
        <f t="shared" si="40"/>
        <v>46324</v>
      </c>
      <c r="B663" s="46">
        <f t="shared" si="41"/>
        <v>46324</v>
      </c>
      <c r="C663" s="47">
        <f t="shared" si="42"/>
        <v>46324</v>
      </c>
      <c r="D663" s="44">
        <f t="shared" si="43"/>
        <v>46324</v>
      </c>
      <c r="E663" s="48">
        <v>0.3125</v>
      </c>
      <c r="F663" s="48">
        <v>0.77083333333333337</v>
      </c>
      <c r="G663">
        <f>+(F663-E663)*24-1</f>
        <v>10</v>
      </c>
    </row>
    <row r="664" spans="1:7">
      <c r="A664" s="45">
        <f t="shared" si="40"/>
        <v>46325</v>
      </c>
      <c r="B664" s="46">
        <f t="shared" si="41"/>
        <v>46325</v>
      </c>
      <c r="C664" s="47">
        <f t="shared" si="42"/>
        <v>46325</v>
      </c>
      <c r="D664" s="44">
        <f t="shared" si="43"/>
        <v>46325</v>
      </c>
      <c r="E664" s="48">
        <v>0.3125</v>
      </c>
      <c r="F664" s="48">
        <v>0.72916666666666663</v>
      </c>
      <c r="G664">
        <f>+(F664-E664)*24-1</f>
        <v>9</v>
      </c>
    </row>
    <row r="665" spans="1:7">
      <c r="A665" s="45">
        <f t="shared" si="40"/>
        <v>46326</v>
      </c>
      <c r="B665" s="46">
        <f t="shared" si="41"/>
        <v>46326</v>
      </c>
      <c r="C665" s="47">
        <f t="shared" si="42"/>
        <v>46326</v>
      </c>
      <c r="D665" s="44">
        <f t="shared" si="43"/>
        <v>46326</v>
      </c>
      <c r="E665" s="48">
        <v>0.3125</v>
      </c>
      <c r="F665" s="48">
        <v>0.5625</v>
      </c>
      <c r="G665">
        <f>+(F665-E665)*24</f>
        <v>6</v>
      </c>
    </row>
    <row r="666" spans="1:7">
      <c r="A666" s="45">
        <f t="shared" si="40"/>
        <v>46327</v>
      </c>
      <c r="B666" s="46">
        <f t="shared" si="41"/>
        <v>46327</v>
      </c>
      <c r="C666" s="47">
        <f t="shared" si="42"/>
        <v>46327</v>
      </c>
      <c r="D666" s="44">
        <f t="shared" si="43"/>
        <v>46327</v>
      </c>
      <c r="E666" s="48"/>
      <c r="F666" s="48"/>
      <c r="G666">
        <f>+(F666-E666)*24</f>
        <v>0</v>
      </c>
    </row>
    <row r="667" spans="1:7">
      <c r="A667" s="45">
        <f t="shared" si="40"/>
        <v>46328</v>
      </c>
      <c r="B667" s="46">
        <f t="shared" si="41"/>
        <v>46328</v>
      </c>
      <c r="C667" s="47">
        <f t="shared" si="42"/>
        <v>46328</v>
      </c>
      <c r="D667" s="44">
        <f t="shared" si="43"/>
        <v>46328</v>
      </c>
      <c r="E667" s="48">
        <v>0.3125</v>
      </c>
      <c r="F667" s="48">
        <v>0.77083333333333337</v>
      </c>
      <c r="G667">
        <f>+(F667-E667)*24-1</f>
        <v>10</v>
      </c>
    </row>
    <row r="668" spans="1:7">
      <c r="A668" s="45">
        <f t="shared" si="40"/>
        <v>46329</v>
      </c>
      <c r="B668" s="46">
        <f t="shared" si="41"/>
        <v>46329</v>
      </c>
      <c r="C668" s="47">
        <f t="shared" si="42"/>
        <v>46329</v>
      </c>
      <c r="D668" s="44">
        <f t="shared" si="43"/>
        <v>46329</v>
      </c>
      <c r="E668" s="48">
        <v>0.3125</v>
      </c>
      <c r="F668" s="48">
        <v>0.77083333333333337</v>
      </c>
      <c r="G668">
        <f>+(F668-E668)*24-1</f>
        <v>10</v>
      </c>
    </row>
    <row r="669" spans="1:7">
      <c r="A669" s="45">
        <f t="shared" si="40"/>
        <v>46330</v>
      </c>
      <c r="B669" s="46">
        <f t="shared" si="41"/>
        <v>46330</v>
      </c>
      <c r="C669" s="47">
        <f t="shared" si="42"/>
        <v>46330</v>
      </c>
      <c r="D669" s="44">
        <f t="shared" si="43"/>
        <v>46330</v>
      </c>
      <c r="E669" s="48">
        <v>0.3125</v>
      </c>
      <c r="F669" s="48">
        <v>0.77083333333333337</v>
      </c>
      <c r="G669">
        <f>+(F669-E669)*24-1</f>
        <v>10</v>
      </c>
    </row>
    <row r="670" spans="1:7">
      <c r="A670" s="45">
        <f t="shared" si="40"/>
        <v>46331</v>
      </c>
      <c r="B670" s="46">
        <f t="shared" si="41"/>
        <v>46331</v>
      </c>
      <c r="C670" s="47">
        <f t="shared" si="42"/>
        <v>46331</v>
      </c>
      <c r="D670" s="44">
        <f t="shared" si="43"/>
        <v>46331</v>
      </c>
      <c r="E670" s="48">
        <v>0.3125</v>
      </c>
      <c r="F670" s="48">
        <v>0.77083333333333337</v>
      </c>
      <c r="G670">
        <f>+(F670-E670)*24-1</f>
        <v>10</v>
      </c>
    </row>
    <row r="671" spans="1:7">
      <c r="A671" s="45">
        <f t="shared" si="40"/>
        <v>46332</v>
      </c>
      <c r="B671" s="46">
        <f t="shared" si="41"/>
        <v>46332</v>
      </c>
      <c r="C671" s="47">
        <f t="shared" si="42"/>
        <v>46332</v>
      </c>
      <c r="D671" s="44">
        <f t="shared" si="43"/>
        <v>46332</v>
      </c>
      <c r="E671" s="48">
        <v>0.3125</v>
      </c>
      <c r="F671" s="48">
        <v>0.72916666666666663</v>
      </c>
      <c r="G671">
        <f>+(F671-E671)*24-1</f>
        <v>9</v>
      </c>
    </row>
    <row r="672" spans="1:7">
      <c r="A672" s="45">
        <f t="shared" si="40"/>
        <v>46333</v>
      </c>
      <c r="B672" s="46">
        <f t="shared" si="41"/>
        <v>46333</v>
      </c>
      <c r="C672" s="47">
        <f t="shared" si="42"/>
        <v>46333</v>
      </c>
      <c r="D672" s="44">
        <f t="shared" si="43"/>
        <v>46333</v>
      </c>
      <c r="E672" s="48">
        <v>0.3125</v>
      </c>
      <c r="F672" s="48">
        <v>0.5625</v>
      </c>
      <c r="G672">
        <f>+(F672-E672)*24</f>
        <v>6</v>
      </c>
    </row>
    <row r="673" spans="1:7">
      <c r="A673" s="45">
        <f t="shared" si="40"/>
        <v>46334</v>
      </c>
      <c r="B673" s="46">
        <f t="shared" si="41"/>
        <v>46334</v>
      </c>
      <c r="C673" s="47">
        <f t="shared" si="42"/>
        <v>46334</v>
      </c>
      <c r="D673" s="44">
        <f t="shared" si="43"/>
        <v>46334</v>
      </c>
      <c r="E673" s="48"/>
      <c r="F673" s="48"/>
      <c r="G673">
        <f>+(F673-E673)*24</f>
        <v>0</v>
      </c>
    </row>
    <row r="674" spans="1:7">
      <c r="C674" s="47"/>
      <c r="D674" s="44"/>
      <c r="E674" s="48"/>
      <c r="F674" s="48"/>
    </row>
    <row r="675" spans="1:7">
      <c r="C675" s="47"/>
      <c r="D675" s="44"/>
      <c r="E675" s="48"/>
      <c r="F675" s="48"/>
    </row>
    <row r="676" spans="1:7">
      <c r="C676" s="47"/>
      <c r="D676" s="44"/>
      <c r="E676" s="48"/>
      <c r="F676" s="48"/>
    </row>
    <row r="677" spans="1:7">
      <c r="C677" s="47"/>
      <c r="D677" s="44"/>
    </row>
    <row r="678" spans="1:7">
      <c r="C678" s="47"/>
      <c r="D678" s="44"/>
      <c r="E678" s="48"/>
      <c r="F678" s="48"/>
    </row>
    <row r="679" spans="1:7">
      <c r="C679" s="47"/>
      <c r="D679" s="44"/>
      <c r="E679" s="48"/>
      <c r="F679" s="48"/>
    </row>
    <row r="680" spans="1:7">
      <c r="C680" s="47"/>
      <c r="D680" s="44"/>
      <c r="E680" s="48"/>
      <c r="F680" s="48"/>
    </row>
    <row r="681" spans="1:7">
      <c r="C681" s="47"/>
      <c r="D681" s="44"/>
      <c r="E681" s="48"/>
      <c r="F681" s="48"/>
    </row>
    <row r="682" spans="1:7">
      <c r="C682" s="47"/>
      <c r="D682" s="44"/>
      <c r="E682" s="48"/>
      <c r="F682" s="48"/>
    </row>
    <row r="683" spans="1:7">
      <c r="C683" s="47"/>
      <c r="D683" s="44"/>
      <c r="E683" s="48"/>
      <c r="F683" s="48"/>
    </row>
    <row r="684" spans="1:7">
      <c r="C684" s="47"/>
      <c r="D684" s="44"/>
    </row>
    <row r="685" spans="1:7">
      <c r="C685" s="47"/>
      <c r="D685" s="44"/>
      <c r="E685" s="48"/>
      <c r="F685" s="48"/>
    </row>
    <row r="686" spans="1:7">
      <c r="C686" s="47"/>
      <c r="D686" s="44"/>
      <c r="E686" s="48"/>
      <c r="F686" s="48"/>
    </row>
    <row r="687" spans="1:7">
      <c r="C687" s="47"/>
      <c r="D687" s="44"/>
      <c r="E687" s="48"/>
      <c r="F687" s="48"/>
    </row>
    <row r="688" spans="1:7">
      <c r="C688" s="47"/>
      <c r="D688" s="44"/>
      <c r="E688" s="48"/>
      <c r="F688" s="48"/>
    </row>
    <row r="689" spans="3:6">
      <c r="C689" s="47"/>
      <c r="D689" s="44"/>
      <c r="E689" s="48"/>
      <c r="F689" s="48"/>
    </row>
    <row r="690" spans="3:6">
      <c r="C690" s="47"/>
      <c r="D690" s="44"/>
      <c r="E690" s="48"/>
      <c r="F690" s="48"/>
    </row>
    <row r="691" spans="3:6">
      <c r="C691" s="47"/>
      <c r="D691" s="44"/>
    </row>
    <row r="692" spans="3:6">
      <c r="C692" s="47"/>
      <c r="D692" s="44"/>
      <c r="E692" s="48"/>
      <c r="F692" s="48"/>
    </row>
    <row r="693" spans="3:6">
      <c r="C693" s="47"/>
      <c r="D693" s="44"/>
      <c r="E693" s="48"/>
      <c r="F693" s="48"/>
    </row>
    <row r="694" spans="3:6">
      <c r="C694" s="47"/>
      <c r="D694" s="44"/>
      <c r="E694" s="48"/>
      <c r="F694" s="48"/>
    </row>
    <row r="695" spans="3:6">
      <c r="C695" s="47"/>
      <c r="D695" s="44"/>
      <c r="E695" s="48"/>
      <c r="F695" s="48"/>
    </row>
    <row r="696" spans="3:6">
      <c r="C696" s="47"/>
      <c r="D696" s="44"/>
      <c r="E696" s="48"/>
      <c r="F696" s="48"/>
    </row>
    <row r="697" spans="3:6">
      <c r="C697" s="47"/>
      <c r="D697" s="44"/>
      <c r="E697" s="48"/>
      <c r="F697" s="48"/>
    </row>
    <row r="698" spans="3:6">
      <c r="C698" s="47"/>
      <c r="D698" s="44"/>
      <c r="E698" s="48"/>
      <c r="F698" s="48"/>
    </row>
    <row r="699" spans="3:6">
      <c r="C699" s="47"/>
      <c r="D699" s="44"/>
      <c r="E699" s="48"/>
      <c r="F699" s="48"/>
    </row>
    <row r="700" spans="3:6">
      <c r="C700" s="47"/>
      <c r="D700" s="44"/>
      <c r="E700" s="48"/>
      <c r="F700" s="48"/>
    </row>
    <row r="701" spans="3:6">
      <c r="C701" s="47"/>
      <c r="D701" s="44"/>
      <c r="E701" s="48"/>
      <c r="F701" s="48"/>
    </row>
    <row r="702" spans="3:6">
      <c r="C702" s="47"/>
      <c r="D702" s="44"/>
      <c r="E702" s="48"/>
      <c r="F702" s="48"/>
    </row>
    <row r="703" spans="3:6">
      <c r="C703" s="47"/>
      <c r="D703" s="44"/>
      <c r="E703" s="48"/>
      <c r="F703" s="48"/>
    </row>
    <row r="704" spans="3:6">
      <c r="C704" s="47"/>
      <c r="D704" s="44"/>
      <c r="E704" s="48"/>
      <c r="F704" s="48"/>
    </row>
    <row r="705" spans="3:6">
      <c r="C705" s="47"/>
      <c r="D705" s="44"/>
      <c r="E705" s="48"/>
      <c r="F705" s="48"/>
    </row>
    <row r="706" spans="3:6">
      <c r="C706" s="47"/>
      <c r="D706" s="44"/>
      <c r="E706" s="48"/>
      <c r="F706" s="48"/>
    </row>
    <row r="707" spans="3:6">
      <c r="C707" s="47"/>
      <c r="D707" s="44"/>
      <c r="E707" s="48"/>
      <c r="F707" s="48"/>
    </row>
    <row r="708" spans="3:6">
      <c r="C708" s="47"/>
      <c r="D708" s="44"/>
      <c r="E708" s="48"/>
      <c r="F708" s="48"/>
    </row>
    <row r="709" spans="3:6">
      <c r="C709" s="47"/>
      <c r="D709" s="44"/>
      <c r="E709" s="48"/>
      <c r="F709" s="48"/>
    </row>
    <row r="710" spans="3:6">
      <c r="C710" s="47"/>
      <c r="D710" s="44"/>
      <c r="E710" s="48"/>
      <c r="F710" s="48"/>
    </row>
    <row r="711" spans="3:6">
      <c r="C711" s="47"/>
      <c r="D711" s="44"/>
      <c r="E711" s="48"/>
      <c r="F711" s="48"/>
    </row>
    <row r="712" spans="3:6">
      <c r="C712" s="47"/>
      <c r="D712" s="44"/>
      <c r="E712" s="48"/>
      <c r="F712" s="48"/>
    </row>
    <row r="713" spans="3:6">
      <c r="C713" s="47"/>
      <c r="D713" s="44"/>
      <c r="E713" s="48"/>
      <c r="F713" s="48"/>
    </row>
    <row r="714" spans="3:6">
      <c r="C714" s="47"/>
      <c r="D714" s="44"/>
      <c r="E714" s="48"/>
      <c r="F714" s="48"/>
    </row>
    <row r="715" spans="3:6">
      <c r="C715" s="47"/>
      <c r="D715" s="44"/>
      <c r="E715" s="48"/>
      <c r="F715" s="48"/>
    </row>
    <row r="716" spans="3:6">
      <c r="C716" s="47"/>
      <c r="D716" s="44"/>
      <c r="E716" s="48"/>
      <c r="F716" s="48"/>
    </row>
    <row r="717" spans="3:6">
      <c r="C717" s="47"/>
      <c r="D717" s="44"/>
      <c r="E717" s="48"/>
      <c r="F717" s="48"/>
    </row>
    <row r="718" spans="3:6">
      <c r="C718" s="47"/>
      <c r="D718" s="44"/>
      <c r="E718" s="48"/>
      <c r="F718" s="48"/>
    </row>
    <row r="719" spans="3:6">
      <c r="C719" s="47"/>
      <c r="D719" s="44"/>
      <c r="E719" s="48"/>
      <c r="F719" s="48"/>
    </row>
    <row r="720" spans="3:6">
      <c r="C720" s="47"/>
      <c r="D720" s="44"/>
      <c r="E720" s="48"/>
      <c r="F720" s="48"/>
    </row>
    <row r="721" spans="3:6">
      <c r="C721" s="47"/>
      <c r="D721" s="44"/>
      <c r="E721" s="48"/>
      <c r="F721" s="48"/>
    </row>
    <row r="722" spans="3:6">
      <c r="C722" s="47"/>
      <c r="D722" s="44"/>
      <c r="E722" s="48"/>
      <c r="F722" s="48"/>
    </row>
    <row r="723" spans="3:6">
      <c r="C723" s="47"/>
      <c r="D723" s="44"/>
      <c r="E723" s="48"/>
      <c r="F723" s="48"/>
    </row>
    <row r="724" spans="3:6">
      <c r="C724" s="47"/>
      <c r="D724" s="44"/>
      <c r="E724" s="48"/>
      <c r="F724" s="48"/>
    </row>
    <row r="725" spans="3:6">
      <c r="C725" s="47"/>
      <c r="D725" s="44"/>
      <c r="E725" s="48"/>
      <c r="F725" s="48"/>
    </row>
    <row r="726" spans="3:6">
      <c r="C726" s="47"/>
      <c r="D726" s="44"/>
    </row>
    <row r="727" spans="3:6">
      <c r="C727" s="47"/>
      <c r="D727" s="44"/>
      <c r="E727" s="48"/>
      <c r="F727" s="48"/>
    </row>
    <row r="728" spans="3:6">
      <c r="C728" s="47"/>
      <c r="D728" s="44"/>
      <c r="E728" s="48"/>
      <c r="F728" s="48"/>
    </row>
    <row r="729" spans="3:6">
      <c r="C729" s="47"/>
      <c r="D729" s="44"/>
      <c r="E729" s="48"/>
      <c r="F729" s="48"/>
    </row>
    <row r="730" spans="3:6">
      <c r="C730" s="47"/>
      <c r="D730" s="44"/>
      <c r="E730" s="48"/>
      <c r="F730" s="48"/>
    </row>
    <row r="731" spans="3:6">
      <c r="C731" s="47"/>
      <c r="D731" s="44"/>
      <c r="E731" s="48"/>
      <c r="F731" s="48"/>
    </row>
    <row r="732" spans="3:6">
      <c r="C732" s="47"/>
      <c r="D732" s="44"/>
      <c r="E732" s="48"/>
      <c r="F732" s="48"/>
    </row>
    <row r="733" spans="3:6">
      <c r="C733" s="47"/>
      <c r="D733" s="44"/>
    </row>
    <row r="734" spans="3:6">
      <c r="C734" s="47"/>
      <c r="D734" s="44"/>
      <c r="E734" s="48"/>
      <c r="F734" s="48"/>
    </row>
    <row r="735" spans="3:6">
      <c r="C735" s="47"/>
      <c r="D735" s="44"/>
      <c r="E735" s="48"/>
      <c r="F735" s="48"/>
    </row>
    <row r="736" spans="3:6">
      <c r="C736" s="47"/>
      <c r="D736" s="44"/>
      <c r="E736" s="48"/>
      <c r="F736" s="48"/>
    </row>
    <row r="737" spans="3:6">
      <c r="C737" s="47"/>
      <c r="D737" s="44"/>
      <c r="E737" s="48"/>
      <c r="F737" s="48"/>
    </row>
    <row r="738" spans="3:6">
      <c r="C738" s="47"/>
      <c r="D738" s="44"/>
      <c r="E738" s="48"/>
      <c r="F738" s="48"/>
    </row>
    <row r="739" spans="3:6">
      <c r="C739" s="47"/>
      <c r="D739" s="44"/>
      <c r="E739" s="48"/>
      <c r="F739" s="48"/>
    </row>
    <row r="740" spans="3:6">
      <c r="C740" s="47"/>
      <c r="D740" s="44"/>
    </row>
    <row r="741" spans="3:6">
      <c r="C741" s="47"/>
      <c r="D741" s="44"/>
      <c r="E741" s="48"/>
      <c r="F741" s="48"/>
    </row>
    <row r="742" spans="3:6">
      <c r="C742" s="47"/>
      <c r="D742" s="44"/>
      <c r="E742" s="48"/>
      <c r="F742" s="48"/>
    </row>
    <row r="743" spans="3:6">
      <c r="C743" s="47"/>
      <c r="D743" s="44"/>
      <c r="E743" s="48"/>
      <c r="F743" s="48"/>
    </row>
    <row r="744" spans="3:6">
      <c r="C744" s="47"/>
      <c r="D744" s="44"/>
      <c r="E744" s="48"/>
      <c r="F744" s="48"/>
    </row>
    <row r="745" spans="3:6">
      <c r="C745" s="47"/>
      <c r="D745" s="44"/>
      <c r="E745" s="48"/>
      <c r="F745" s="48"/>
    </row>
    <row r="746" spans="3:6">
      <c r="C746" s="47"/>
      <c r="D746" s="44"/>
      <c r="E746" s="48"/>
      <c r="F746" s="48"/>
    </row>
    <row r="747" spans="3:6">
      <c r="C747" s="47"/>
      <c r="D747" s="44"/>
    </row>
    <row r="748" spans="3:6">
      <c r="C748" s="47"/>
      <c r="D748" s="44"/>
      <c r="E748" s="48"/>
      <c r="F748" s="48"/>
    </row>
    <row r="749" spans="3:6">
      <c r="C749" s="47"/>
      <c r="D749" s="44"/>
      <c r="E749" s="48"/>
      <c r="F749" s="48"/>
    </row>
    <row r="750" spans="3:6">
      <c r="C750" s="47"/>
      <c r="D750" s="44"/>
      <c r="E750" s="48"/>
      <c r="F750" s="48"/>
    </row>
    <row r="751" spans="3:6">
      <c r="C751" s="47"/>
      <c r="D751" s="44"/>
      <c r="E751" s="48"/>
      <c r="F751" s="48"/>
    </row>
    <row r="752" spans="3:6">
      <c r="C752" s="47"/>
      <c r="D752" s="44"/>
      <c r="E752" s="48"/>
      <c r="F752" s="48"/>
    </row>
    <row r="753" spans="3:6">
      <c r="C753" s="47"/>
      <c r="D753" s="44"/>
      <c r="E753" s="48"/>
      <c r="F753" s="48"/>
    </row>
    <row r="754" spans="3:6">
      <c r="C754" s="47"/>
      <c r="D754" s="44"/>
    </row>
    <row r="755" spans="3:6">
      <c r="C755" s="47"/>
      <c r="D755" s="44"/>
      <c r="E755" s="48"/>
      <c r="F755" s="48"/>
    </row>
    <row r="756" spans="3:6">
      <c r="C756" s="47"/>
      <c r="D756" s="44"/>
      <c r="E756" s="48"/>
      <c r="F756" s="48"/>
    </row>
    <row r="757" spans="3:6">
      <c r="C757" s="47"/>
      <c r="D757" s="44"/>
      <c r="E757" s="48"/>
      <c r="F757" s="48"/>
    </row>
    <row r="758" spans="3:6">
      <c r="C758" s="47"/>
      <c r="D758" s="44"/>
      <c r="E758" s="48"/>
      <c r="F758" s="48"/>
    </row>
    <row r="759" spans="3:6">
      <c r="C759" s="47"/>
      <c r="D759" s="44"/>
      <c r="E759" s="48"/>
      <c r="F759" s="48"/>
    </row>
    <row r="760" spans="3:6">
      <c r="C760" s="47"/>
      <c r="D760" s="44"/>
      <c r="E760" s="48"/>
      <c r="F760" s="48"/>
    </row>
    <row r="761" spans="3:6">
      <c r="C761" s="47"/>
      <c r="D761" s="44"/>
    </row>
    <row r="762" spans="3:6">
      <c r="C762" s="47"/>
      <c r="D762" s="44"/>
      <c r="E762" s="48"/>
      <c r="F762" s="48"/>
    </row>
    <row r="763" spans="3:6">
      <c r="C763" s="47"/>
      <c r="D763" s="44"/>
      <c r="E763" s="48"/>
      <c r="F763" s="48"/>
    </row>
    <row r="764" spans="3:6">
      <c r="C764" s="47"/>
      <c r="D764" s="44"/>
      <c r="E764" s="48"/>
      <c r="F764" s="48"/>
    </row>
    <row r="765" spans="3:6">
      <c r="C765" s="47"/>
      <c r="D765" s="44"/>
      <c r="E765" s="48"/>
      <c r="F765" s="48"/>
    </row>
    <row r="766" spans="3:6">
      <c r="C766" s="47"/>
      <c r="D766" s="44"/>
      <c r="E766" s="48"/>
      <c r="F766" s="48"/>
    </row>
    <row r="767" spans="3:6">
      <c r="C767" s="47"/>
      <c r="D767" s="44"/>
      <c r="E767" s="48"/>
      <c r="F767" s="48"/>
    </row>
    <row r="768" spans="3:6">
      <c r="C768" s="47"/>
      <c r="D768" s="44"/>
    </row>
    <row r="769" spans="3:6">
      <c r="C769" s="47"/>
      <c r="D769" s="44"/>
      <c r="E769" s="48"/>
      <c r="F769" s="48"/>
    </row>
    <row r="770" spans="3:6">
      <c r="C770" s="47"/>
      <c r="D770" s="44"/>
      <c r="E770" s="48"/>
      <c r="F770" s="48"/>
    </row>
    <row r="771" spans="3:6">
      <c r="C771" s="47"/>
      <c r="D771" s="44"/>
      <c r="E771" s="48"/>
      <c r="F771" s="48"/>
    </row>
    <row r="772" spans="3:6">
      <c r="C772" s="47"/>
      <c r="D772" s="44"/>
      <c r="E772" s="48"/>
      <c r="F772" s="48"/>
    </row>
    <row r="773" spans="3:6">
      <c r="C773" s="47"/>
      <c r="D773" s="44"/>
      <c r="E773" s="48"/>
      <c r="F773" s="48"/>
    </row>
    <row r="774" spans="3:6">
      <c r="C774" s="47"/>
      <c r="D774" s="44"/>
      <c r="E774" s="48"/>
      <c r="F774" s="48"/>
    </row>
    <row r="775" spans="3:6">
      <c r="C775" s="47"/>
      <c r="D775" s="44"/>
    </row>
    <row r="776" spans="3:6">
      <c r="C776" s="47"/>
      <c r="D776" s="44"/>
      <c r="E776" s="48"/>
      <c r="F776" s="48"/>
    </row>
    <row r="777" spans="3:6">
      <c r="C777" s="47"/>
      <c r="D777" s="44"/>
      <c r="E777" s="48"/>
      <c r="F777" s="48"/>
    </row>
    <row r="778" spans="3:6">
      <c r="C778" s="47"/>
      <c r="D778" s="44"/>
      <c r="E778" s="48"/>
      <c r="F778" s="48"/>
    </row>
    <row r="779" spans="3:6">
      <c r="C779" s="47"/>
      <c r="D779" s="44"/>
      <c r="E779" s="48"/>
      <c r="F779" s="48"/>
    </row>
    <row r="780" spans="3:6">
      <c r="C780" s="47"/>
      <c r="D780" s="44"/>
      <c r="E780" s="48"/>
      <c r="F780" s="48"/>
    </row>
    <row r="781" spans="3:6">
      <c r="C781" s="47"/>
      <c r="D781" s="44"/>
      <c r="E781" s="48"/>
      <c r="F781" s="48"/>
    </row>
    <row r="782" spans="3:6">
      <c r="C782" s="47"/>
      <c r="D782" s="44"/>
    </row>
    <row r="783" spans="3:6">
      <c r="C783" s="47"/>
      <c r="D783" s="44"/>
      <c r="E783" s="48"/>
      <c r="F783" s="48"/>
    </row>
    <row r="784" spans="3:6">
      <c r="C784" s="47"/>
      <c r="D784" s="44"/>
      <c r="E784" s="48"/>
      <c r="F784" s="48"/>
    </row>
    <row r="785" spans="3:6">
      <c r="C785" s="47"/>
      <c r="D785" s="44"/>
      <c r="E785" s="48"/>
      <c r="F785" s="48"/>
    </row>
    <row r="786" spans="3:6">
      <c r="C786" s="47"/>
      <c r="D786" s="44"/>
      <c r="E786" s="48"/>
      <c r="F786" s="48"/>
    </row>
    <row r="787" spans="3:6">
      <c r="C787" s="47"/>
      <c r="D787" s="44"/>
      <c r="E787" s="48"/>
      <c r="F787" s="48"/>
    </row>
    <row r="788" spans="3:6">
      <c r="C788" s="47"/>
      <c r="D788" s="44"/>
      <c r="E788" s="48"/>
      <c r="F788" s="48"/>
    </row>
    <row r="789" spans="3:6">
      <c r="C789" s="47"/>
      <c r="D789" s="44"/>
    </row>
    <row r="790" spans="3:6">
      <c r="C790" s="47"/>
      <c r="D790" s="44"/>
      <c r="E790" s="48"/>
      <c r="F790" s="48"/>
    </row>
    <row r="791" spans="3:6">
      <c r="C791" s="47"/>
      <c r="D791" s="44"/>
      <c r="E791" s="48"/>
      <c r="F791" s="48"/>
    </row>
    <row r="792" spans="3:6">
      <c r="C792" s="47"/>
      <c r="D792" s="44"/>
      <c r="E792" s="48"/>
      <c r="F792" s="48"/>
    </row>
    <row r="793" spans="3:6">
      <c r="C793" s="47"/>
      <c r="D793" s="44"/>
      <c r="E793" s="48"/>
      <c r="F793" s="48"/>
    </row>
    <row r="794" spans="3:6">
      <c r="C794" s="47"/>
      <c r="D794" s="44"/>
      <c r="E794" s="48"/>
      <c r="F794" s="48"/>
    </row>
    <row r="795" spans="3:6">
      <c r="C795" s="47"/>
      <c r="D795" s="44"/>
      <c r="E795" s="48"/>
      <c r="F795" s="48"/>
    </row>
    <row r="796" spans="3:6">
      <c r="C796" s="47"/>
      <c r="D796" s="44"/>
    </row>
    <row r="797" spans="3:6">
      <c r="C797" s="47"/>
      <c r="D797" s="44"/>
      <c r="E797" s="48"/>
      <c r="F797" s="48"/>
    </row>
    <row r="798" spans="3:6">
      <c r="C798" s="47"/>
      <c r="D798" s="44"/>
      <c r="E798" s="48"/>
      <c r="F798" s="48"/>
    </row>
    <row r="799" spans="3:6">
      <c r="C799" s="47"/>
      <c r="D799" s="44"/>
      <c r="E799" s="48"/>
      <c r="F799" s="48"/>
    </row>
    <row r="800" spans="3:6">
      <c r="C800" s="47"/>
      <c r="D800" s="44"/>
      <c r="E800" s="48"/>
      <c r="F800" s="48"/>
    </row>
    <row r="801" spans="3:6">
      <c r="C801" s="47"/>
      <c r="D801" s="44"/>
      <c r="E801" s="48"/>
      <c r="F801" s="48"/>
    </row>
    <row r="802" spans="3:6">
      <c r="C802" s="47"/>
      <c r="D802" s="44"/>
      <c r="E802" s="48"/>
      <c r="F802" s="48"/>
    </row>
    <row r="803" spans="3:6">
      <c r="C803" s="47"/>
      <c r="D803" s="44"/>
    </row>
    <row r="804" spans="3:6">
      <c r="C804" s="47"/>
      <c r="D804" s="44"/>
      <c r="E804" s="48"/>
      <c r="F804" s="48"/>
    </row>
    <row r="805" spans="3:6">
      <c r="C805" s="47"/>
      <c r="D805" s="44"/>
      <c r="E805" s="48"/>
      <c r="F805" s="48"/>
    </row>
    <row r="806" spans="3:6">
      <c r="C806" s="47"/>
      <c r="D806" s="44"/>
      <c r="E806" s="48"/>
      <c r="F806" s="48"/>
    </row>
    <row r="807" spans="3:6">
      <c r="C807" s="47"/>
      <c r="D807" s="44"/>
      <c r="E807" s="48"/>
      <c r="F807" s="48"/>
    </row>
    <row r="808" spans="3:6">
      <c r="C808" s="47"/>
      <c r="D808" s="44"/>
      <c r="E808" s="48"/>
      <c r="F808" s="48"/>
    </row>
    <row r="809" spans="3:6">
      <c r="C809" s="47"/>
      <c r="D809" s="44"/>
      <c r="E809" s="48"/>
      <c r="F809" s="48"/>
    </row>
    <row r="810" spans="3:6">
      <c r="C810" s="47"/>
      <c r="D810" s="44"/>
    </row>
    <row r="811" spans="3:6">
      <c r="C811" s="47"/>
      <c r="D811" s="44"/>
      <c r="E811" s="48"/>
      <c r="F811" s="48"/>
    </row>
    <row r="812" spans="3:6">
      <c r="C812" s="47"/>
      <c r="D812" s="44"/>
      <c r="E812" s="48"/>
      <c r="F812" s="48"/>
    </row>
    <row r="813" spans="3:6">
      <c r="C813" s="47"/>
      <c r="D813" s="44"/>
      <c r="E813" s="48"/>
      <c r="F813" s="48"/>
    </row>
    <row r="814" spans="3:6">
      <c r="C814" s="47"/>
      <c r="D814" s="44"/>
      <c r="E814" s="48"/>
      <c r="F814" s="48"/>
    </row>
    <row r="815" spans="3:6">
      <c r="C815" s="47"/>
      <c r="D815" s="44"/>
      <c r="E815" s="48"/>
      <c r="F815" s="48"/>
    </row>
    <row r="816" spans="3:6">
      <c r="C816" s="47"/>
      <c r="D816" s="44"/>
      <c r="E816" s="48"/>
      <c r="F816" s="48"/>
    </row>
    <row r="817" spans="3:6">
      <c r="C817" s="47"/>
      <c r="D817" s="44"/>
    </row>
    <row r="818" spans="3:6">
      <c r="C818" s="47"/>
      <c r="D818" s="44"/>
      <c r="E818" s="48"/>
      <c r="F818" s="48"/>
    </row>
    <row r="819" spans="3:6">
      <c r="C819" s="47"/>
      <c r="D819" s="44"/>
      <c r="E819" s="48"/>
      <c r="F819" s="48"/>
    </row>
    <row r="820" spans="3:6">
      <c r="C820" s="47"/>
      <c r="D820" s="44"/>
      <c r="E820" s="48"/>
      <c r="F820" s="48"/>
    </row>
    <row r="821" spans="3:6">
      <c r="C821" s="47"/>
      <c r="D821" s="44"/>
      <c r="E821" s="48"/>
      <c r="F821" s="48"/>
    </row>
    <row r="822" spans="3:6">
      <c r="C822" s="47"/>
      <c r="D822" s="44"/>
      <c r="E822" s="48"/>
      <c r="F822" s="48"/>
    </row>
    <row r="823" spans="3:6">
      <c r="C823" s="47"/>
      <c r="D823" s="44"/>
      <c r="E823" s="48"/>
      <c r="F823" s="48"/>
    </row>
    <row r="824" spans="3:6">
      <c r="C824" s="47"/>
      <c r="D824" s="44"/>
    </row>
    <row r="825" spans="3:6">
      <c r="C825" s="47"/>
      <c r="D825" s="44"/>
      <c r="E825" s="48"/>
      <c r="F825" s="48"/>
    </row>
    <row r="826" spans="3:6">
      <c r="C826" s="47"/>
      <c r="D826" s="44"/>
      <c r="E826" s="48"/>
      <c r="F826" s="48"/>
    </row>
    <row r="827" spans="3:6">
      <c r="C827" s="47"/>
      <c r="D827" s="44"/>
      <c r="E827" s="48"/>
      <c r="F827" s="48"/>
    </row>
    <row r="828" spans="3:6">
      <c r="C828" s="47"/>
      <c r="D828" s="44"/>
      <c r="E828" s="48"/>
      <c r="F828" s="48"/>
    </row>
    <row r="829" spans="3:6">
      <c r="C829" s="47"/>
      <c r="D829" s="44"/>
      <c r="E829" s="48"/>
      <c r="F829" s="48"/>
    </row>
    <row r="830" spans="3:6">
      <c r="C830" s="47"/>
      <c r="D830" s="44"/>
      <c r="E830" s="48"/>
      <c r="F830" s="48"/>
    </row>
    <row r="831" spans="3:6">
      <c r="C831" s="47"/>
      <c r="D831" s="44"/>
    </row>
    <row r="832" spans="3:6">
      <c r="C832" s="47"/>
      <c r="D832" s="44"/>
      <c r="E832" s="48"/>
      <c r="F832" s="48"/>
    </row>
    <row r="833" spans="3:6">
      <c r="C833" s="47"/>
      <c r="D833" s="44"/>
      <c r="E833" s="48"/>
      <c r="F833" s="48"/>
    </row>
    <row r="834" spans="3:6">
      <c r="C834" s="47"/>
      <c r="D834" s="44"/>
      <c r="E834" s="48"/>
      <c r="F834" s="48"/>
    </row>
    <row r="835" spans="3:6">
      <c r="C835" s="47"/>
      <c r="D835" s="44"/>
      <c r="E835" s="48"/>
      <c r="F835" s="48"/>
    </row>
    <row r="836" spans="3:6">
      <c r="C836" s="47"/>
      <c r="D836" s="44"/>
      <c r="E836" s="48"/>
      <c r="F836" s="48"/>
    </row>
    <row r="837" spans="3:6">
      <c r="C837" s="47"/>
      <c r="D837" s="44"/>
      <c r="E837" s="48"/>
      <c r="F837" s="48"/>
    </row>
    <row r="838" spans="3:6">
      <c r="C838" s="47"/>
      <c r="D838" s="44"/>
    </row>
    <row r="839" spans="3:6">
      <c r="C839" s="47"/>
      <c r="D839" s="44"/>
      <c r="E839" s="48"/>
      <c r="F839" s="48"/>
    </row>
    <row r="840" spans="3:6">
      <c r="C840" s="47"/>
      <c r="D840" s="44"/>
      <c r="E840" s="48"/>
      <c r="F840" s="48"/>
    </row>
    <row r="841" spans="3:6">
      <c r="C841" s="47"/>
      <c r="D841" s="44"/>
      <c r="E841" s="48"/>
      <c r="F841" s="48"/>
    </row>
    <row r="842" spans="3:6">
      <c r="C842" s="47"/>
      <c r="D842" s="44"/>
      <c r="E842" s="48"/>
      <c r="F842" s="48"/>
    </row>
    <row r="843" spans="3:6">
      <c r="C843" s="47"/>
      <c r="D843" s="44"/>
      <c r="E843" s="48"/>
      <c r="F843" s="48"/>
    </row>
    <row r="844" spans="3:6">
      <c r="C844" s="47"/>
      <c r="D844" s="44"/>
      <c r="E844" s="48"/>
      <c r="F844" s="48"/>
    </row>
    <row r="845" spans="3:6">
      <c r="C845" s="47"/>
      <c r="D845" s="44"/>
    </row>
    <row r="846" spans="3:6">
      <c r="C846" s="47"/>
      <c r="D846" s="44"/>
      <c r="E846" s="48"/>
      <c r="F846" s="48"/>
    </row>
    <row r="847" spans="3:6">
      <c r="C847" s="47"/>
      <c r="D847" s="44"/>
      <c r="E847" s="48"/>
      <c r="F847" s="48"/>
    </row>
    <row r="848" spans="3:6">
      <c r="C848" s="47"/>
      <c r="D848" s="44"/>
      <c r="E848" s="48"/>
      <c r="F848" s="48"/>
    </row>
    <row r="849" spans="3:6">
      <c r="C849" s="47"/>
      <c r="D849" s="44"/>
      <c r="E849" s="48"/>
      <c r="F849" s="48"/>
    </row>
    <row r="850" spans="3:6">
      <c r="C850" s="47"/>
      <c r="D850" s="44"/>
      <c r="E850" s="48"/>
      <c r="F850" s="48"/>
    </row>
    <row r="851" spans="3:6">
      <c r="C851" s="47"/>
      <c r="D851" s="44"/>
      <c r="E851" s="48"/>
      <c r="F851" s="48"/>
    </row>
    <row r="852" spans="3:6">
      <c r="C852" s="47"/>
      <c r="D852" s="44"/>
    </row>
    <row r="853" spans="3:6">
      <c r="C853" s="47"/>
      <c r="D853" s="44"/>
      <c r="E853" s="48"/>
      <c r="F853" s="48"/>
    </row>
    <row r="854" spans="3:6">
      <c r="C854" s="47"/>
      <c r="D854" s="44"/>
      <c r="E854" s="48"/>
      <c r="F854" s="48"/>
    </row>
    <row r="855" spans="3:6">
      <c r="C855" s="47"/>
      <c r="D855" s="44"/>
      <c r="E855" s="48"/>
      <c r="F855" s="48"/>
    </row>
    <row r="856" spans="3:6">
      <c r="C856" s="47"/>
      <c r="D856" s="44"/>
      <c r="E856" s="48"/>
      <c r="F856" s="48"/>
    </row>
    <row r="857" spans="3:6">
      <c r="C857" s="47"/>
      <c r="D857" s="44"/>
      <c r="E857" s="48"/>
      <c r="F857" s="48"/>
    </row>
    <row r="858" spans="3:6">
      <c r="C858" s="47"/>
      <c r="D858" s="44"/>
      <c r="E858" s="48"/>
      <c r="F858" s="48"/>
    </row>
    <row r="859" spans="3:6">
      <c r="C859" s="47"/>
      <c r="D859" s="44"/>
    </row>
    <row r="860" spans="3:6">
      <c r="C860" s="47"/>
      <c r="D860" s="44"/>
      <c r="E860" s="48"/>
      <c r="F860" s="48"/>
    </row>
    <row r="861" spans="3:6">
      <c r="C861" s="47"/>
      <c r="D861" s="44"/>
      <c r="E861" s="48"/>
      <c r="F861" s="48"/>
    </row>
    <row r="862" spans="3:6">
      <c r="C862" s="47"/>
      <c r="D862" s="44"/>
      <c r="E862" s="48"/>
      <c r="F862" s="48"/>
    </row>
    <row r="863" spans="3:6">
      <c r="C863" s="47"/>
      <c r="D863" s="44"/>
      <c r="E863" s="48"/>
      <c r="F863" s="48"/>
    </row>
    <row r="864" spans="3:6">
      <c r="C864" s="47"/>
      <c r="D864" s="44"/>
      <c r="E864" s="48"/>
      <c r="F864" s="48"/>
    </row>
    <row r="865" spans="3:6">
      <c r="C865" s="47"/>
      <c r="D865" s="44"/>
      <c r="E865" s="48"/>
      <c r="F865" s="48"/>
    </row>
    <row r="866" spans="3:6">
      <c r="C866" s="47"/>
      <c r="D866" s="44"/>
    </row>
    <row r="867" spans="3:6">
      <c r="C867" s="47"/>
      <c r="D867" s="44"/>
      <c r="E867" s="48"/>
      <c r="F867" s="48"/>
    </row>
    <row r="868" spans="3:6">
      <c r="C868" s="47"/>
      <c r="D868" s="44"/>
      <c r="E868" s="48"/>
      <c r="F868" s="48"/>
    </row>
    <row r="869" spans="3:6">
      <c r="C869" s="47"/>
      <c r="D869" s="44"/>
      <c r="E869" s="48"/>
      <c r="F869" s="48"/>
    </row>
    <row r="870" spans="3:6">
      <c r="C870" s="47"/>
      <c r="D870" s="44"/>
      <c r="E870" s="48"/>
      <c r="F870" s="48"/>
    </row>
    <row r="871" spans="3:6">
      <c r="C871" s="47"/>
      <c r="D871" s="44"/>
      <c r="E871" s="48"/>
      <c r="F871" s="48"/>
    </row>
    <row r="872" spans="3:6">
      <c r="C872" s="47"/>
      <c r="D872" s="44"/>
      <c r="E872" s="48"/>
      <c r="F872" s="48"/>
    </row>
    <row r="873" spans="3:6">
      <c r="C873" s="47"/>
      <c r="D873" s="44"/>
    </row>
    <row r="874" spans="3:6">
      <c r="C874" s="47"/>
      <c r="D874" s="44"/>
      <c r="E874" s="48"/>
      <c r="F874" s="48"/>
    </row>
    <row r="875" spans="3:6">
      <c r="C875" s="47"/>
      <c r="D875" s="44"/>
      <c r="E875" s="48"/>
      <c r="F875" s="48"/>
    </row>
    <row r="876" spans="3:6">
      <c r="C876" s="47"/>
      <c r="D876" s="44"/>
      <c r="E876" s="48"/>
      <c r="F876" s="48"/>
    </row>
    <row r="877" spans="3:6">
      <c r="C877" s="47"/>
      <c r="D877" s="44"/>
      <c r="E877" s="48"/>
      <c r="F877" s="48"/>
    </row>
    <row r="878" spans="3:6">
      <c r="C878" s="47"/>
      <c r="D878" s="44"/>
      <c r="E878" s="48"/>
      <c r="F878" s="48"/>
    </row>
    <row r="879" spans="3:6">
      <c r="C879" s="47"/>
      <c r="D879" s="44"/>
      <c r="E879" s="48"/>
      <c r="F879" s="48"/>
    </row>
    <row r="880" spans="3:6">
      <c r="C880" s="47"/>
      <c r="D880" s="44"/>
    </row>
    <row r="881" spans="3:6">
      <c r="C881" s="47"/>
      <c r="D881" s="44"/>
      <c r="E881" s="48"/>
      <c r="F881" s="48"/>
    </row>
    <row r="882" spans="3:6">
      <c r="C882" s="47"/>
      <c r="D882" s="44"/>
      <c r="E882" s="48"/>
      <c r="F882" s="48"/>
    </row>
    <row r="883" spans="3:6">
      <c r="C883" s="47"/>
      <c r="D883" s="44"/>
      <c r="E883" s="48"/>
      <c r="F883" s="48"/>
    </row>
    <row r="884" spans="3:6">
      <c r="C884" s="47"/>
      <c r="D884" s="44"/>
      <c r="E884" s="48"/>
      <c r="F884" s="48"/>
    </row>
    <row r="885" spans="3:6">
      <c r="C885" s="47"/>
      <c r="D885" s="44"/>
      <c r="E885" s="48"/>
      <c r="F885" s="48"/>
    </row>
    <row r="886" spans="3:6">
      <c r="C886" s="47"/>
      <c r="D886" s="44"/>
      <c r="E886" s="48"/>
      <c r="F886" s="48"/>
    </row>
    <row r="887" spans="3:6">
      <c r="C887" s="47"/>
      <c r="D887" s="44"/>
    </row>
    <row r="888" spans="3:6">
      <c r="C888" s="47"/>
      <c r="D888" s="44"/>
      <c r="E888" s="48"/>
      <c r="F888" s="48"/>
    </row>
    <row r="889" spans="3:6">
      <c r="C889" s="47"/>
      <c r="D889" s="44"/>
      <c r="E889" s="48"/>
      <c r="F889" s="48"/>
    </row>
    <row r="890" spans="3:6">
      <c r="C890" s="47"/>
      <c r="D890" s="44"/>
      <c r="E890" s="48"/>
      <c r="F890" s="48"/>
    </row>
    <row r="891" spans="3:6">
      <c r="C891" s="47"/>
      <c r="D891" s="44"/>
      <c r="E891" s="48"/>
      <c r="F891" s="48"/>
    </row>
    <row r="892" spans="3:6">
      <c r="C892" s="47"/>
      <c r="D892" s="44"/>
      <c r="E892" s="48"/>
      <c r="F892" s="48"/>
    </row>
    <row r="893" spans="3:6">
      <c r="C893" s="47"/>
      <c r="D893" s="44"/>
      <c r="E893" s="48"/>
      <c r="F893" s="48"/>
    </row>
    <row r="894" spans="3:6">
      <c r="C894" s="47"/>
      <c r="D894" s="44"/>
    </row>
    <row r="895" spans="3:6">
      <c r="C895" s="47"/>
      <c r="D895" s="44"/>
      <c r="E895" s="48"/>
      <c r="F895" s="48"/>
    </row>
    <row r="896" spans="3:6">
      <c r="C896" s="47"/>
      <c r="D896" s="44"/>
      <c r="E896" s="48"/>
      <c r="F896" s="48"/>
    </row>
    <row r="897" spans="3:6">
      <c r="C897" s="47"/>
      <c r="D897" s="44"/>
      <c r="E897" s="48"/>
      <c r="F897" s="48"/>
    </row>
    <row r="898" spans="3:6">
      <c r="C898" s="47"/>
      <c r="D898" s="44"/>
      <c r="E898" s="48"/>
      <c r="F898" s="48"/>
    </row>
    <row r="899" spans="3:6">
      <c r="C899" s="47"/>
      <c r="D899" s="44"/>
      <c r="E899" s="48"/>
      <c r="F899" s="48"/>
    </row>
    <row r="900" spans="3:6">
      <c r="C900" s="47"/>
      <c r="D900" s="44"/>
      <c r="E900" s="48"/>
      <c r="F900" s="48"/>
    </row>
    <row r="901" spans="3:6">
      <c r="C901" s="47"/>
      <c r="D901" s="44"/>
    </row>
    <row r="902" spans="3:6">
      <c r="C902" s="47"/>
      <c r="D902" s="44"/>
      <c r="E902" s="48"/>
      <c r="F902" s="48"/>
    </row>
    <row r="903" spans="3:6">
      <c r="C903" s="47"/>
      <c r="D903" s="44"/>
      <c r="E903" s="48"/>
      <c r="F903" s="48"/>
    </row>
    <row r="904" spans="3:6">
      <c r="C904" s="47"/>
      <c r="D904" s="44"/>
      <c r="E904" s="48"/>
      <c r="F904" s="48"/>
    </row>
    <row r="905" spans="3:6">
      <c r="C905" s="47"/>
      <c r="D905" s="44"/>
      <c r="E905" s="48"/>
      <c r="F905" s="48"/>
    </row>
    <row r="906" spans="3:6">
      <c r="C906" s="47"/>
      <c r="D906" s="44"/>
      <c r="E906" s="48"/>
      <c r="F906" s="48"/>
    </row>
    <row r="907" spans="3:6">
      <c r="C907" s="47"/>
      <c r="D907" s="44"/>
      <c r="E907" s="48"/>
      <c r="F907" s="48"/>
    </row>
    <row r="908" spans="3:6">
      <c r="C908" s="47"/>
      <c r="D908" s="44"/>
    </row>
    <row r="909" spans="3:6">
      <c r="C909" s="47"/>
      <c r="D909" s="44"/>
      <c r="E909" s="48"/>
      <c r="F909" s="48"/>
    </row>
    <row r="910" spans="3:6">
      <c r="C910" s="47"/>
      <c r="D910" s="44"/>
      <c r="E910" s="48"/>
      <c r="F910" s="48"/>
    </row>
    <row r="911" spans="3:6">
      <c r="C911" s="47"/>
      <c r="D911" s="44"/>
      <c r="E911" s="48"/>
      <c r="F911" s="48"/>
    </row>
    <row r="912" spans="3:6">
      <c r="C912" s="47"/>
      <c r="D912" s="44"/>
      <c r="E912" s="48"/>
      <c r="F912" s="48"/>
    </row>
    <row r="913" spans="3:6">
      <c r="C913" s="47"/>
      <c r="D913" s="44"/>
      <c r="E913" s="48"/>
      <c r="F913" s="48"/>
    </row>
    <row r="914" spans="3:6">
      <c r="C914" s="47"/>
      <c r="D914" s="44"/>
      <c r="E914" s="48"/>
      <c r="F914" s="48"/>
    </row>
    <row r="915" spans="3:6">
      <c r="C915" s="47"/>
      <c r="D915" s="44"/>
    </row>
    <row r="916" spans="3:6">
      <c r="C916" s="47"/>
      <c r="D916" s="44"/>
      <c r="E916" s="48"/>
      <c r="F916" s="48"/>
    </row>
    <row r="917" spans="3:6">
      <c r="C917" s="47"/>
      <c r="D917" s="44"/>
      <c r="E917" s="48"/>
      <c r="F917" s="48"/>
    </row>
    <row r="918" spans="3:6">
      <c r="C918" s="47"/>
      <c r="D918" s="44"/>
      <c r="E918" s="48"/>
      <c r="F918" s="48"/>
    </row>
    <row r="919" spans="3:6">
      <c r="C919" s="47"/>
      <c r="D919" s="44"/>
      <c r="E919" s="48"/>
      <c r="F919" s="48"/>
    </row>
    <row r="920" spans="3:6">
      <c r="C920" s="47"/>
      <c r="D920" s="44"/>
      <c r="E920" s="48"/>
      <c r="F920" s="48"/>
    </row>
    <row r="921" spans="3:6">
      <c r="C921" s="47"/>
      <c r="D921" s="44"/>
      <c r="E921" s="48"/>
      <c r="F921" s="48"/>
    </row>
    <row r="922" spans="3:6">
      <c r="C922" s="47"/>
      <c r="D922" s="44"/>
    </row>
    <row r="923" spans="3:6">
      <c r="C923" s="47"/>
      <c r="D923" s="44"/>
      <c r="E923" s="48"/>
      <c r="F923" s="48"/>
    </row>
    <row r="924" spans="3:6">
      <c r="C924" s="47"/>
      <c r="D924" s="44"/>
      <c r="E924" s="48"/>
      <c r="F924" s="48"/>
    </row>
    <row r="925" spans="3:6">
      <c r="C925" s="47"/>
      <c r="D925" s="44"/>
      <c r="E925" s="48"/>
      <c r="F925" s="48"/>
    </row>
    <row r="926" spans="3:6">
      <c r="C926" s="47"/>
      <c r="D926" s="44"/>
      <c r="E926" s="48"/>
      <c r="F926" s="48"/>
    </row>
    <row r="927" spans="3:6">
      <c r="C927" s="47"/>
      <c r="D927" s="44"/>
      <c r="E927" s="48"/>
      <c r="F927" s="48"/>
    </row>
    <row r="928" spans="3:6">
      <c r="C928" s="47"/>
      <c r="D928" s="44"/>
      <c r="E928" s="48"/>
      <c r="F928" s="48"/>
    </row>
    <row r="929" spans="3:6">
      <c r="C929" s="47"/>
      <c r="D929" s="44"/>
    </row>
    <row r="930" spans="3:6">
      <c r="C930" s="47"/>
      <c r="D930" s="44"/>
      <c r="E930" s="48"/>
      <c r="F930" s="48"/>
    </row>
    <row r="931" spans="3:6">
      <c r="C931" s="47"/>
      <c r="D931" s="44"/>
      <c r="E931" s="48"/>
      <c r="F931" s="48"/>
    </row>
    <row r="932" spans="3:6">
      <c r="C932" s="47"/>
      <c r="D932" s="44"/>
      <c r="E932" s="48"/>
      <c r="F932" s="48"/>
    </row>
    <row r="933" spans="3:6">
      <c r="C933" s="47"/>
      <c r="D933" s="44"/>
      <c r="E933" s="48"/>
      <c r="F933" s="48"/>
    </row>
    <row r="934" spans="3:6">
      <c r="C934" s="47"/>
      <c r="D934" s="44"/>
      <c r="E934" s="48"/>
      <c r="F934" s="48"/>
    </row>
    <row r="935" spans="3:6">
      <c r="C935" s="47"/>
      <c r="D935" s="44"/>
      <c r="E935" s="48"/>
      <c r="F935" s="48"/>
    </row>
    <row r="936" spans="3:6">
      <c r="C936" s="47"/>
      <c r="D936" s="44"/>
    </row>
    <row r="937" spans="3:6">
      <c r="C937" s="47"/>
      <c r="D937" s="44"/>
      <c r="E937" s="48"/>
      <c r="F937" s="48"/>
    </row>
    <row r="938" spans="3:6">
      <c r="C938" s="47"/>
      <c r="D938" s="44"/>
      <c r="E938" s="48"/>
      <c r="F938" s="48"/>
    </row>
    <row r="939" spans="3:6">
      <c r="C939" s="47"/>
      <c r="D939" s="44"/>
      <c r="E939" s="48"/>
      <c r="F939" s="48"/>
    </row>
    <row r="940" spans="3:6">
      <c r="C940" s="47"/>
      <c r="D940" s="44"/>
      <c r="E940" s="48"/>
      <c r="F940" s="48"/>
    </row>
    <row r="941" spans="3:6">
      <c r="C941" s="47"/>
      <c r="D941" s="44"/>
      <c r="E941" s="48"/>
      <c r="F941" s="48"/>
    </row>
    <row r="942" spans="3:6">
      <c r="C942" s="47"/>
      <c r="D942" s="44"/>
      <c r="E942" s="48"/>
      <c r="F942" s="48"/>
    </row>
    <row r="943" spans="3:6">
      <c r="C943" s="47"/>
      <c r="D943" s="44"/>
    </row>
    <row r="944" spans="3:6">
      <c r="C944" s="47"/>
      <c r="D944" s="44"/>
      <c r="E944" s="48"/>
      <c r="F944" s="48"/>
    </row>
    <row r="945" spans="3:6">
      <c r="C945" s="47"/>
      <c r="D945" s="44"/>
      <c r="E945" s="48"/>
      <c r="F945" s="48"/>
    </row>
    <row r="946" spans="3:6">
      <c r="C946" s="47"/>
      <c r="D946" s="44"/>
      <c r="E946" s="48"/>
      <c r="F946" s="48"/>
    </row>
    <row r="947" spans="3:6">
      <c r="C947" s="47"/>
      <c r="D947" s="44"/>
      <c r="E947" s="48"/>
      <c r="F947" s="48"/>
    </row>
    <row r="948" spans="3:6">
      <c r="C948" s="47"/>
      <c r="D948" s="44"/>
      <c r="E948" s="48"/>
      <c r="F948" s="48"/>
    </row>
    <row r="949" spans="3:6">
      <c r="C949" s="47"/>
      <c r="D949" s="44"/>
      <c r="E949" s="48"/>
      <c r="F949" s="48"/>
    </row>
    <row r="950" spans="3:6">
      <c r="C950" s="47"/>
      <c r="D950" s="44"/>
    </row>
    <row r="951" spans="3:6">
      <c r="C951" s="47"/>
      <c r="D951" s="44"/>
      <c r="E951" s="48"/>
      <c r="F951" s="48"/>
    </row>
    <row r="952" spans="3:6">
      <c r="C952" s="47"/>
      <c r="D952" s="44"/>
      <c r="E952" s="48"/>
      <c r="F952" s="48"/>
    </row>
    <row r="953" spans="3:6">
      <c r="C953" s="47"/>
      <c r="D953" s="44"/>
      <c r="E953" s="48"/>
      <c r="F953" s="48"/>
    </row>
    <row r="954" spans="3:6">
      <c r="C954" s="47"/>
      <c r="D954" s="44"/>
      <c r="E954" s="48"/>
      <c r="F954" s="48"/>
    </row>
    <row r="955" spans="3:6">
      <c r="C955" s="47"/>
      <c r="D955" s="44"/>
      <c r="E955" s="48"/>
      <c r="F955" s="48"/>
    </row>
    <row r="956" spans="3:6">
      <c r="C956" s="47"/>
      <c r="D956" s="44"/>
      <c r="E956" s="48"/>
      <c r="F956" s="48"/>
    </row>
    <row r="957" spans="3:6">
      <c r="C957" s="47"/>
      <c r="D957" s="44"/>
    </row>
    <row r="958" spans="3:6">
      <c r="C958" s="47"/>
      <c r="D958" s="44"/>
      <c r="E958" s="48"/>
      <c r="F958" s="48"/>
    </row>
    <row r="959" spans="3:6">
      <c r="C959" s="47"/>
      <c r="D959" s="44"/>
      <c r="E959" s="48"/>
      <c r="F959" s="48"/>
    </row>
    <row r="960" spans="3:6">
      <c r="C960" s="47"/>
      <c r="D960" s="44"/>
      <c r="E960" s="48"/>
      <c r="F960" s="48"/>
    </row>
    <row r="961" spans="3:6">
      <c r="C961" s="47"/>
      <c r="D961" s="44"/>
      <c r="E961" s="48"/>
      <c r="F961" s="48"/>
    </row>
    <row r="962" spans="3:6">
      <c r="C962" s="47"/>
      <c r="D962" s="44"/>
      <c r="E962" s="48"/>
      <c r="F962" s="48"/>
    </row>
    <row r="963" spans="3:6">
      <c r="C963" s="47"/>
      <c r="D963" s="44"/>
      <c r="E963" s="48"/>
      <c r="F963" s="48"/>
    </row>
    <row r="964" spans="3:6">
      <c r="C964" s="47"/>
      <c r="D964" s="44"/>
    </row>
    <row r="965" spans="3:6">
      <c r="C965" s="47"/>
      <c r="D965" s="44"/>
      <c r="E965" s="48"/>
      <c r="F965" s="48"/>
    </row>
    <row r="966" spans="3:6">
      <c r="C966" s="47"/>
      <c r="D966" s="44"/>
      <c r="E966" s="48"/>
      <c r="F966" s="48"/>
    </row>
    <row r="967" spans="3:6">
      <c r="C967" s="47"/>
      <c r="D967" s="44"/>
      <c r="E967" s="48"/>
      <c r="F967" s="48"/>
    </row>
    <row r="968" spans="3:6">
      <c r="C968" s="47"/>
      <c r="D968" s="44"/>
      <c r="E968" s="48"/>
      <c r="F968" s="48"/>
    </row>
    <row r="969" spans="3:6">
      <c r="C969" s="47"/>
      <c r="D969" s="44"/>
      <c r="E969" s="48"/>
      <c r="F969" s="48"/>
    </row>
    <row r="970" spans="3:6">
      <c r="C970" s="47"/>
      <c r="D970" s="44"/>
      <c r="E970" s="48"/>
      <c r="F970" s="48"/>
    </row>
    <row r="971" spans="3:6">
      <c r="C971" s="47"/>
      <c r="D971" s="44"/>
    </row>
    <row r="972" spans="3:6">
      <c r="C972" s="47"/>
      <c r="D972" s="44"/>
      <c r="E972" s="48"/>
      <c r="F972" s="48"/>
    </row>
    <row r="973" spans="3:6">
      <c r="C973" s="47"/>
      <c r="D973" s="44"/>
      <c r="E973" s="48"/>
      <c r="F973" s="48"/>
    </row>
    <row r="974" spans="3:6">
      <c r="C974" s="47"/>
      <c r="D974" s="44"/>
      <c r="E974" s="48"/>
      <c r="F974" s="48"/>
    </row>
    <row r="975" spans="3:6">
      <c r="C975" s="47"/>
      <c r="D975" s="44"/>
      <c r="E975" s="48"/>
      <c r="F975" s="48"/>
    </row>
    <row r="976" spans="3:6">
      <c r="C976" s="47"/>
      <c r="D976" s="44"/>
      <c r="E976" s="48"/>
      <c r="F976" s="48"/>
    </row>
    <row r="977" spans="3:6">
      <c r="C977" s="47"/>
      <c r="D977" s="44"/>
      <c r="E977" s="48"/>
      <c r="F977" s="48"/>
    </row>
    <row r="978" spans="3:6">
      <c r="C978" s="47"/>
      <c r="D978" s="44"/>
    </row>
    <row r="979" spans="3:6">
      <c r="C979" s="47"/>
      <c r="D979" s="44"/>
      <c r="E979" s="48"/>
      <c r="F979" s="48"/>
    </row>
    <row r="980" spans="3:6">
      <c r="C980" s="47"/>
      <c r="D980" s="44"/>
      <c r="E980" s="48"/>
      <c r="F980" s="48"/>
    </row>
    <row r="981" spans="3:6">
      <c r="C981" s="47"/>
      <c r="D981" s="44"/>
      <c r="E981" s="48"/>
      <c r="F981" s="48"/>
    </row>
    <row r="982" spans="3:6">
      <c r="C982" s="47"/>
      <c r="D982" s="44"/>
      <c r="E982" s="48"/>
      <c r="F982" s="48"/>
    </row>
    <row r="983" spans="3:6">
      <c r="C983" s="47"/>
      <c r="D983" s="44"/>
      <c r="E983" s="48"/>
      <c r="F983" s="48"/>
    </row>
    <row r="984" spans="3:6">
      <c r="C984" s="47"/>
      <c r="D984" s="44"/>
      <c r="E984" s="48"/>
      <c r="F984" s="48"/>
    </row>
    <row r="985" spans="3:6">
      <c r="C985" s="47"/>
      <c r="D985" s="44"/>
    </row>
    <row r="986" spans="3:6">
      <c r="C986" s="47"/>
      <c r="D986" s="44"/>
      <c r="E986" s="48"/>
      <c r="F986" s="48"/>
    </row>
    <row r="987" spans="3:6">
      <c r="C987" s="47"/>
      <c r="D987" s="44"/>
      <c r="E987" s="48"/>
      <c r="F987" s="48"/>
    </row>
    <row r="988" spans="3:6">
      <c r="C988" s="47"/>
      <c r="D988" s="44"/>
      <c r="E988" s="48"/>
      <c r="F988" s="48"/>
    </row>
    <row r="989" spans="3:6">
      <c r="C989" s="47"/>
      <c r="D989" s="44"/>
      <c r="E989" s="48"/>
      <c r="F989" s="48"/>
    </row>
    <row r="990" spans="3:6">
      <c r="C990" s="47"/>
      <c r="D990" s="44"/>
      <c r="E990" s="48"/>
      <c r="F990" s="48"/>
    </row>
    <row r="991" spans="3:6">
      <c r="C991" s="47"/>
      <c r="D991" s="44"/>
      <c r="E991" s="48"/>
      <c r="F991" s="48"/>
    </row>
    <row r="992" spans="3:6">
      <c r="C992" s="47"/>
      <c r="D992" s="44"/>
    </row>
    <row r="993" spans="3:6">
      <c r="C993" s="47"/>
      <c r="D993" s="44"/>
      <c r="E993" s="48"/>
      <c r="F993" s="48"/>
    </row>
    <row r="994" spans="3:6">
      <c r="C994" s="47"/>
      <c r="D994" s="44"/>
      <c r="E994" s="48"/>
      <c r="F994" s="48"/>
    </row>
    <row r="995" spans="3:6">
      <c r="C995" s="47"/>
      <c r="D995" s="44"/>
      <c r="E995" s="48"/>
      <c r="F995" s="48"/>
    </row>
    <row r="996" spans="3:6">
      <c r="C996" s="47"/>
      <c r="D996" s="44"/>
      <c r="E996" s="48"/>
      <c r="F996" s="48"/>
    </row>
    <row r="997" spans="3:6">
      <c r="C997" s="47"/>
      <c r="D997" s="44"/>
      <c r="E997" s="48"/>
      <c r="F997" s="48"/>
    </row>
    <row r="998" spans="3:6">
      <c r="C998" s="47"/>
      <c r="D998" s="44"/>
      <c r="E998" s="48"/>
      <c r="F998" s="48"/>
    </row>
    <row r="999" spans="3:6">
      <c r="C999" s="47"/>
      <c r="D999" s="44"/>
    </row>
    <row r="1000" spans="3:6">
      <c r="C1000" s="47"/>
      <c r="D1000" s="44"/>
      <c r="E1000" s="48"/>
      <c r="F1000" s="48"/>
    </row>
    <row r="1001" spans="3:6">
      <c r="C1001" s="47"/>
      <c r="D1001" s="44"/>
      <c r="E1001" s="48"/>
      <c r="F1001" s="48"/>
    </row>
    <row r="1002" spans="3:6">
      <c r="C1002" s="47"/>
      <c r="D1002" s="44"/>
      <c r="E1002" s="48"/>
      <c r="F1002" s="48"/>
    </row>
    <row r="1003" spans="3:6">
      <c r="C1003" s="47"/>
      <c r="D1003" s="44"/>
      <c r="E1003" s="48"/>
      <c r="F1003" s="48"/>
    </row>
    <row r="1004" spans="3:6">
      <c r="C1004" s="47"/>
      <c r="D1004" s="44"/>
      <c r="E1004" s="48"/>
      <c r="F1004" s="48"/>
    </row>
    <row r="1005" spans="3:6">
      <c r="C1005" s="47"/>
      <c r="D1005" s="44"/>
      <c r="E1005" s="48"/>
      <c r="F1005" s="48"/>
    </row>
    <row r="1006" spans="3:6">
      <c r="C1006" s="47"/>
      <c r="D1006" s="44"/>
    </row>
    <row r="1007" spans="3:6">
      <c r="C1007" s="47"/>
      <c r="D1007" s="44"/>
      <c r="E1007" s="48"/>
      <c r="F1007" s="48"/>
    </row>
    <row r="1008" spans="3:6">
      <c r="C1008" s="47"/>
      <c r="D1008" s="44"/>
      <c r="E1008" s="48"/>
      <c r="F1008" s="48"/>
    </row>
    <row r="1009" spans="3:6">
      <c r="C1009" s="47"/>
      <c r="D1009" s="44"/>
      <c r="E1009" s="48"/>
      <c r="F1009" s="48"/>
    </row>
    <row r="1010" spans="3:6">
      <c r="C1010" s="47"/>
      <c r="D1010" s="44"/>
      <c r="E1010" s="48"/>
      <c r="F1010" s="48"/>
    </row>
    <row r="1011" spans="3:6">
      <c r="C1011" s="47"/>
      <c r="D1011" s="44"/>
      <c r="E1011" s="48"/>
      <c r="F1011" s="48"/>
    </row>
    <row r="1012" spans="3:6">
      <c r="C1012" s="47"/>
      <c r="D1012" s="44"/>
      <c r="E1012" s="48"/>
      <c r="F1012" s="48"/>
    </row>
    <row r="1013" spans="3:6">
      <c r="C1013" s="47"/>
      <c r="D1013" s="44"/>
    </row>
    <row r="1014" spans="3:6">
      <c r="C1014" s="47"/>
      <c r="D1014" s="44"/>
      <c r="E1014" s="48"/>
      <c r="F1014" s="48"/>
    </row>
    <row r="1015" spans="3:6">
      <c r="C1015" s="47"/>
      <c r="D1015" s="44"/>
      <c r="E1015" s="48"/>
      <c r="F1015" s="48"/>
    </row>
    <row r="1016" spans="3:6">
      <c r="C1016" s="47"/>
      <c r="D1016" s="44"/>
      <c r="E1016" s="48"/>
      <c r="F1016" s="48"/>
    </row>
    <row r="1017" spans="3:6">
      <c r="C1017" s="47"/>
      <c r="D1017" s="44"/>
      <c r="E1017" s="48"/>
      <c r="F1017" s="48"/>
    </row>
    <row r="1018" spans="3:6">
      <c r="C1018" s="47"/>
      <c r="D1018" s="44"/>
      <c r="E1018" s="48"/>
      <c r="F1018" s="48"/>
    </row>
    <row r="1019" spans="3:6">
      <c r="C1019" s="47"/>
      <c r="D1019" s="44"/>
      <c r="E1019" s="48"/>
      <c r="F1019" s="48"/>
    </row>
    <row r="1020" spans="3:6">
      <c r="C1020" s="47"/>
      <c r="D1020" s="44"/>
    </row>
    <row r="1021" spans="3:6">
      <c r="C1021" s="47"/>
      <c r="D1021" s="44"/>
      <c r="E1021" s="48"/>
      <c r="F1021" s="48"/>
    </row>
    <row r="1022" spans="3:6">
      <c r="C1022" s="47"/>
      <c r="D1022" s="44"/>
      <c r="E1022" s="48"/>
      <c r="F1022" s="48"/>
    </row>
    <row r="1023" spans="3:6">
      <c r="C1023" s="47"/>
      <c r="D1023" s="44"/>
      <c r="E1023" s="48"/>
      <c r="F1023" s="48"/>
    </row>
    <row r="1024" spans="3:6">
      <c r="C1024" s="47"/>
      <c r="D1024" s="44"/>
      <c r="E1024" s="48"/>
      <c r="F1024" s="48"/>
    </row>
    <row r="1025" spans="3:6">
      <c r="C1025" s="47"/>
      <c r="D1025" s="44"/>
      <c r="E1025" s="48"/>
      <c r="F1025" s="48"/>
    </row>
    <row r="1026" spans="3:6">
      <c r="C1026" s="47"/>
      <c r="D1026" s="44"/>
      <c r="E1026" s="48"/>
      <c r="F1026" s="48"/>
    </row>
    <row r="1027" spans="3:6">
      <c r="C1027" s="47"/>
      <c r="D1027" s="44"/>
    </row>
    <row r="1028" spans="3:6">
      <c r="C1028" s="47"/>
      <c r="D1028" s="44"/>
      <c r="E1028" s="48"/>
      <c r="F1028" s="48"/>
    </row>
    <row r="1029" spans="3:6">
      <c r="C1029" s="47"/>
      <c r="D1029" s="44"/>
      <c r="E1029" s="48"/>
      <c r="F1029" s="48"/>
    </row>
    <row r="1030" spans="3:6">
      <c r="C1030" s="47"/>
      <c r="D1030" s="44"/>
      <c r="E1030" s="48"/>
      <c r="F1030" s="48"/>
    </row>
    <row r="1031" spans="3:6">
      <c r="C1031" s="47"/>
      <c r="D1031" s="44"/>
      <c r="E1031" s="48"/>
      <c r="F1031" s="48"/>
    </row>
    <row r="1032" spans="3:6">
      <c r="C1032" s="47"/>
      <c r="D1032" s="44"/>
      <c r="E1032" s="48"/>
      <c r="F1032" s="48"/>
    </row>
    <row r="1033" spans="3:6">
      <c r="C1033" s="47"/>
      <c r="D1033" s="44"/>
      <c r="E1033" s="48"/>
      <c r="F1033" s="48"/>
    </row>
    <row r="1034" spans="3:6">
      <c r="C1034" s="47"/>
      <c r="D1034" s="44"/>
    </row>
    <row r="1035" spans="3:6">
      <c r="C1035" s="47"/>
      <c r="D1035" s="44"/>
      <c r="E1035" s="48"/>
      <c r="F1035" s="48"/>
    </row>
    <row r="1036" spans="3:6">
      <c r="C1036" s="47"/>
      <c r="D1036" s="44"/>
      <c r="E1036" s="48"/>
      <c r="F1036" s="48"/>
    </row>
    <row r="1037" spans="3:6">
      <c r="C1037" s="47"/>
      <c r="D1037" s="44"/>
      <c r="E1037" s="48"/>
      <c r="F1037" s="48"/>
    </row>
    <row r="1038" spans="3:6">
      <c r="C1038" s="47"/>
      <c r="D1038" s="44"/>
      <c r="E1038" s="48"/>
      <c r="F1038" s="48"/>
    </row>
    <row r="1039" spans="3:6">
      <c r="C1039" s="47"/>
      <c r="D1039" s="44"/>
      <c r="E1039" s="48"/>
      <c r="F1039" s="48"/>
    </row>
    <row r="1040" spans="3:6">
      <c r="C1040" s="47"/>
      <c r="D1040" s="44"/>
      <c r="E1040" s="48"/>
      <c r="F1040" s="48"/>
    </row>
    <row r="1041" spans="3:6">
      <c r="C1041" s="47"/>
      <c r="D1041" s="44"/>
    </row>
    <row r="1042" spans="3:6">
      <c r="C1042" s="47"/>
      <c r="D1042" s="44"/>
      <c r="E1042" s="48"/>
      <c r="F1042" s="48"/>
    </row>
    <row r="1043" spans="3:6">
      <c r="C1043" s="47"/>
      <c r="D1043" s="44"/>
      <c r="E1043" s="48"/>
      <c r="F1043" s="48"/>
    </row>
    <row r="1044" spans="3:6">
      <c r="C1044" s="47"/>
      <c r="D1044" s="44"/>
      <c r="E1044" s="48"/>
      <c r="F1044" s="48"/>
    </row>
    <row r="1045" spans="3:6">
      <c r="C1045" s="47"/>
      <c r="D1045" s="44"/>
      <c r="E1045" s="48"/>
      <c r="F1045" s="48"/>
    </row>
    <row r="1046" spans="3:6">
      <c r="C1046" s="47"/>
      <c r="D1046" s="44"/>
      <c r="E1046" s="48"/>
      <c r="F1046" s="48"/>
    </row>
    <row r="1047" spans="3:6">
      <c r="C1047" s="47"/>
      <c r="D1047" s="44"/>
      <c r="E1047" s="48"/>
      <c r="F1047" s="48"/>
    </row>
    <row r="1048" spans="3:6">
      <c r="C1048" s="47"/>
      <c r="D1048" s="44"/>
    </row>
    <row r="1049" spans="3:6">
      <c r="C1049" s="47"/>
      <c r="D1049" s="44"/>
      <c r="E1049" s="48"/>
      <c r="F1049" s="48"/>
    </row>
    <row r="1050" spans="3:6">
      <c r="C1050" s="47"/>
      <c r="D1050" s="44"/>
      <c r="E1050" s="48"/>
      <c r="F1050" s="48"/>
    </row>
    <row r="1051" spans="3:6">
      <c r="C1051" s="47"/>
      <c r="D1051" s="44"/>
      <c r="E1051" s="48"/>
      <c r="F1051" s="48"/>
    </row>
    <row r="1052" spans="3:6">
      <c r="C1052" s="47"/>
      <c r="D1052" s="44"/>
      <c r="E1052" s="48"/>
      <c r="F1052" s="48"/>
    </row>
    <row r="1053" spans="3:6">
      <c r="C1053" s="47"/>
      <c r="D1053" s="44"/>
      <c r="E1053" s="48"/>
      <c r="F1053" s="48"/>
    </row>
    <row r="1054" spans="3:6">
      <c r="C1054" s="47"/>
      <c r="D1054" s="44"/>
      <c r="E1054" s="48"/>
      <c r="F1054" s="48"/>
    </row>
    <row r="1055" spans="3:6">
      <c r="C1055" s="47"/>
      <c r="D1055" s="44"/>
    </row>
    <row r="1056" spans="3:6">
      <c r="C1056" s="47"/>
      <c r="D1056" s="44"/>
      <c r="E1056" s="48"/>
      <c r="F1056" s="48"/>
    </row>
    <row r="1057" spans="3:6">
      <c r="C1057" s="47"/>
      <c r="D1057" s="44"/>
      <c r="E1057" s="48"/>
      <c r="F1057" s="48"/>
    </row>
    <row r="1058" spans="3:6">
      <c r="C1058" s="47"/>
      <c r="D1058" s="44"/>
      <c r="E1058" s="48"/>
      <c r="F1058" s="48"/>
    </row>
    <row r="1059" spans="3:6">
      <c r="C1059" s="47"/>
      <c r="D1059" s="44"/>
      <c r="E1059" s="48"/>
      <c r="F1059" s="48"/>
    </row>
    <row r="1060" spans="3:6">
      <c r="C1060" s="47"/>
      <c r="D1060" s="44"/>
      <c r="E1060" s="48"/>
      <c r="F1060" s="48"/>
    </row>
    <row r="1061" spans="3:6">
      <c r="C1061" s="47"/>
      <c r="D1061" s="44"/>
      <c r="E1061" s="48"/>
      <c r="F1061" s="48"/>
    </row>
    <row r="1062" spans="3:6">
      <c r="C1062" s="47"/>
      <c r="D1062" s="44"/>
    </row>
    <row r="1063" spans="3:6">
      <c r="C1063" s="47"/>
      <c r="D1063" s="44"/>
      <c r="E1063" s="48"/>
      <c r="F1063" s="48"/>
    </row>
    <row r="1064" spans="3:6">
      <c r="C1064" s="47"/>
      <c r="D1064" s="44"/>
      <c r="E1064" s="48"/>
      <c r="F1064" s="48"/>
    </row>
    <row r="1065" spans="3:6">
      <c r="C1065" s="47"/>
      <c r="D1065" s="44"/>
      <c r="E1065" s="48"/>
      <c r="F1065" s="48"/>
    </row>
    <row r="1066" spans="3:6">
      <c r="C1066" s="47"/>
      <c r="D1066" s="44"/>
      <c r="E1066" s="48"/>
      <c r="F1066" s="48"/>
    </row>
    <row r="1067" spans="3:6">
      <c r="C1067" s="47"/>
      <c r="D1067" s="44"/>
      <c r="E1067" s="48"/>
      <c r="F1067" s="48"/>
    </row>
    <row r="1068" spans="3:6">
      <c r="C1068" s="47"/>
      <c r="D1068" s="44"/>
      <c r="E1068" s="48"/>
      <c r="F1068" s="48"/>
    </row>
    <row r="1069" spans="3:6">
      <c r="C1069" s="47"/>
      <c r="D1069" s="44"/>
    </row>
    <row r="1070" spans="3:6">
      <c r="C1070" s="47"/>
      <c r="D1070" s="44"/>
      <c r="E1070" s="48"/>
      <c r="F1070" s="48"/>
    </row>
    <row r="1071" spans="3:6">
      <c r="C1071" s="47"/>
      <c r="D1071" s="44"/>
      <c r="E1071" s="48"/>
      <c r="F1071" s="48"/>
    </row>
    <row r="1072" spans="3:6">
      <c r="C1072" s="47"/>
      <c r="D1072" s="44"/>
      <c r="E1072" s="48"/>
      <c r="F1072" s="48"/>
    </row>
    <row r="1073" spans="3:6">
      <c r="C1073" s="47"/>
      <c r="D1073" s="44"/>
      <c r="E1073" s="48"/>
      <c r="F1073" s="48"/>
    </row>
    <row r="1074" spans="3:6">
      <c r="C1074" s="47"/>
      <c r="D1074" s="44"/>
      <c r="E1074" s="48"/>
      <c r="F1074" s="48"/>
    </row>
    <row r="1075" spans="3:6">
      <c r="C1075" s="47"/>
      <c r="D1075" s="44"/>
      <c r="E1075" s="48"/>
      <c r="F1075" s="48"/>
    </row>
    <row r="1076" spans="3:6">
      <c r="C1076" s="47"/>
      <c r="D1076" s="44"/>
    </row>
    <row r="1077" spans="3:6">
      <c r="C1077" s="47"/>
      <c r="D1077" s="44"/>
      <c r="E1077" s="48"/>
      <c r="F1077" s="48"/>
    </row>
    <row r="1078" spans="3:6">
      <c r="C1078" s="47"/>
      <c r="D1078" s="44"/>
      <c r="E1078" s="48"/>
      <c r="F1078" s="48"/>
    </row>
    <row r="1079" spans="3:6">
      <c r="C1079" s="47"/>
      <c r="D1079" s="44"/>
      <c r="E1079" s="48"/>
      <c r="F1079" s="48"/>
    </row>
    <row r="1080" spans="3:6">
      <c r="C1080" s="47"/>
      <c r="D1080" s="44"/>
      <c r="E1080" s="48"/>
      <c r="F1080" s="48"/>
    </row>
    <row r="1081" spans="3:6">
      <c r="C1081" s="47"/>
      <c r="D1081" s="44"/>
      <c r="E1081" s="48"/>
      <c r="F1081" s="48"/>
    </row>
    <row r="1082" spans="3:6">
      <c r="C1082" s="47"/>
      <c r="D1082" s="44"/>
      <c r="E1082" s="48"/>
      <c r="F1082" s="48"/>
    </row>
    <row r="1083" spans="3:6">
      <c r="C1083" s="47"/>
      <c r="D1083" s="44"/>
    </row>
    <row r="1084" spans="3:6">
      <c r="C1084" s="47"/>
      <c r="D1084" s="44"/>
      <c r="E1084" s="48"/>
      <c r="F1084" s="48"/>
    </row>
    <row r="1085" spans="3:6">
      <c r="C1085" s="47"/>
      <c r="D1085" s="44"/>
      <c r="E1085" s="48"/>
      <c r="F1085" s="48"/>
    </row>
    <row r="1086" spans="3:6">
      <c r="C1086" s="47"/>
      <c r="D1086" s="44"/>
      <c r="E1086" s="48"/>
      <c r="F1086" s="48"/>
    </row>
    <row r="1087" spans="3:6">
      <c r="C1087" s="47"/>
      <c r="D1087" s="44"/>
      <c r="E1087" s="48"/>
      <c r="F1087" s="48"/>
    </row>
    <row r="1088" spans="3:6">
      <c r="C1088" s="47"/>
      <c r="D1088" s="44"/>
      <c r="E1088" s="48"/>
      <c r="F1088" s="48"/>
    </row>
    <row r="1089" spans="3:6">
      <c r="C1089" s="47"/>
      <c r="D1089" s="44"/>
      <c r="E1089" s="48"/>
      <c r="F1089" s="48"/>
    </row>
    <row r="1090" spans="3:6">
      <c r="C1090" s="47"/>
      <c r="D1090" s="44"/>
    </row>
    <row r="1091" spans="3:6">
      <c r="C1091" s="47"/>
      <c r="D1091" s="44"/>
      <c r="E1091" s="48"/>
      <c r="F1091" s="48"/>
    </row>
    <row r="1092" spans="3:6">
      <c r="C1092" s="47"/>
      <c r="D1092" s="44"/>
      <c r="E1092" s="48"/>
      <c r="F1092" s="48"/>
    </row>
    <row r="1093" spans="3:6">
      <c r="C1093" s="47"/>
      <c r="D1093" s="44"/>
      <c r="E1093" s="48"/>
      <c r="F1093" s="48"/>
    </row>
    <row r="1094" spans="3:6">
      <c r="C1094" s="47"/>
      <c r="D1094" s="44"/>
      <c r="E1094" s="48"/>
      <c r="F1094" s="48"/>
    </row>
    <row r="1095" spans="3:6">
      <c r="C1095" s="47"/>
      <c r="D1095" s="44"/>
      <c r="E1095" s="48"/>
      <c r="F1095" s="48"/>
    </row>
    <row r="1096" spans="3:6">
      <c r="C1096" s="47"/>
      <c r="D1096" s="44"/>
      <c r="E1096" s="48"/>
      <c r="F1096" s="48"/>
    </row>
    <row r="1097" spans="3:6">
      <c r="C1097" s="47"/>
      <c r="D1097" s="44"/>
    </row>
    <row r="1098" spans="3:6">
      <c r="C1098" s="47"/>
      <c r="D1098" s="44"/>
      <c r="E1098" s="48"/>
      <c r="F1098" s="48"/>
    </row>
    <row r="1099" spans="3:6">
      <c r="C1099" s="47"/>
      <c r="D1099" s="44"/>
      <c r="E1099" s="48"/>
      <c r="F1099" s="48"/>
    </row>
    <row r="1100" spans="3:6">
      <c r="C1100" s="47"/>
      <c r="D1100" s="44"/>
      <c r="E1100" s="48"/>
      <c r="F1100" s="48"/>
    </row>
    <row r="1101" spans="3:6">
      <c r="C1101" s="47"/>
      <c r="D1101" s="44"/>
      <c r="E1101" s="48"/>
      <c r="F1101" s="48"/>
    </row>
    <row r="1102" spans="3:6">
      <c r="C1102" s="47"/>
      <c r="D1102" s="44"/>
      <c r="E1102" s="48"/>
      <c r="F1102" s="48"/>
    </row>
    <row r="1103" spans="3:6">
      <c r="C1103" s="47"/>
      <c r="D1103" s="44"/>
      <c r="E1103" s="48"/>
      <c r="F1103" s="48"/>
    </row>
    <row r="1104" spans="3:6">
      <c r="C1104" s="47"/>
      <c r="D1104" s="44"/>
    </row>
    <row r="1105" spans="3:6">
      <c r="C1105" s="47"/>
      <c r="D1105" s="44"/>
      <c r="E1105" s="48"/>
      <c r="F1105" s="48"/>
    </row>
    <row r="1106" spans="3:6">
      <c r="C1106" s="47"/>
      <c r="D1106" s="44"/>
      <c r="E1106" s="48"/>
      <c r="F1106" s="48"/>
    </row>
    <row r="1107" spans="3:6">
      <c r="C1107" s="47"/>
      <c r="D1107" s="44"/>
      <c r="E1107" s="48"/>
      <c r="F1107" s="48"/>
    </row>
    <row r="1108" spans="3:6">
      <c r="C1108" s="47"/>
      <c r="D1108" s="44"/>
      <c r="E1108" s="48"/>
      <c r="F1108" s="48"/>
    </row>
    <row r="1109" spans="3:6">
      <c r="C1109" s="47"/>
      <c r="D1109" s="44"/>
      <c r="E1109" s="48"/>
      <c r="F1109" s="48"/>
    </row>
    <row r="1110" spans="3:6">
      <c r="C1110" s="47"/>
      <c r="D1110" s="44"/>
      <c r="E1110" s="48"/>
      <c r="F1110" s="48"/>
    </row>
    <row r="1111" spans="3:6">
      <c r="C1111" s="47"/>
      <c r="D1111" s="44"/>
    </row>
    <row r="1112" spans="3:6">
      <c r="C1112" s="47"/>
      <c r="D1112" s="44"/>
      <c r="E1112" s="48"/>
      <c r="F1112" s="48"/>
    </row>
    <row r="1113" spans="3:6">
      <c r="C1113" s="47"/>
      <c r="D1113" s="44"/>
      <c r="E1113" s="48"/>
      <c r="F1113" s="48"/>
    </row>
    <row r="1114" spans="3:6">
      <c r="C1114" s="47"/>
      <c r="D1114" s="44"/>
      <c r="E1114" s="48"/>
      <c r="F1114" s="48"/>
    </row>
    <row r="1115" spans="3:6">
      <c r="C1115" s="47"/>
      <c r="D1115" s="44"/>
      <c r="E1115" s="48"/>
      <c r="F1115" s="48"/>
    </row>
    <row r="1116" spans="3:6">
      <c r="C1116" s="47"/>
      <c r="D1116" s="44"/>
      <c r="E1116" s="48"/>
      <c r="F1116" s="48"/>
    </row>
    <row r="1117" spans="3:6">
      <c r="C1117" s="47"/>
      <c r="D1117" s="44"/>
      <c r="E1117" s="48"/>
      <c r="F1117" s="48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E3D1-26F5-4723-977E-D0F643A04BFE}">
  <dimension ref="B3:D28"/>
  <sheetViews>
    <sheetView workbookViewId="0">
      <selection activeCell="B3" sqref="B3"/>
    </sheetView>
  </sheetViews>
  <sheetFormatPr baseColWidth="10" defaultRowHeight="12.75"/>
  <sheetData>
    <row r="3" spans="2:4" ht="13.5" thickBot="1"/>
    <row r="4" spans="2:4" ht="13.5" thickBot="1">
      <c r="B4" s="128">
        <v>3</v>
      </c>
      <c r="C4" s="129">
        <v>0.4</v>
      </c>
      <c r="D4" s="130"/>
    </row>
    <row r="5" spans="2:4" ht="13.5" thickBot="1">
      <c r="B5" s="128">
        <v>2</v>
      </c>
      <c r="C5" s="129">
        <v>0.33</v>
      </c>
      <c r="D5" s="130"/>
    </row>
    <row r="6" spans="2:4" ht="13.5" thickBot="1">
      <c r="B6" s="128">
        <v>1</v>
      </c>
      <c r="C6" s="129">
        <v>0.27</v>
      </c>
      <c r="D6" s="130"/>
    </row>
    <row r="7" spans="2:4" ht="13.5" thickBot="1">
      <c r="B7" s="130"/>
      <c r="C7" s="130"/>
      <c r="D7" s="130"/>
    </row>
    <row r="8" spans="2:4" ht="13.5" thickBot="1">
      <c r="B8" s="131">
        <v>3</v>
      </c>
      <c r="C8" s="132">
        <v>0.6</v>
      </c>
      <c r="D8" s="132">
        <v>0.55000000000000004</v>
      </c>
    </row>
    <row r="9" spans="2:4" ht="13.5" thickBot="1">
      <c r="B9" s="131">
        <v>2</v>
      </c>
      <c r="C9" s="132">
        <v>0.4</v>
      </c>
      <c r="D9" s="132">
        <v>0.45</v>
      </c>
    </row>
    <row r="10" spans="2:4" ht="13.5" thickBot="1">
      <c r="B10" s="130"/>
      <c r="C10" s="130"/>
      <c r="D10" s="130"/>
    </row>
    <row r="11" spans="2:4" ht="13.5" thickBot="1">
      <c r="B11" s="130"/>
      <c r="C11" s="130"/>
      <c r="D11" s="130"/>
    </row>
    <row r="12" spans="2:4" ht="13.5" thickBot="1">
      <c r="B12" s="133" t="s">
        <v>63</v>
      </c>
      <c r="C12" s="134"/>
      <c r="D12" s="130"/>
    </row>
    <row r="13" spans="2:4" ht="13.5" thickBot="1">
      <c r="B13" s="133" t="s">
        <v>64</v>
      </c>
      <c r="C13" s="135">
        <v>0.3</v>
      </c>
      <c r="D13" s="130"/>
    </row>
    <row r="14" spans="2:4" ht="13.5" thickBot="1">
      <c r="B14" s="133" t="s">
        <v>65</v>
      </c>
      <c r="C14" s="135">
        <v>0.25</v>
      </c>
      <c r="D14" s="130"/>
    </row>
    <row r="15" spans="2:4" ht="13.5" thickBot="1">
      <c r="B15" s="133" t="s">
        <v>66</v>
      </c>
      <c r="C15" s="135">
        <v>0.27</v>
      </c>
      <c r="D15" s="130"/>
    </row>
    <row r="16" spans="2:4" ht="13.5" thickBot="1">
      <c r="B16" s="133" t="s">
        <v>67</v>
      </c>
      <c r="C16" s="135">
        <v>0.18</v>
      </c>
      <c r="D16" s="130"/>
    </row>
    <row r="17" spans="2:4" ht="13.5" thickBot="1">
      <c r="B17" s="130"/>
      <c r="C17" s="130"/>
      <c r="D17" s="130"/>
    </row>
    <row r="18" spans="2:4" ht="13.5" thickBot="1">
      <c r="B18" s="136" t="s">
        <v>68</v>
      </c>
      <c r="C18" s="137"/>
      <c r="D18" s="130"/>
    </row>
    <row r="19" spans="2:4" ht="13.5" thickBot="1">
      <c r="B19" s="136" t="s">
        <v>64</v>
      </c>
      <c r="C19" s="138">
        <v>0.25</v>
      </c>
      <c r="D19" s="130"/>
    </row>
    <row r="20" spans="2:4" ht="13.5" thickBot="1">
      <c r="B20" s="136" t="s">
        <v>65</v>
      </c>
      <c r="C20" s="138">
        <v>0.18</v>
      </c>
      <c r="D20" s="130"/>
    </row>
    <row r="21" spans="2:4" ht="13.5" thickBot="1">
      <c r="B21" s="136" t="s">
        <v>66</v>
      </c>
      <c r="C21" s="138">
        <v>0.2</v>
      </c>
      <c r="D21" s="130"/>
    </row>
    <row r="22" spans="2:4" ht="13.5" thickBot="1">
      <c r="B22" s="136" t="s">
        <v>69</v>
      </c>
      <c r="C22" s="138">
        <v>0.27</v>
      </c>
      <c r="D22" s="130"/>
    </row>
    <row r="23" spans="2:4" ht="13.5" thickBot="1">
      <c r="B23" s="136" t="s">
        <v>67</v>
      </c>
      <c r="C23" s="138">
        <v>0.1</v>
      </c>
      <c r="D23" s="130"/>
    </row>
    <row r="24" spans="2:4" ht="13.5" thickBot="1">
      <c r="B24" s="130"/>
      <c r="C24" s="130"/>
      <c r="D24" s="130"/>
    </row>
    <row r="25" spans="2:4" ht="13.5" thickBot="1">
      <c r="B25" s="139" t="s">
        <v>70</v>
      </c>
      <c r="C25" s="139"/>
      <c r="D25" s="130"/>
    </row>
    <row r="26" spans="2:4" ht="26.25" thickBot="1">
      <c r="B26" s="139" t="s">
        <v>71</v>
      </c>
      <c r="C26" s="140">
        <v>0.6</v>
      </c>
      <c r="D26" s="130"/>
    </row>
    <row r="27" spans="2:4" ht="26.25" thickBot="1">
      <c r="B27" s="139" t="s">
        <v>72</v>
      </c>
      <c r="C27" s="140">
        <v>0.4</v>
      </c>
      <c r="D27" s="130"/>
    </row>
    <row r="28" spans="2:4" ht="13.5" thickBot="1">
      <c r="B28" s="130"/>
      <c r="C28" s="130"/>
      <c r="D28" s="1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D355-C783-487F-9FA3-45781C434C66}">
  <sheetPr>
    <pageSetUpPr fitToPage="1"/>
  </sheetPr>
  <dimension ref="B3:R366"/>
  <sheetViews>
    <sheetView topLeftCell="A49" zoomScale="90" zoomScaleNormal="90" zoomScaleSheetLayoutView="118" zoomScalePageLayoutView="90" workbookViewId="0">
      <selection activeCell="D67" sqref="D67:I68"/>
    </sheetView>
  </sheetViews>
  <sheetFormatPr baseColWidth="10" defaultColWidth="11.5703125" defaultRowHeight="14.25" thickTop="1" thickBottom="1"/>
  <cols>
    <col min="1" max="1" width="11.5703125" style="195"/>
    <col min="2" max="2" width="14" style="195" customWidth="1"/>
    <col min="3" max="3" width="11.5703125" style="195"/>
    <col min="4" max="4" width="11.5703125" style="297"/>
    <col min="5" max="5" width="13.5703125" style="195" customWidth="1"/>
    <col min="6" max="6" width="13.85546875" style="195" customWidth="1"/>
    <col min="7" max="7" width="13.7109375" style="195" customWidth="1"/>
    <col min="8" max="8" width="12.85546875" style="195" customWidth="1"/>
    <col min="9" max="9" width="11.5703125" style="195" customWidth="1"/>
    <col min="10" max="10" width="19.140625" style="195" customWidth="1"/>
    <col min="11" max="11" width="9.5703125" style="195" customWidth="1"/>
    <col min="12" max="12" width="14.85546875" style="195" customWidth="1"/>
    <col min="13" max="13" width="11.5703125" style="195"/>
    <col min="14" max="14" width="12.7109375" style="195" customWidth="1"/>
    <col min="15" max="15" width="14.140625" style="195" customWidth="1"/>
    <col min="16" max="16384" width="11.5703125" style="195"/>
  </cols>
  <sheetData>
    <row r="3" spans="2:16" ht="44.25" thickTop="1" thickBot="1">
      <c r="D3" s="306" t="s">
        <v>226</v>
      </c>
      <c r="E3" s="307"/>
      <c r="F3" s="307"/>
      <c r="G3" s="307"/>
      <c r="H3" s="307"/>
      <c r="I3" s="308"/>
      <c r="L3" s="196" t="s">
        <v>194</v>
      </c>
      <c r="M3" s="197" t="s">
        <v>207</v>
      </c>
      <c r="N3" s="197" t="s">
        <v>208</v>
      </c>
      <c r="O3" s="197" t="s">
        <v>209</v>
      </c>
    </row>
    <row r="4" spans="2:16" ht="18" thickTop="1" thickBot="1">
      <c r="D4" s="309"/>
      <c r="E4" s="310"/>
      <c r="F4" s="310"/>
      <c r="G4" s="310"/>
      <c r="H4" s="310"/>
      <c r="I4" s="311"/>
      <c r="L4" s="198" t="s">
        <v>17</v>
      </c>
      <c r="M4" s="199">
        <v>5500</v>
      </c>
      <c r="N4" s="200">
        <f t="shared" ref="N4" si="0">+M4/55</f>
        <v>100</v>
      </c>
      <c r="O4" s="201">
        <f t="shared" ref="O4" si="1">+N4/60</f>
        <v>1.6666666666666667</v>
      </c>
    </row>
    <row r="5" spans="2:16" ht="48" thickTop="1" thickBot="1">
      <c r="B5" s="302"/>
      <c r="C5" s="302"/>
      <c r="D5" s="289" t="s">
        <v>25</v>
      </c>
      <c r="E5" s="202" t="s">
        <v>30</v>
      </c>
      <c r="F5" s="203" t="s">
        <v>41</v>
      </c>
      <c r="G5" s="202" t="s">
        <v>10</v>
      </c>
      <c r="H5" s="203" t="s">
        <v>48</v>
      </c>
      <c r="I5" s="203" t="s">
        <v>49</v>
      </c>
      <c r="J5" s="203" t="s">
        <v>50</v>
      </c>
      <c r="K5" s="203" t="s">
        <v>51</v>
      </c>
      <c r="L5" s="204" t="s">
        <v>7</v>
      </c>
      <c r="M5" s="204" t="s">
        <v>35</v>
      </c>
      <c r="N5" s="204" t="s">
        <v>37</v>
      </c>
      <c r="O5" s="204" t="s">
        <v>36</v>
      </c>
    </row>
    <row r="6" spans="2:16" thickTop="1" thickBot="1">
      <c r="B6" s="302"/>
      <c r="C6" s="302"/>
      <c r="D6" s="290" t="s">
        <v>23</v>
      </c>
      <c r="E6" s="205" t="s">
        <v>79</v>
      </c>
      <c r="F6" s="206" t="s">
        <v>106</v>
      </c>
      <c r="G6" s="207">
        <v>44</v>
      </c>
      <c r="H6" s="208">
        <v>45902</v>
      </c>
      <c r="I6" s="209">
        <v>0.3125</v>
      </c>
      <c r="J6" s="208">
        <v>45902</v>
      </c>
      <c r="K6" s="209">
        <v>0.66319444444444442</v>
      </c>
      <c r="L6" s="210">
        <v>0.30902777777777773</v>
      </c>
      <c r="M6" s="211">
        <v>445</v>
      </c>
      <c r="N6" s="210">
        <v>7.0233585858585851E-3</v>
      </c>
      <c r="O6" s="211">
        <v>10</v>
      </c>
      <c r="P6" s="212"/>
    </row>
    <row r="7" spans="2:16" thickTop="1" thickBot="1">
      <c r="B7" s="302"/>
      <c r="C7" s="302"/>
      <c r="D7" s="290" t="s">
        <v>23</v>
      </c>
      <c r="E7" s="205" t="s">
        <v>98</v>
      </c>
      <c r="F7" s="206" t="s">
        <v>106</v>
      </c>
      <c r="G7" s="207">
        <v>20</v>
      </c>
      <c r="H7" s="208">
        <v>45895</v>
      </c>
      <c r="I7" s="209">
        <v>0.3125</v>
      </c>
      <c r="J7" s="208">
        <v>45895</v>
      </c>
      <c r="K7" s="209">
        <v>0.44791666666666669</v>
      </c>
      <c r="L7" s="210">
        <v>0.13541666666666669</v>
      </c>
      <c r="M7" s="211">
        <v>195</v>
      </c>
      <c r="N7" s="210">
        <v>6.7708333333333344E-3</v>
      </c>
      <c r="O7" s="211">
        <v>9</v>
      </c>
      <c r="P7" s="212"/>
    </row>
    <row r="8" spans="2:16" thickTop="1" thickBot="1">
      <c r="B8" s="302"/>
      <c r="C8" s="302"/>
      <c r="D8" s="290" t="s">
        <v>23</v>
      </c>
      <c r="E8" s="205" t="s">
        <v>98</v>
      </c>
      <c r="F8" s="206" t="s">
        <v>106</v>
      </c>
      <c r="G8" s="207">
        <v>23</v>
      </c>
      <c r="H8" s="208">
        <v>45895</v>
      </c>
      <c r="I8" s="209">
        <v>0.53472222222222221</v>
      </c>
      <c r="J8" s="208">
        <v>45895</v>
      </c>
      <c r="K8" s="209">
        <v>0.6875</v>
      </c>
      <c r="L8" s="210">
        <v>0.11111111111111113</v>
      </c>
      <c r="M8" s="211">
        <v>160</v>
      </c>
      <c r="N8" s="210">
        <v>4.8309178743961359E-3</v>
      </c>
      <c r="O8" s="211">
        <v>6</v>
      </c>
      <c r="P8" s="212"/>
    </row>
    <row r="9" spans="2:16" thickTop="1" thickBot="1">
      <c r="B9" s="302"/>
      <c r="C9" s="302"/>
      <c r="D9" s="290" t="s">
        <v>23</v>
      </c>
      <c r="E9" s="205" t="s">
        <v>100</v>
      </c>
      <c r="F9" s="206" t="s">
        <v>106</v>
      </c>
      <c r="G9" s="207">
        <v>27</v>
      </c>
      <c r="H9" s="208">
        <v>45873</v>
      </c>
      <c r="I9" s="209">
        <v>0.51388888888888895</v>
      </c>
      <c r="J9" s="208">
        <v>45874</v>
      </c>
      <c r="K9" s="209">
        <v>0.34722222222222227</v>
      </c>
      <c r="L9" s="210">
        <v>0.25</v>
      </c>
      <c r="M9" s="211">
        <v>360</v>
      </c>
      <c r="N9" s="210">
        <v>9.2592592592592587E-3</v>
      </c>
      <c r="O9" s="211">
        <v>13</v>
      </c>
      <c r="P9" s="212"/>
    </row>
    <row r="10" spans="2:16" thickTop="1" thickBot="1">
      <c r="B10" s="302"/>
      <c r="C10" s="302"/>
      <c r="D10" s="290" t="s">
        <v>23</v>
      </c>
      <c r="E10" s="205" t="s">
        <v>100</v>
      </c>
      <c r="F10" s="206" t="s">
        <v>106</v>
      </c>
      <c r="G10" s="207">
        <v>27</v>
      </c>
      <c r="H10" s="208">
        <v>45874</v>
      </c>
      <c r="I10" s="209">
        <v>0.44097222222222227</v>
      </c>
      <c r="J10" s="208">
        <v>45874</v>
      </c>
      <c r="K10" s="209">
        <v>0.64930555555555558</v>
      </c>
      <c r="L10" s="210">
        <v>0.16666666666666666</v>
      </c>
      <c r="M10" s="211">
        <v>240</v>
      </c>
      <c r="N10" s="210">
        <v>6.1728395061728392E-3</v>
      </c>
      <c r="O10" s="213">
        <v>8</v>
      </c>
      <c r="P10" s="212"/>
    </row>
    <row r="11" spans="2:16" thickTop="1" thickBot="1">
      <c r="B11" s="302"/>
      <c r="C11" s="302"/>
      <c r="D11" s="290" t="s">
        <v>23</v>
      </c>
      <c r="E11" s="205" t="s">
        <v>100</v>
      </c>
      <c r="F11" s="206" t="s">
        <v>106</v>
      </c>
      <c r="G11" s="207">
        <v>10</v>
      </c>
      <c r="H11" s="208">
        <v>45876</v>
      </c>
      <c r="I11" s="209">
        <v>0.51736111111111105</v>
      </c>
      <c r="J11" s="208">
        <v>45876</v>
      </c>
      <c r="K11" s="209">
        <v>0.63541666666666663</v>
      </c>
      <c r="L11" s="210">
        <v>7.6388888888888923E-2</v>
      </c>
      <c r="M11" s="211">
        <v>110</v>
      </c>
      <c r="N11" s="210">
        <v>7.6388888888888921E-3</v>
      </c>
      <c r="O11" s="211">
        <v>11</v>
      </c>
      <c r="P11" s="212"/>
    </row>
    <row r="12" spans="2:16" thickTop="1" thickBot="1">
      <c r="B12" s="302"/>
      <c r="C12" s="302"/>
      <c r="D12" s="290" t="s">
        <v>23</v>
      </c>
      <c r="E12" s="205" t="s">
        <v>101</v>
      </c>
      <c r="F12" s="206" t="s">
        <v>106</v>
      </c>
      <c r="G12" s="207">
        <v>27</v>
      </c>
      <c r="H12" s="208">
        <v>45868</v>
      </c>
      <c r="I12" s="209">
        <v>0.3125</v>
      </c>
      <c r="J12" s="208">
        <v>45868</v>
      </c>
      <c r="K12" s="209">
        <v>0.63194444444444442</v>
      </c>
      <c r="L12" s="210">
        <v>0.27777777777777773</v>
      </c>
      <c r="M12" s="211">
        <v>400</v>
      </c>
      <c r="N12" s="210">
        <v>1.0288065843621397E-2</v>
      </c>
      <c r="O12" s="211">
        <v>14</v>
      </c>
      <c r="P12" s="212"/>
    </row>
    <row r="13" spans="2:16" thickTop="1" thickBot="1">
      <c r="B13" s="302"/>
      <c r="C13" s="302"/>
      <c r="D13" s="291" t="s">
        <v>23</v>
      </c>
      <c r="E13" s="214" t="s">
        <v>102</v>
      </c>
      <c r="F13" s="215" t="s">
        <v>106</v>
      </c>
      <c r="G13" s="216">
        <v>40</v>
      </c>
      <c r="H13" s="217">
        <v>45902</v>
      </c>
      <c r="I13" s="218">
        <v>0.5</v>
      </c>
      <c r="J13" s="217">
        <v>45903</v>
      </c>
      <c r="K13" s="218">
        <v>0.39583333333333331</v>
      </c>
      <c r="L13" s="219">
        <v>0.3125</v>
      </c>
      <c r="M13" s="220">
        <v>450</v>
      </c>
      <c r="N13" s="219">
        <v>7.8125E-3</v>
      </c>
      <c r="O13" s="220">
        <v>11</v>
      </c>
      <c r="P13" s="212"/>
    </row>
    <row r="14" spans="2:16" thickTop="1" thickBot="1">
      <c r="B14" s="302"/>
      <c r="C14" s="302"/>
      <c r="D14" s="291" t="s">
        <v>23</v>
      </c>
      <c r="E14" s="214" t="s">
        <v>104</v>
      </c>
      <c r="F14" s="215" t="s">
        <v>106</v>
      </c>
      <c r="G14" s="216">
        <v>20</v>
      </c>
      <c r="H14" s="217">
        <v>45895</v>
      </c>
      <c r="I14" s="218">
        <v>0.3125</v>
      </c>
      <c r="J14" s="217">
        <v>45895</v>
      </c>
      <c r="K14" s="218">
        <v>0.45833333333333331</v>
      </c>
      <c r="L14" s="219">
        <v>0.14583333333333331</v>
      </c>
      <c r="M14" s="220">
        <v>210</v>
      </c>
      <c r="N14" s="219">
        <v>7.2916666666666659E-3</v>
      </c>
      <c r="O14" s="220">
        <v>10</v>
      </c>
      <c r="P14" s="212"/>
    </row>
    <row r="15" spans="2:16" thickTop="1" thickBot="1">
      <c r="B15" s="302"/>
      <c r="C15" s="302"/>
      <c r="D15" s="291" t="s">
        <v>23</v>
      </c>
      <c r="E15" s="214" t="s">
        <v>104</v>
      </c>
      <c r="F15" s="215" t="s">
        <v>106</v>
      </c>
      <c r="G15" s="216">
        <v>23</v>
      </c>
      <c r="H15" s="217">
        <v>45895</v>
      </c>
      <c r="I15" s="218">
        <v>0.51388888888888895</v>
      </c>
      <c r="J15" s="217">
        <v>45895</v>
      </c>
      <c r="K15" s="218">
        <v>0.73611111111111116</v>
      </c>
      <c r="L15" s="219">
        <v>0.18055555555555555</v>
      </c>
      <c r="M15" s="220">
        <v>260</v>
      </c>
      <c r="N15" s="219">
        <v>7.85024154589372E-3</v>
      </c>
      <c r="O15" s="220">
        <v>11</v>
      </c>
      <c r="P15" s="212"/>
    </row>
    <row r="16" spans="2:16" thickTop="1" thickBot="1">
      <c r="B16" s="302"/>
      <c r="C16" s="302"/>
      <c r="D16" s="291" t="s">
        <v>23</v>
      </c>
      <c r="E16" s="214" t="s">
        <v>109</v>
      </c>
      <c r="F16" s="215" t="s">
        <v>106</v>
      </c>
      <c r="G16" s="216">
        <v>26</v>
      </c>
      <c r="H16" s="217">
        <v>45873</v>
      </c>
      <c r="I16" s="218">
        <v>0.50347222222222221</v>
      </c>
      <c r="J16" s="217">
        <v>45873</v>
      </c>
      <c r="K16" s="218">
        <v>0.76388888888888884</v>
      </c>
      <c r="L16" s="219">
        <v>0.21874999999999997</v>
      </c>
      <c r="M16" s="220">
        <v>315</v>
      </c>
      <c r="N16" s="219">
        <v>8.4134615384615381E-3</v>
      </c>
      <c r="O16" s="220">
        <v>12</v>
      </c>
      <c r="P16" s="212"/>
    </row>
    <row r="17" spans="2:16" thickTop="1" thickBot="1">
      <c r="B17" s="302"/>
      <c r="C17" s="302"/>
      <c r="D17" s="291" t="s">
        <v>23</v>
      </c>
      <c r="E17" s="214" t="s">
        <v>109</v>
      </c>
      <c r="F17" s="215" t="s">
        <v>106</v>
      </c>
      <c r="G17" s="216">
        <v>27</v>
      </c>
      <c r="H17" s="217">
        <v>45874</v>
      </c>
      <c r="I17" s="218">
        <v>0.43055555555555558</v>
      </c>
      <c r="J17" s="217">
        <v>45874</v>
      </c>
      <c r="K17" s="218">
        <v>0.67361111111111116</v>
      </c>
      <c r="L17" s="219">
        <v>0.20138888888888892</v>
      </c>
      <c r="M17" s="220">
        <v>290</v>
      </c>
      <c r="N17" s="219">
        <v>7.458847736625516E-3</v>
      </c>
      <c r="O17" s="220">
        <v>10</v>
      </c>
      <c r="P17" s="212"/>
    </row>
    <row r="18" spans="2:16" thickTop="1" thickBot="1">
      <c r="B18" s="302"/>
      <c r="C18" s="302"/>
      <c r="D18" s="291" t="s">
        <v>23</v>
      </c>
      <c r="E18" s="214" t="s">
        <v>109</v>
      </c>
      <c r="F18" s="215" t="s">
        <v>106</v>
      </c>
      <c r="G18" s="216">
        <v>10</v>
      </c>
      <c r="H18" s="217">
        <v>45876</v>
      </c>
      <c r="I18" s="218">
        <v>0.67013888888888884</v>
      </c>
      <c r="J18" s="217">
        <v>45876</v>
      </c>
      <c r="K18" s="218">
        <v>0.72222222222222221</v>
      </c>
      <c r="L18" s="219">
        <v>5.208333333333337E-2</v>
      </c>
      <c r="M18" s="220">
        <v>75</v>
      </c>
      <c r="N18" s="219">
        <v>5.2083333333333374E-3</v>
      </c>
      <c r="O18" s="213">
        <v>7</v>
      </c>
      <c r="P18" s="212"/>
    </row>
    <row r="19" spans="2:16" thickTop="1" thickBot="1">
      <c r="B19" s="302"/>
      <c r="C19" s="302"/>
      <c r="D19" s="291" t="s">
        <v>23</v>
      </c>
      <c r="E19" s="214" t="s">
        <v>110</v>
      </c>
      <c r="F19" s="215" t="s">
        <v>106</v>
      </c>
      <c r="G19" s="216">
        <v>26</v>
      </c>
      <c r="H19" s="217">
        <v>45868</v>
      </c>
      <c r="I19" s="218">
        <v>0.3125</v>
      </c>
      <c r="J19" s="217">
        <v>45868</v>
      </c>
      <c r="K19" s="218">
        <v>0.58333333333333337</v>
      </c>
      <c r="L19" s="219">
        <v>0.27083333333333337</v>
      </c>
      <c r="M19" s="220">
        <v>390</v>
      </c>
      <c r="N19" s="219">
        <v>1.0416666666666668E-2</v>
      </c>
      <c r="O19" s="220">
        <v>15</v>
      </c>
      <c r="P19" s="212"/>
    </row>
    <row r="20" spans="2:16" thickTop="1" thickBot="1">
      <c r="B20" s="302"/>
      <c r="C20" s="302"/>
      <c r="D20" s="290" t="s">
        <v>23</v>
      </c>
      <c r="E20" s="205" t="s">
        <v>111</v>
      </c>
      <c r="F20" s="206" t="s">
        <v>106</v>
      </c>
      <c r="G20" s="207">
        <v>44</v>
      </c>
      <c r="H20" s="208">
        <v>45902</v>
      </c>
      <c r="I20" s="209">
        <v>0.3125</v>
      </c>
      <c r="J20" s="208">
        <v>45902</v>
      </c>
      <c r="K20" s="209">
        <v>0.625</v>
      </c>
      <c r="L20" s="210">
        <v>0.27083333333333331</v>
      </c>
      <c r="M20" s="211">
        <v>390</v>
      </c>
      <c r="N20" s="210">
        <v>6.15530303030303E-3</v>
      </c>
      <c r="O20" s="211">
        <v>8</v>
      </c>
      <c r="P20" s="212"/>
    </row>
    <row r="21" spans="2:16" thickTop="1" thickBot="1">
      <c r="B21" s="302"/>
      <c r="C21" s="302"/>
      <c r="D21" s="290" t="s">
        <v>23</v>
      </c>
      <c r="E21" s="205" t="s">
        <v>113</v>
      </c>
      <c r="F21" s="206" t="s">
        <v>106</v>
      </c>
      <c r="G21" s="207">
        <v>20</v>
      </c>
      <c r="H21" s="208">
        <v>45895</v>
      </c>
      <c r="I21" s="209">
        <v>0.3125</v>
      </c>
      <c r="J21" s="208">
        <v>45895</v>
      </c>
      <c r="K21" s="209">
        <v>0.44444444444444442</v>
      </c>
      <c r="L21" s="210">
        <v>0.13194444444444442</v>
      </c>
      <c r="M21" s="211">
        <v>190</v>
      </c>
      <c r="N21" s="210">
        <v>6.5972222222222213E-3</v>
      </c>
      <c r="O21" s="211">
        <v>9</v>
      </c>
      <c r="P21" s="212"/>
    </row>
    <row r="22" spans="2:16" thickTop="1" thickBot="1">
      <c r="B22" s="302"/>
      <c r="C22" s="302"/>
      <c r="D22" s="290" t="s">
        <v>23</v>
      </c>
      <c r="E22" s="205" t="s">
        <v>113</v>
      </c>
      <c r="F22" s="206" t="s">
        <v>106</v>
      </c>
      <c r="G22" s="207">
        <v>23</v>
      </c>
      <c r="H22" s="208">
        <v>45895</v>
      </c>
      <c r="I22" s="209">
        <v>0.54166666666666663</v>
      </c>
      <c r="J22" s="208">
        <v>45895</v>
      </c>
      <c r="K22" s="209">
        <v>0.70138888888888884</v>
      </c>
      <c r="L22" s="210">
        <v>0.11805555555555555</v>
      </c>
      <c r="M22" s="211">
        <v>170</v>
      </c>
      <c r="N22" s="210">
        <v>5.132850241545894E-3</v>
      </c>
      <c r="O22" s="211">
        <v>7</v>
      </c>
      <c r="P22" s="212"/>
    </row>
    <row r="23" spans="2:16" thickTop="1" thickBot="1">
      <c r="B23" s="302"/>
      <c r="C23" s="302"/>
      <c r="D23" s="290" t="s">
        <v>23</v>
      </c>
      <c r="E23" s="205" t="s">
        <v>116</v>
      </c>
      <c r="F23" s="206" t="s">
        <v>106</v>
      </c>
      <c r="G23" s="207">
        <v>27</v>
      </c>
      <c r="H23" s="208">
        <v>45873</v>
      </c>
      <c r="I23" s="209">
        <v>0.4861111111111111</v>
      </c>
      <c r="J23" s="208">
        <v>45873</v>
      </c>
      <c r="K23" s="209">
        <v>0.75347222222222221</v>
      </c>
      <c r="L23" s="210">
        <v>0.22569444444444445</v>
      </c>
      <c r="M23" s="211">
        <v>325</v>
      </c>
      <c r="N23" s="210">
        <v>8.3590534979423869E-3</v>
      </c>
      <c r="O23" s="211">
        <v>12</v>
      </c>
      <c r="P23" s="212"/>
    </row>
    <row r="24" spans="2:16" thickTop="1" thickBot="1">
      <c r="B24" s="302"/>
      <c r="C24" s="302"/>
      <c r="D24" s="290" t="s">
        <v>23</v>
      </c>
      <c r="E24" s="205" t="s">
        <v>116</v>
      </c>
      <c r="F24" s="206" t="s">
        <v>106</v>
      </c>
      <c r="G24" s="207">
        <v>27</v>
      </c>
      <c r="H24" s="208">
        <v>45874</v>
      </c>
      <c r="I24" s="209">
        <v>0.4375</v>
      </c>
      <c r="J24" s="208">
        <v>45874</v>
      </c>
      <c r="K24" s="209">
        <v>0.57986111111111105</v>
      </c>
      <c r="L24" s="210">
        <v>0.14236111111111105</v>
      </c>
      <c r="M24" s="211">
        <v>205</v>
      </c>
      <c r="N24" s="210">
        <v>5.2726337448559648E-3</v>
      </c>
      <c r="O24" s="211">
        <v>7</v>
      </c>
      <c r="P24" s="212"/>
    </row>
    <row r="25" spans="2:16" thickTop="1" thickBot="1">
      <c r="B25" s="302"/>
      <c r="C25" s="302"/>
      <c r="D25" s="290" t="s">
        <v>23</v>
      </c>
      <c r="E25" s="205" t="s">
        <v>116</v>
      </c>
      <c r="F25" s="206" t="s">
        <v>106</v>
      </c>
      <c r="G25" s="207">
        <v>10</v>
      </c>
      <c r="H25" s="208">
        <v>45876</v>
      </c>
      <c r="I25" s="209">
        <v>0.54861111111111105</v>
      </c>
      <c r="J25" s="208">
        <v>45876</v>
      </c>
      <c r="K25" s="209">
        <v>0.58333333333333337</v>
      </c>
      <c r="L25" s="210">
        <v>3.4722222222222321E-2</v>
      </c>
      <c r="M25" s="211">
        <v>50</v>
      </c>
      <c r="N25" s="210">
        <v>3.472222222222232E-3</v>
      </c>
      <c r="O25" s="211">
        <v>5</v>
      </c>
      <c r="P25" s="212"/>
    </row>
    <row r="26" spans="2:16" thickTop="1" thickBot="1">
      <c r="B26" s="302"/>
      <c r="C26" s="302"/>
      <c r="D26" s="290" t="s">
        <v>23</v>
      </c>
      <c r="E26" s="205" t="s">
        <v>117</v>
      </c>
      <c r="F26" s="206" t="s">
        <v>106</v>
      </c>
      <c r="G26" s="207">
        <v>27</v>
      </c>
      <c r="H26" s="208">
        <v>45868</v>
      </c>
      <c r="I26" s="209">
        <v>0.625</v>
      </c>
      <c r="J26" s="208">
        <v>45868</v>
      </c>
      <c r="K26" s="209">
        <v>0.70138888888888884</v>
      </c>
      <c r="L26" s="210">
        <v>7.638888888888884E-2</v>
      </c>
      <c r="M26" s="211">
        <v>110</v>
      </c>
      <c r="N26" s="210">
        <v>2.8292181069958827E-3</v>
      </c>
      <c r="O26" s="213">
        <v>4</v>
      </c>
      <c r="P26" s="212"/>
    </row>
    <row r="27" spans="2:16" thickTop="1" thickBot="1">
      <c r="B27" s="302"/>
      <c r="C27" s="302"/>
      <c r="D27" s="291" t="s">
        <v>23</v>
      </c>
      <c r="E27" s="214" t="s">
        <v>118</v>
      </c>
      <c r="F27" s="215" t="s">
        <v>106</v>
      </c>
      <c r="G27" s="216">
        <v>32</v>
      </c>
      <c r="H27" s="217">
        <v>45902</v>
      </c>
      <c r="I27" s="218">
        <v>0.43055555555555558</v>
      </c>
      <c r="J27" s="217">
        <v>45903</v>
      </c>
      <c r="K27" s="218">
        <v>0.3125</v>
      </c>
      <c r="L27" s="219">
        <v>0.2986111111111111</v>
      </c>
      <c r="M27" s="220">
        <v>430</v>
      </c>
      <c r="N27" s="219">
        <v>9.331597222222222E-3</v>
      </c>
      <c r="O27" s="220">
        <v>13</v>
      </c>
    </row>
    <row r="28" spans="2:16" thickTop="1" thickBot="1">
      <c r="B28" s="302"/>
      <c r="C28" s="302"/>
      <c r="D28" s="291" t="s">
        <v>23</v>
      </c>
      <c r="E28" s="214" t="s">
        <v>120</v>
      </c>
      <c r="F28" s="215" t="s">
        <v>106</v>
      </c>
      <c r="G28" s="216">
        <v>20</v>
      </c>
      <c r="H28" s="217">
        <v>45895</v>
      </c>
      <c r="I28" s="218">
        <v>0.55208333333333337</v>
      </c>
      <c r="J28" s="217">
        <v>45896</v>
      </c>
      <c r="K28" s="218">
        <v>0.33333333333333331</v>
      </c>
      <c r="L28" s="219">
        <v>0.19791666666666666</v>
      </c>
      <c r="M28" s="220">
        <v>285</v>
      </c>
      <c r="N28" s="219">
        <v>9.8958333333333329E-3</v>
      </c>
      <c r="O28" s="220">
        <v>14</v>
      </c>
    </row>
    <row r="29" spans="2:16" thickTop="1" thickBot="1">
      <c r="B29" s="302"/>
      <c r="C29" s="302"/>
      <c r="D29" s="291" t="s">
        <v>23</v>
      </c>
      <c r="E29" s="214" t="s">
        <v>120</v>
      </c>
      <c r="F29" s="215" t="s">
        <v>106</v>
      </c>
      <c r="G29" s="216">
        <v>11</v>
      </c>
      <c r="H29" s="217">
        <v>45896</v>
      </c>
      <c r="I29" s="218">
        <v>0.41666666666666669</v>
      </c>
      <c r="J29" s="217">
        <v>45896</v>
      </c>
      <c r="K29" s="218">
        <v>0.54861111111111105</v>
      </c>
      <c r="L29" s="219">
        <v>0.13194444444444436</v>
      </c>
      <c r="M29" s="220">
        <v>190</v>
      </c>
      <c r="N29" s="219">
        <v>1.1994949494949487E-2</v>
      </c>
      <c r="O29" s="220">
        <v>17</v>
      </c>
    </row>
    <row r="30" spans="2:16" thickTop="1" thickBot="1">
      <c r="B30" s="302"/>
      <c r="C30" s="302"/>
      <c r="D30" s="291" t="s">
        <v>23</v>
      </c>
      <c r="E30" s="214" t="s">
        <v>123</v>
      </c>
      <c r="F30" s="215" t="s">
        <v>106</v>
      </c>
      <c r="G30" s="216">
        <v>20</v>
      </c>
      <c r="H30" s="217">
        <v>45873</v>
      </c>
      <c r="I30" s="218">
        <v>0.68055555555555547</v>
      </c>
      <c r="J30" s="217">
        <v>45874</v>
      </c>
      <c r="K30" s="218">
        <v>0.43402777777777773</v>
      </c>
      <c r="L30" s="219">
        <v>0.21180555555555564</v>
      </c>
      <c r="M30" s="220">
        <v>305</v>
      </c>
      <c r="N30" s="219">
        <v>1.0590277777777782E-2</v>
      </c>
      <c r="O30" s="220">
        <v>15</v>
      </c>
    </row>
    <row r="31" spans="2:16" thickTop="1" thickBot="1">
      <c r="B31" s="302"/>
      <c r="C31" s="302"/>
      <c r="D31" s="291" t="s">
        <v>23</v>
      </c>
      <c r="E31" s="214" t="s">
        <v>123</v>
      </c>
      <c r="F31" s="215" t="s">
        <v>106</v>
      </c>
      <c r="G31" s="216">
        <v>19</v>
      </c>
      <c r="H31" s="217">
        <v>45874</v>
      </c>
      <c r="I31" s="218">
        <v>0.49305555555555558</v>
      </c>
      <c r="J31" s="217">
        <v>45874</v>
      </c>
      <c r="K31" s="218">
        <v>0.71875</v>
      </c>
      <c r="L31" s="219">
        <v>0.18402777777777776</v>
      </c>
      <c r="M31" s="220">
        <v>265</v>
      </c>
      <c r="N31" s="219">
        <v>9.6856725146198825E-3</v>
      </c>
      <c r="O31" s="213">
        <v>13</v>
      </c>
    </row>
    <row r="32" spans="2:16" thickTop="1" thickBot="1">
      <c r="B32" s="302"/>
      <c r="C32" s="302"/>
      <c r="D32" s="291" t="s">
        <v>23</v>
      </c>
      <c r="E32" s="214" t="s">
        <v>126</v>
      </c>
      <c r="F32" s="215" t="s">
        <v>106</v>
      </c>
      <c r="G32" s="216">
        <v>20</v>
      </c>
      <c r="H32" s="217">
        <v>45868</v>
      </c>
      <c r="I32" s="218">
        <v>0.3125</v>
      </c>
      <c r="J32" s="217">
        <v>45868</v>
      </c>
      <c r="K32" s="218">
        <v>0.5625</v>
      </c>
      <c r="L32" s="219">
        <v>0.25</v>
      </c>
      <c r="M32" s="220">
        <v>360</v>
      </c>
      <c r="N32" s="219">
        <v>1.2500000000000001E-2</v>
      </c>
      <c r="O32" s="220">
        <v>18</v>
      </c>
    </row>
    <row r="33" spans="2:15" ht="13.9" customHeight="1" thickTop="1" thickBot="1">
      <c r="B33" s="302"/>
      <c r="C33" s="302"/>
      <c r="D33" s="292" t="s">
        <v>23</v>
      </c>
      <c r="E33" s="221" t="s">
        <v>188</v>
      </c>
      <c r="F33" s="222" t="s">
        <v>78</v>
      </c>
      <c r="G33" s="223">
        <v>2</v>
      </c>
      <c r="H33" s="224">
        <v>45832</v>
      </c>
      <c r="I33" s="225">
        <v>0.75347222222222221</v>
      </c>
      <c r="J33" s="224">
        <v>45833</v>
      </c>
      <c r="K33" s="225">
        <v>0.35069444444444442</v>
      </c>
      <c r="L33" s="226">
        <v>5.555555555555558E-2</v>
      </c>
      <c r="M33" s="227">
        <v>80</v>
      </c>
      <c r="N33" s="226">
        <v>2.777777777777779E-2</v>
      </c>
      <c r="O33" s="227">
        <v>40</v>
      </c>
    </row>
    <row r="34" spans="2:15" thickTop="1" thickBot="1">
      <c r="B34" s="302"/>
      <c r="C34" s="302"/>
      <c r="D34" s="292" t="s">
        <v>23</v>
      </c>
      <c r="E34" s="221" t="s">
        <v>193</v>
      </c>
      <c r="F34" s="222" t="s">
        <v>78</v>
      </c>
      <c r="G34" s="223">
        <v>19</v>
      </c>
      <c r="H34" s="224">
        <v>45860</v>
      </c>
      <c r="I34" s="225">
        <v>0.5</v>
      </c>
      <c r="J34" s="224">
        <v>45861</v>
      </c>
      <c r="K34" s="225">
        <v>0.375</v>
      </c>
      <c r="L34" s="226">
        <v>0.29166666666666669</v>
      </c>
      <c r="M34" s="227">
        <v>420</v>
      </c>
      <c r="N34" s="226">
        <v>1.5350877192982457E-2</v>
      </c>
      <c r="O34" s="227">
        <v>22</v>
      </c>
    </row>
    <row r="35" spans="2:15" thickTop="1" thickBot="1">
      <c r="B35" s="302"/>
      <c r="C35" s="302"/>
      <c r="D35" s="292" t="s">
        <v>23</v>
      </c>
      <c r="E35" s="221" t="s">
        <v>193</v>
      </c>
      <c r="F35" s="222" t="s">
        <v>78</v>
      </c>
      <c r="G35" s="223">
        <v>19</v>
      </c>
      <c r="H35" s="224">
        <v>45861</v>
      </c>
      <c r="I35" s="225">
        <v>0.53125</v>
      </c>
      <c r="J35" s="224">
        <v>45861</v>
      </c>
      <c r="K35" s="225">
        <v>0.77083333333333337</v>
      </c>
      <c r="L35" s="226">
        <v>0.19791666666666671</v>
      </c>
      <c r="M35" s="227">
        <v>285</v>
      </c>
      <c r="N35" s="226">
        <v>1.041666666666667E-2</v>
      </c>
      <c r="O35" s="213">
        <v>15</v>
      </c>
    </row>
    <row r="36" spans="2:15" thickTop="1" thickBot="1">
      <c r="B36" s="302"/>
      <c r="C36" s="302"/>
      <c r="D36" s="292" t="s">
        <v>23</v>
      </c>
      <c r="E36" s="221" t="s">
        <v>79</v>
      </c>
      <c r="F36" s="222" t="s">
        <v>78</v>
      </c>
      <c r="G36" s="223">
        <v>20</v>
      </c>
      <c r="H36" s="224">
        <v>45901</v>
      </c>
      <c r="I36" s="225">
        <v>0.5</v>
      </c>
      <c r="J36" s="224">
        <v>45902</v>
      </c>
      <c r="K36" s="225">
        <v>0.3125</v>
      </c>
      <c r="L36" s="226">
        <v>0.22916666666666671</v>
      </c>
      <c r="M36" s="227">
        <v>330</v>
      </c>
      <c r="N36" s="226">
        <v>1.1458333333333336E-2</v>
      </c>
      <c r="O36" s="227">
        <v>16</v>
      </c>
    </row>
    <row r="37" spans="2:15" thickTop="1" thickBot="1">
      <c r="B37" s="302"/>
      <c r="C37" s="302"/>
      <c r="D37" s="292" t="s">
        <v>23</v>
      </c>
      <c r="E37" s="221" t="s">
        <v>98</v>
      </c>
      <c r="F37" s="222" t="s">
        <v>78</v>
      </c>
      <c r="G37" s="223">
        <v>19</v>
      </c>
      <c r="H37" s="224">
        <v>45896</v>
      </c>
      <c r="I37" s="225">
        <v>0.4375</v>
      </c>
      <c r="J37" s="224">
        <v>45897</v>
      </c>
      <c r="K37" s="225">
        <v>0.32291666666666669</v>
      </c>
      <c r="L37" s="226">
        <v>0.30208333333333337</v>
      </c>
      <c r="M37" s="227">
        <v>435</v>
      </c>
      <c r="N37" s="226">
        <v>1.5899122807017545E-2</v>
      </c>
      <c r="O37" s="227">
        <v>22</v>
      </c>
    </row>
    <row r="38" spans="2:15" thickTop="1" thickBot="1">
      <c r="B38" s="302"/>
      <c r="C38" s="302"/>
      <c r="D38" s="292" t="s">
        <v>23</v>
      </c>
      <c r="E38" s="221" t="s">
        <v>99</v>
      </c>
      <c r="F38" s="222" t="s">
        <v>78</v>
      </c>
      <c r="G38" s="223">
        <v>21</v>
      </c>
      <c r="H38" s="224">
        <v>45920</v>
      </c>
      <c r="I38" s="225">
        <v>0.3125</v>
      </c>
      <c r="J38" s="224">
        <v>45920</v>
      </c>
      <c r="K38" s="225">
        <v>0.54166666666666663</v>
      </c>
      <c r="L38" s="226">
        <v>0.22916666666666663</v>
      </c>
      <c r="M38" s="227">
        <v>330</v>
      </c>
      <c r="N38" s="226">
        <v>1.091269841269841E-2</v>
      </c>
      <c r="O38" s="227">
        <v>15</v>
      </c>
    </row>
    <row r="39" spans="2:15" thickTop="1" thickBot="1">
      <c r="B39" s="302"/>
      <c r="C39" s="302"/>
      <c r="D39" s="293" t="s">
        <v>23</v>
      </c>
      <c r="E39" s="228" t="s">
        <v>102</v>
      </c>
      <c r="F39" s="229" t="s">
        <v>78</v>
      </c>
      <c r="G39" s="230">
        <v>20</v>
      </c>
      <c r="H39" s="231">
        <v>45901</v>
      </c>
      <c r="I39" s="232">
        <v>0.72222222222222221</v>
      </c>
      <c r="J39" s="231">
        <v>45902</v>
      </c>
      <c r="K39" s="232">
        <v>0.5</v>
      </c>
      <c r="L39" s="233">
        <v>0.23611111111111116</v>
      </c>
      <c r="M39" s="234">
        <v>340</v>
      </c>
      <c r="N39" s="233">
        <v>1.1805555555555559E-2</v>
      </c>
      <c r="O39" s="234">
        <v>17</v>
      </c>
    </row>
    <row r="40" spans="2:15" thickTop="1" thickBot="1">
      <c r="B40" s="302"/>
      <c r="C40" s="302"/>
      <c r="D40" s="293" t="s">
        <v>23</v>
      </c>
      <c r="E40" s="228" t="s">
        <v>104</v>
      </c>
      <c r="F40" s="229" t="s">
        <v>78</v>
      </c>
      <c r="G40" s="230">
        <v>19</v>
      </c>
      <c r="H40" s="231">
        <v>45896</v>
      </c>
      <c r="I40" s="232">
        <v>0.65277777777777779</v>
      </c>
      <c r="J40" s="231">
        <v>45897</v>
      </c>
      <c r="K40" s="232">
        <v>0.40277777777777773</v>
      </c>
      <c r="L40" s="233">
        <v>0.20833333333333331</v>
      </c>
      <c r="M40" s="234">
        <v>300</v>
      </c>
      <c r="N40" s="233">
        <v>1.0964912280701754E-2</v>
      </c>
      <c r="O40" s="234">
        <v>15</v>
      </c>
    </row>
    <row r="41" spans="2:15" thickTop="1" thickBot="1">
      <c r="B41" s="302"/>
      <c r="C41" s="302"/>
      <c r="D41" s="293" t="s">
        <v>23</v>
      </c>
      <c r="E41" s="228" t="s">
        <v>107</v>
      </c>
      <c r="F41" s="229" t="s">
        <v>78</v>
      </c>
      <c r="G41" s="230">
        <v>20</v>
      </c>
      <c r="H41" s="231">
        <v>45888</v>
      </c>
      <c r="I41" s="232">
        <v>0.3125</v>
      </c>
      <c r="J41" s="231">
        <v>45888</v>
      </c>
      <c r="K41" s="232">
        <v>0.70833333333333337</v>
      </c>
      <c r="L41" s="233">
        <v>0.35416666666666669</v>
      </c>
      <c r="M41" s="234">
        <v>510</v>
      </c>
      <c r="N41" s="233">
        <v>1.7708333333333333E-2</v>
      </c>
      <c r="O41" s="234">
        <v>25</v>
      </c>
    </row>
    <row r="42" spans="2:15" thickTop="1" thickBot="1">
      <c r="B42" s="302"/>
      <c r="C42" s="302"/>
      <c r="D42" s="293" t="s">
        <v>23</v>
      </c>
      <c r="E42" s="228" t="s">
        <v>107</v>
      </c>
      <c r="F42" s="229" t="s">
        <v>78</v>
      </c>
      <c r="G42" s="230">
        <v>18</v>
      </c>
      <c r="H42" s="231">
        <v>45889</v>
      </c>
      <c r="I42" s="232">
        <v>0.5625</v>
      </c>
      <c r="J42" s="231">
        <v>45890</v>
      </c>
      <c r="K42" s="232">
        <v>0.375</v>
      </c>
      <c r="L42" s="233">
        <v>0.22916666666666671</v>
      </c>
      <c r="M42" s="234">
        <v>330</v>
      </c>
      <c r="N42" s="233">
        <v>1.2731481481481484E-2</v>
      </c>
      <c r="O42" s="234">
        <v>18</v>
      </c>
    </row>
    <row r="43" spans="2:15" thickTop="1" thickBot="1">
      <c r="B43" s="302"/>
      <c r="C43" s="302"/>
      <c r="D43" s="293" t="s">
        <v>23</v>
      </c>
      <c r="E43" s="228" t="s">
        <v>107</v>
      </c>
      <c r="F43" s="229" t="s">
        <v>78</v>
      </c>
      <c r="G43" s="230">
        <v>12</v>
      </c>
      <c r="H43" s="231">
        <v>45890</v>
      </c>
      <c r="I43" s="232">
        <v>0.47916666666666669</v>
      </c>
      <c r="J43" s="231">
        <v>45890</v>
      </c>
      <c r="K43" s="232">
        <v>0.625</v>
      </c>
      <c r="L43" s="233">
        <v>0.10416666666666666</v>
      </c>
      <c r="M43" s="234">
        <v>150</v>
      </c>
      <c r="N43" s="233">
        <v>8.6805555555555542E-3</v>
      </c>
      <c r="O43" s="213">
        <v>12</v>
      </c>
    </row>
    <row r="44" spans="2:15" thickTop="1" thickBot="1">
      <c r="B44" s="302"/>
      <c r="C44" s="302"/>
      <c r="D44" s="292" t="s">
        <v>23</v>
      </c>
      <c r="E44" s="221" t="s">
        <v>111</v>
      </c>
      <c r="F44" s="222" t="s">
        <v>78</v>
      </c>
      <c r="G44" s="223">
        <v>20</v>
      </c>
      <c r="H44" s="224">
        <v>45901</v>
      </c>
      <c r="I44" s="225">
        <v>0.5625</v>
      </c>
      <c r="J44" s="224">
        <v>45902</v>
      </c>
      <c r="K44" s="225">
        <v>0.3125</v>
      </c>
      <c r="L44" s="226">
        <v>0.16666666666666671</v>
      </c>
      <c r="M44" s="227">
        <v>240</v>
      </c>
      <c r="N44" s="226">
        <v>8.333333333333335E-3</v>
      </c>
      <c r="O44" s="213">
        <v>12</v>
      </c>
    </row>
    <row r="45" spans="2:15" thickTop="1" thickBot="1">
      <c r="B45" s="302"/>
      <c r="C45" s="302"/>
      <c r="D45" s="292" t="s">
        <v>23</v>
      </c>
      <c r="E45" s="221" t="s">
        <v>113</v>
      </c>
      <c r="F45" s="222" t="s">
        <v>78</v>
      </c>
      <c r="G45" s="223">
        <v>19</v>
      </c>
      <c r="H45" s="224">
        <v>45896</v>
      </c>
      <c r="I45" s="225">
        <v>0.54861111111111105</v>
      </c>
      <c r="J45" s="224">
        <v>45897</v>
      </c>
      <c r="K45" s="225">
        <v>0.35416666666666669</v>
      </c>
      <c r="L45" s="226">
        <v>0.22222222222222235</v>
      </c>
      <c r="M45" s="227">
        <v>320</v>
      </c>
      <c r="N45" s="226">
        <v>1.1695906432748544E-2</v>
      </c>
      <c r="O45" s="227">
        <v>16</v>
      </c>
    </row>
    <row r="46" spans="2:15" thickTop="1" thickBot="1">
      <c r="B46" s="302"/>
      <c r="C46" s="302"/>
      <c r="D46" s="292" t="s">
        <v>23</v>
      </c>
      <c r="E46" s="221" t="s">
        <v>114</v>
      </c>
      <c r="F46" s="222" t="s">
        <v>78</v>
      </c>
      <c r="G46" s="223">
        <v>24</v>
      </c>
      <c r="H46" s="224">
        <v>45890</v>
      </c>
      <c r="I46" s="225">
        <v>0.3125</v>
      </c>
      <c r="J46" s="224">
        <v>45890</v>
      </c>
      <c r="K46" s="225">
        <v>0.55902777777777779</v>
      </c>
      <c r="L46" s="226">
        <v>0.24652777777777779</v>
      </c>
      <c r="M46" s="227">
        <v>355</v>
      </c>
      <c r="N46" s="226">
        <v>1.0271990740740741E-2</v>
      </c>
      <c r="O46" s="227">
        <v>14</v>
      </c>
    </row>
    <row r="47" spans="2:15" thickTop="1" thickBot="1">
      <c r="B47" s="302"/>
      <c r="C47" s="302"/>
      <c r="D47" s="293" t="s">
        <v>23</v>
      </c>
      <c r="E47" s="228" t="s">
        <v>118</v>
      </c>
      <c r="F47" s="229" t="s">
        <v>78</v>
      </c>
      <c r="G47" s="230">
        <v>15</v>
      </c>
      <c r="H47" s="231">
        <v>45901</v>
      </c>
      <c r="I47" s="232">
        <v>0.65277777777777779</v>
      </c>
      <c r="J47" s="231">
        <v>45902</v>
      </c>
      <c r="K47" s="232">
        <v>0.43055555555555558</v>
      </c>
      <c r="L47" s="233">
        <v>0.23611111111111116</v>
      </c>
      <c r="M47" s="234">
        <v>340</v>
      </c>
      <c r="N47" s="233">
        <v>1.5740740740740743E-2</v>
      </c>
      <c r="O47" s="234">
        <v>22</v>
      </c>
    </row>
    <row r="48" spans="2:15" thickTop="1" thickBot="1">
      <c r="B48" s="302"/>
      <c r="C48" s="302"/>
      <c r="D48" s="293" t="s">
        <v>23</v>
      </c>
      <c r="E48" s="228" t="s">
        <v>120</v>
      </c>
      <c r="F48" s="229" t="s">
        <v>78</v>
      </c>
      <c r="G48" s="230">
        <v>18</v>
      </c>
      <c r="H48" s="231">
        <v>45897</v>
      </c>
      <c r="I48" s="232">
        <v>0.33333333333333331</v>
      </c>
      <c r="J48" s="231">
        <v>45897</v>
      </c>
      <c r="K48" s="232">
        <v>0.47222222222222227</v>
      </c>
      <c r="L48" s="233">
        <v>0.13888888888888895</v>
      </c>
      <c r="M48" s="234">
        <v>200</v>
      </c>
      <c r="N48" s="233">
        <v>7.7160493827160524E-3</v>
      </c>
      <c r="O48" s="213">
        <v>11</v>
      </c>
    </row>
    <row r="49" spans="2:15" thickTop="1" thickBot="1">
      <c r="B49" s="302"/>
      <c r="C49" s="302"/>
      <c r="D49" s="293" t="s">
        <v>23</v>
      </c>
      <c r="E49" s="228" t="s">
        <v>121</v>
      </c>
      <c r="F49" s="229" t="s">
        <v>78</v>
      </c>
      <c r="G49" s="230">
        <v>16</v>
      </c>
      <c r="H49" s="231">
        <v>45888</v>
      </c>
      <c r="I49" s="232">
        <v>0.3125</v>
      </c>
      <c r="J49" s="231">
        <v>45888</v>
      </c>
      <c r="K49" s="232">
        <v>0.54166666666666663</v>
      </c>
      <c r="L49" s="233">
        <v>0.22916666666666663</v>
      </c>
      <c r="M49" s="234">
        <v>330</v>
      </c>
      <c r="N49" s="233">
        <v>1.4322916666666664E-2</v>
      </c>
      <c r="O49" s="234">
        <v>20</v>
      </c>
    </row>
    <row r="50" spans="2:15" thickTop="1" thickBot="1">
      <c r="B50" s="302"/>
      <c r="C50" s="302"/>
      <c r="D50" s="293" t="s">
        <v>23</v>
      </c>
      <c r="E50" s="228" t="s">
        <v>121</v>
      </c>
      <c r="F50" s="229" t="s">
        <v>78</v>
      </c>
      <c r="G50" s="230">
        <v>15</v>
      </c>
      <c r="H50" s="231">
        <v>45889</v>
      </c>
      <c r="I50" s="232">
        <v>0.5</v>
      </c>
      <c r="J50" s="231">
        <v>45890</v>
      </c>
      <c r="K50" s="232">
        <v>0.33333333333333331</v>
      </c>
      <c r="L50" s="233">
        <v>0.25</v>
      </c>
      <c r="M50" s="234">
        <v>360</v>
      </c>
      <c r="N50" s="233">
        <v>1.6666666666666666E-2</v>
      </c>
      <c r="O50" s="234">
        <v>24</v>
      </c>
    </row>
    <row r="51" spans="2:15" thickTop="1" thickBot="1">
      <c r="B51" s="302"/>
      <c r="C51" s="302"/>
      <c r="D51" s="293" t="s">
        <v>23</v>
      </c>
      <c r="E51" s="228" t="s">
        <v>122</v>
      </c>
      <c r="F51" s="229" t="s">
        <v>78</v>
      </c>
      <c r="G51" s="230">
        <v>9</v>
      </c>
      <c r="H51" s="231">
        <v>45881</v>
      </c>
      <c r="I51" s="232">
        <v>0.3125</v>
      </c>
      <c r="J51" s="231">
        <v>45881</v>
      </c>
      <c r="K51" s="232">
        <v>0.4513888888888889</v>
      </c>
      <c r="L51" s="233">
        <v>0.1388888888888889</v>
      </c>
      <c r="M51" s="234">
        <v>200</v>
      </c>
      <c r="N51" s="233">
        <v>1.54320987654321E-2</v>
      </c>
      <c r="O51" s="234">
        <v>22</v>
      </c>
    </row>
    <row r="52" spans="2:15" ht="16.5" thickTop="1" thickBot="1">
      <c r="D52" s="294"/>
      <c r="E52" s="235"/>
      <c r="F52" s="235"/>
    </row>
    <row r="53" spans="2:15" thickTop="1" thickBot="1">
      <c r="B53" s="324" t="s">
        <v>221</v>
      </c>
      <c r="C53" s="324"/>
      <c r="D53" s="324"/>
      <c r="E53" s="324"/>
    </row>
    <row r="54" spans="2:15" thickTop="1" thickBot="1">
      <c r="B54" s="324"/>
      <c r="C54" s="324"/>
      <c r="D54" s="324"/>
      <c r="E54" s="324"/>
    </row>
    <row r="55" spans="2:15" thickTop="1" thickBot="1">
      <c r="B55" s="320" t="s">
        <v>106</v>
      </c>
      <c r="C55" s="320"/>
      <c r="D55" s="295" t="s">
        <v>199</v>
      </c>
      <c r="E55" s="236" t="s">
        <v>200</v>
      </c>
      <c r="F55" s="236" t="s">
        <v>201</v>
      </c>
      <c r="G55" s="236" t="s">
        <v>202</v>
      </c>
      <c r="J55" s="237" t="s">
        <v>78</v>
      </c>
      <c r="K55" s="238" t="s">
        <v>199</v>
      </c>
      <c r="L55" s="238" t="s">
        <v>200</v>
      </c>
      <c r="M55" s="238" t="s">
        <v>201</v>
      </c>
      <c r="N55" s="238" t="s">
        <v>202</v>
      </c>
    </row>
    <row r="56" spans="2:15" thickTop="1" thickBot="1">
      <c r="B56" s="321" t="s">
        <v>206</v>
      </c>
      <c r="C56" s="321"/>
      <c r="D56" s="296">
        <v>8</v>
      </c>
      <c r="E56" s="241">
        <v>7</v>
      </c>
      <c r="F56" s="240">
        <v>4</v>
      </c>
      <c r="G56" s="240">
        <v>13</v>
      </c>
      <c r="J56" s="239" t="s">
        <v>206</v>
      </c>
      <c r="K56" s="240">
        <v>15</v>
      </c>
      <c r="L56" s="240">
        <v>12</v>
      </c>
      <c r="M56" s="241">
        <v>12</v>
      </c>
      <c r="N56" s="240">
        <v>11</v>
      </c>
    </row>
    <row r="58" spans="2:15" thickTop="1" thickBot="1">
      <c r="J58" s="242">
        <v>3300</v>
      </c>
      <c r="K58" s="327" t="s">
        <v>213</v>
      </c>
      <c r="L58" s="330"/>
      <c r="M58" s="243">
        <f>M63*J61</f>
        <v>5000</v>
      </c>
      <c r="N58" s="195" t="s">
        <v>214</v>
      </c>
      <c r="O58" s="244">
        <f>M62*J61</f>
        <v>8381.5</v>
      </c>
    </row>
    <row r="59" spans="2:15" thickTop="1" thickBot="1">
      <c r="B59" s="242">
        <v>3300</v>
      </c>
      <c r="C59" s="327" t="s">
        <v>213</v>
      </c>
      <c r="D59" s="327"/>
      <c r="E59" s="245">
        <f>$B$62*$E$64</f>
        <v>5000</v>
      </c>
      <c r="F59" s="246" t="s">
        <v>214</v>
      </c>
      <c r="G59" s="244">
        <f>E63*B62</f>
        <v>9388.2857142857156</v>
      </c>
      <c r="J59" s="247">
        <v>12</v>
      </c>
      <c r="K59" s="328" t="s">
        <v>210</v>
      </c>
      <c r="L59" s="331"/>
      <c r="M59" s="243">
        <f>M63*J60</f>
        <v>27500</v>
      </c>
      <c r="N59" s="248" t="s">
        <v>195</v>
      </c>
      <c r="O59" s="244">
        <f>M62*J60</f>
        <v>46098.25</v>
      </c>
    </row>
    <row r="60" spans="2:15" thickTop="1" thickBot="1">
      <c r="B60" s="247">
        <v>7</v>
      </c>
      <c r="C60" s="328" t="s">
        <v>210</v>
      </c>
      <c r="D60" s="328"/>
      <c r="E60" s="245">
        <f>$E$59*5.5</f>
        <v>27500</v>
      </c>
      <c r="F60" s="249" t="s">
        <v>195</v>
      </c>
      <c r="G60" s="244">
        <f>E63*B61</f>
        <v>51635.571428571428</v>
      </c>
      <c r="H60" s="195">
        <v>391</v>
      </c>
      <c r="J60" s="242">
        <f>J58/J59</f>
        <v>275</v>
      </c>
      <c r="K60" s="327" t="s">
        <v>211</v>
      </c>
      <c r="L60" s="327"/>
      <c r="M60" s="243">
        <f>M59*4</f>
        <v>110000</v>
      </c>
      <c r="N60" s="250" t="s">
        <v>215</v>
      </c>
      <c r="O60" s="244">
        <f>O59*4</f>
        <v>184393</v>
      </c>
    </row>
    <row r="61" spans="2:15" thickTop="1" thickBot="1">
      <c r="B61" s="251">
        <f>$B59/$B60</f>
        <v>471.42857142857144</v>
      </c>
      <c r="C61" s="327" t="s">
        <v>211</v>
      </c>
      <c r="D61" s="327"/>
      <c r="E61" s="245">
        <f>E60*4</f>
        <v>110000</v>
      </c>
      <c r="F61" s="252" t="s">
        <v>215</v>
      </c>
      <c r="G61" s="244">
        <f>G60*4</f>
        <v>206542.28571428571</v>
      </c>
      <c r="H61" s="195">
        <v>281</v>
      </c>
      <c r="J61" s="253">
        <f>J60/5.5</f>
        <v>50</v>
      </c>
      <c r="K61" s="329" t="s">
        <v>212</v>
      </c>
      <c r="L61" s="329"/>
      <c r="M61" s="243">
        <f>M59/J62</f>
        <v>5500</v>
      </c>
      <c r="N61" s="327" t="s">
        <v>219</v>
      </c>
      <c r="O61" s="327"/>
    </row>
    <row r="62" spans="2:15" thickTop="1" thickBot="1">
      <c r="B62" s="254">
        <f>$B61/5.5</f>
        <v>85.714285714285722</v>
      </c>
      <c r="C62" s="329" t="s">
        <v>212</v>
      </c>
      <c r="D62" s="329"/>
      <c r="E62" s="245">
        <f>$E$60/$B$63</f>
        <v>5500</v>
      </c>
      <c r="F62" s="327" t="s">
        <v>219</v>
      </c>
      <c r="G62" s="327"/>
      <c r="H62" s="195">
        <f>H60-H61</f>
        <v>110</v>
      </c>
      <c r="J62" s="248">
        <v>5</v>
      </c>
      <c r="K62" s="332" t="s">
        <v>217</v>
      </c>
      <c r="L62" s="332"/>
      <c r="M62" s="255">
        <v>167.63</v>
      </c>
      <c r="N62" s="323" t="s">
        <v>220</v>
      </c>
      <c r="O62" s="323"/>
    </row>
    <row r="63" spans="2:15" thickTop="1" thickBot="1">
      <c r="B63" s="248">
        <v>5</v>
      </c>
      <c r="C63" s="332" t="s">
        <v>217</v>
      </c>
      <c r="D63" s="332"/>
      <c r="E63" s="255">
        <v>109.53</v>
      </c>
      <c r="F63" s="323" t="s">
        <v>220</v>
      </c>
      <c r="G63" s="323"/>
      <c r="J63" s="256">
        <f>M4*J62</f>
        <v>27500</v>
      </c>
      <c r="K63" s="331" t="s">
        <v>216</v>
      </c>
      <c r="L63" s="331"/>
      <c r="M63" s="257">
        <f>J63/J60</f>
        <v>100</v>
      </c>
      <c r="N63" s="322" t="s">
        <v>218</v>
      </c>
      <c r="O63" s="322"/>
    </row>
    <row r="64" spans="2:15" thickTop="1" thickBot="1">
      <c r="B64" s="258">
        <f>$M$4*$B$63</f>
        <v>27500</v>
      </c>
      <c r="C64" s="331" t="s">
        <v>216</v>
      </c>
      <c r="D64" s="331"/>
      <c r="E64" s="257">
        <f>$B64/$B$61</f>
        <v>58.333333333333329</v>
      </c>
      <c r="F64" s="322" t="s">
        <v>218</v>
      </c>
      <c r="G64" s="322"/>
      <c r="I64" s="195" t="s">
        <v>227</v>
      </c>
      <c r="J64" s="259"/>
      <c r="K64" s="259"/>
      <c r="L64" s="259"/>
      <c r="M64" s="319">
        <f>+M62/M63</f>
        <v>1.6762999999999999</v>
      </c>
      <c r="N64" s="318" t="s">
        <v>223</v>
      </c>
      <c r="O64" s="318"/>
    </row>
    <row r="65" spans="2:15" thickTop="1" thickBot="1">
      <c r="B65" s="258"/>
      <c r="C65" s="259"/>
      <c r="D65" s="298"/>
      <c r="E65" s="319">
        <f>$E$63/$E$64</f>
        <v>1.8776571428571431</v>
      </c>
      <c r="F65" s="318" t="s">
        <v>223</v>
      </c>
      <c r="G65" s="318"/>
      <c r="J65" s="259"/>
      <c r="K65" s="259"/>
      <c r="L65" s="259"/>
      <c r="M65" s="319"/>
      <c r="N65" s="318"/>
      <c r="O65" s="318"/>
    </row>
    <row r="66" spans="2:15" thickTop="1" thickBot="1">
      <c r="B66" s="258"/>
      <c r="C66" s="259"/>
      <c r="D66" s="298"/>
      <c r="E66" s="319"/>
      <c r="F66" s="318"/>
      <c r="G66" s="318"/>
    </row>
    <row r="67" spans="2:15" ht="44.25" thickTop="1" thickBot="1">
      <c r="D67" s="312" t="s">
        <v>225</v>
      </c>
      <c r="E67" s="313"/>
      <c r="F67" s="313"/>
      <c r="G67" s="313"/>
      <c r="H67" s="313"/>
      <c r="I67" s="314"/>
      <c r="L67" s="196" t="s">
        <v>194</v>
      </c>
      <c r="M67" s="197" t="s">
        <v>207</v>
      </c>
      <c r="N67" s="197" t="s">
        <v>208</v>
      </c>
      <c r="O67" s="197" t="s">
        <v>209</v>
      </c>
    </row>
    <row r="68" spans="2:15" ht="18" thickTop="1" thickBot="1">
      <c r="D68" s="315"/>
      <c r="E68" s="316"/>
      <c r="F68" s="316"/>
      <c r="G68" s="316"/>
      <c r="H68" s="316"/>
      <c r="I68" s="317"/>
      <c r="L68" s="198" t="s">
        <v>12</v>
      </c>
      <c r="M68" s="199">
        <v>4800</v>
      </c>
      <c r="N68" s="200">
        <f t="shared" ref="N68" si="2">+M68/55</f>
        <v>87.272727272727266</v>
      </c>
      <c r="O68" s="201">
        <f t="shared" ref="O68" si="3">+N68/60</f>
        <v>1.4545454545454544</v>
      </c>
    </row>
    <row r="69" spans="2:15" ht="48" thickTop="1" thickBot="1">
      <c r="B69" s="303"/>
      <c r="C69" s="303"/>
      <c r="D69" s="289" t="s">
        <v>25</v>
      </c>
      <c r="E69" s="202" t="s">
        <v>30</v>
      </c>
      <c r="F69" s="203" t="s">
        <v>41</v>
      </c>
      <c r="G69" s="202" t="s">
        <v>10</v>
      </c>
      <c r="H69" s="203" t="s">
        <v>48</v>
      </c>
      <c r="I69" s="203" t="s">
        <v>49</v>
      </c>
      <c r="J69" s="203" t="s">
        <v>50</v>
      </c>
      <c r="K69" s="203" t="s">
        <v>51</v>
      </c>
      <c r="L69" s="204" t="s">
        <v>7</v>
      </c>
      <c r="M69" s="204" t="s">
        <v>35</v>
      </c>
      <c r="N69" s="204" t="s">
        <v>37</v>
      </c>
      <c r="O69" s="204" t="s">
        <v>36</v>
      </c>
    </row>
    <row r="70" spans="2:15" thickTop="1" thickBot="1">
      <c r="B70" s="303"/>
      <c r="C70" s="303"/>
      <c r="D70" s="290" t="s">
        <v>12</v>
      </c>
      <c r="E70" s="205" t="s">
        <v>196</v>
      </c>
      <c r="F70" s="206" t="s">
        <v>106</v>
      </c>
      <c r="G70" s="207">
        <v>4</v>
      </c>
      <c r="H70" s="208">
        <v>45909</v>
      </c>
      <c r="I70" s="209">
        <v>0.56597222222222221</v>
      </c>
      <c r="J70" s="208">
        <v>45909</v>
      </c>
      <c r="K70" s="209">
        <v>0.73611111111111116</v>
      </c>
      <c r="L70" s="210">
        <v>0.12847222222222229</v>
      </c>
      <c r="M70" s="211">
        <v>185</v>
      </c>
      <c r="N70" s="210">
        <v>3.2118055555555573E-2</v>
      </c>
      <c r="O70" s="213">
        <v>46</v>
      </c>
    </row>
    <row r="71" spans="2:15" thickTop="1" thickBot="1">
      <c r="B71" s="303"/>
      <c r="C71" s="303"/>
      <c r="D71" s="290" t="s">
        <v>12</v>
      </c>
      <c r="E71" s="205" t="s">
        <v>196</v>
      </c>
      <c r="F71" s="206" t="s">
        <v>106</v>
      </c>
      <c r="G71" s="207">
        <v>3</v>
      </c>
      <c r="H71" s="208">
        <v>45903</v>
      </c>
      <c r="I71" s="209">
        <v>0.57291666666666663</v>
      </c>
      <c r="J71" s="208">
        <v>45904</v>
      </c>
      <c r="K71" s="209">
        <v>0.40277777777777773</v>
      </c>
      <c r="L71" s="210">
        <v>0.24652777777777782</v>
      </c>
      <c r="M71" s="211">
        <v>355</v>
      </c>
      <c r="N71" s="210">
        <v>8.2175925925925944E-2</v>
      </c>
      <c r="O71" s="211">
        <v>118</v>
      </c>
    </row>
    <row r="72" spans="2:15" thickTop="1" thickBot="1">
      <c r="B72" s="303"/>
      <c r="C72" s="303"/>
      <c r="D72" s="290" t="s">
        <v>12</v>
      </c>
      <c r="E72" s="205" t="s">
        <v>196</v>
      </c>
      <c r="F72" s="206" t="s">
        <v>106</v>
      </c>
      <c r="G72" s="207">
        <v>4</v>
      </c>
      <c r="H72" s="208">
        <v>45898</v>
      </c>
      <c r="I72" s="209">
        <v>0.375</v>
      </c>
      <c r="J72" s="208">
        <v>45898</v>
      </c>
      <c r="K72" s="209">
        <v>0.52777777777777779</v>
      </c>
      <c r="L72" s="210">
        <v>0.15277777777777779</v>
      </c>
      <c r="M72" s="211">
        <v>220</v>
      </c>
      <c r="N72" s="210">
        <v>3.8194444444444448E-2</v>
      </c>
      <c r="O72" s="211">
        <v>55</v>
      </c>
    </row>
    <row r="73" spans="2:15" thickTop="1" thickBot="1">
      <c r="B73" s="303"/>
      <c r="C73" s="303"/>
      <c r="D73" s="290" t="s">
        <v>12</v>
      </c>
      <c r="E73" s="205" t="s">
        <v>196</v>
      </c>
      <c r="F73" s="206" t="s">
        <v>106</v>
      </c>
      <c r="G73" s="207">
        <v>3</v>
      </c>
      <c r="H73" s="208">
        <v>45898</v>
      </c>
      <c r="I73" s="209">
        <v>0.52777777777777779</v>
      </c>
      <c r="J73" s="208">
        <v>45899</v>
      </c>
      <c r="K73" s="209">
        <v>0.3125</v>
      </c>
      <c r="L73" s="210">
        <v>0.15972222222222218</v>
      </c>
      <c r="M73" s="211">
        <v>230</v>
      </c>
      <c r="N73" s="210">
        <v>5.3240740740740727E-2</v>
      </c>
      <c r="O73" s="211">
        <v>76</v>
      </c>
    </row>
    <row r="74" spans="2:15" thickTop="1" thickBot="1">
      <c r="B74" s="303"/>
      <c r="C74" s="303"/>
      <c r="D74" s="290" t="s">
        <v>12</v>
      </c>
      <c r="E74" s="205" t="s">
        <v>196</v>
      </c>
      <c r="F74" s="206" t="s">
        <v>106</v>
      </c>
      <c r="G74" s="207">
        <v>3</v>
      </c>
      <c r="H74" s="208">
        <v>45890</v>
      </c>
      <c r="I74" s="209">
        <v>0.52430555555555558</v>
      </c>
      <c r="J74" s="208">
        <v>45890</v>
      </c>
      <c r="K74" s="209">
        <v>0.70833333333333337</v>
      </c>
      <c r="L74" s="210">
        <v>0.14236111111111113</v>
      </c>
      <c r="M74" s="211">
        <v>205</v>
      </c>
      <c r="N74" s="210">
        <v>4.7453703703703713E-2</v>
      </c>
      <c r="O74" s="211">
        <v>68</v>
      </c>
    </row>
    <row r="75" spans="2:15" thickTop="1" thickBot="1">
      <c r="B75" s="303"/>
      <c r="C75" s="303"/>
      <c r="D75" s="290" t="s">
        <v>12</v>
      </c>
      <c r="E75" s="205" t="s">
        <v>196</v>
      </c>
      <c r="F75" s="206" t="s">
        <v>106</v>
      </c>
      <c r="G75" s="207">
        <v>4</v>
      </c>
      <c r="H75" s="208">
        <v>45891</v>
      </c>
      <c r="I75" s="209">
        <v>0.375</v>
      </c>
      <c r="J75" s="208">
        <v>45891</v>
      </c>
      <c r="K75" s="209">
        <v>0.54861111111111105</v>
      </c>
      <c r="L75" s="210">
        <v>0.17361111111111105</v>
      </c>
      <c r="M75" s="211">
        <v>250</v>
      </c>
      <c r="N75" s="210">
        <v>4.3402777777777762E-2</v>
      </c>
      <c r="O75" s="211">
        <v>62</v>
      </c>
    </row>
    <row r="76" spans="2:15" thickTop="1" thickBot="1">
      <c r="B76" s="303"/>
      <c r="C76" s="303"/>
      <c r="D76" s="290" t="s">
        <v>12</v>
      </c>
      <c r="E76" s="205" t="s">
        <v>196</v>
      </c>
      <c r="F76" s="206" t="s">
        <v>106</v>
      </c>
      <c r="G76" s="207">
        <v>4</v>
      </c>
      <c r="H76" s="208">
        <v>45880</v>
      </c>
      <c r="I76" s="209">
        <v>0.45833333333333331</v>
      </c>
      <c r="J76" s="208">
        <v>45880</v>
      </c>
      <c r="K76" s="209">
        <v>0.70833333333333337</v>
      </c>
      <c r="L76" s="210">
        <v>0.2083333333333334</v>
      </c>
      <c r="M76" s="211">
        <v>300</v>
      </c>
      <c r="N76" s="210">
        <v>5.208333333333335E-2</v>
      </c>
      <c r="O76" s="211">
        <v>75</v>
      </c>
    </row>
    <row r="77" spans="2:15" thickTop="1" thickBot="1">
      <c r="B77" s="303"/>
      <c r="C77" s="303"/>
      <c r="D77" s="290" t="s">
        <v>12</v>
      </c>
      <c r="E77" s="205" t="s">
        <v>196</v>
      </c>
      <c r="F77" s="206" t="s">
        <v>106</v>
      </c>
      <c r="G77" s="207">
        <v>3</v>
      </c>
      <c r="H77" s="208">
        <v>45880</v>
      </c>
      <c r="I77" s="209">
        <v>0.70833333333333337</v>
      </c>
      <c r="J77" s="208">
        <v>45881</v>
      </c>
      <c r="K77" s="209">
        <v>0.40277777777777773</v>
      </c>
      <c r="L77" s="210">
        <v>0.15277777777777773</v>
      </c>
      <c r="M77" s="211">
        <v>220</v>
      </c>
      <c r="N77" s="210">
        <v>5.0925925925925909E-2</v>
      </c>
      <c r="O77" s="211">
        <v>73</v>
      </c>
    </row>
    <row r="78" spans="2:15" thickTop="1" thickBot="1">
      <c r="B78" s="303"/>
      <c r="C78" s="303"/>
      <c r="D78" s="290" t="s">
        <v>12</v>
      </c>
      <c r="E78" s="205" t="s">
        <v>196</v>
      </c>
      <c r="F78" s="206" t="s">
        <v>106</v>
      </c>
      <c r="G78" s="207">
        <v>3</v>
      </c>
      <c r="H78" s="208">
        <v>45875</v>
      </c>
      <c r="I78" s="209">
        <v>0.31597222222222221</v>
      </c>
      <c r="J78" s="208">
        <v>45875</v>
      </c>
      <c r="K78" s="209">
        <v>0.43055555555555558</v>
      </c>
      <c r="L78" s="210">
        <v>0.11458333333333337</v>
      </c>
      <c r="M78" s="211">
        <v>165</v>
      </c>
      <c r="N78" s="210">
        <v>3.8194444444444454E-2</v>
      </c>
      <c r="O78" s="211">
        <v>55</v>
      </c>
    </row>
    <row r="79" spans="2:15" thickTop="1" thickBot="1">
      <c r="B79" s="303"/>
      <c r="C79" s="303"/>
      <c r="D79" s="290" t="s">
        <v>12</v>
      </c>
      <c r="E79" s="205" t="s">
        <v>196</v>
      </c>
      <c r="F79" s="206" t="s">
        <v>106</v>
      </c>
      <c r="G79" s="207">
        <v>4</v>
      </c>
      <c r="H79" s="208">
        <v>45870</v>
      </c>
      <c r="I79" s="209">
        <v>0.5625</v>
      </c>
      <c r="J79" s="208">
        <v>45871</v>
      </c>
      <c r="K79" s="209">
        <v>0.3888888888888889</v>
      </c>
      <c r="L79" s="210">
        <v>0.20138888888888887</v>
      </c>
      <c r="M79" s="211">
        <v>290</v>
      </c>
      <c r="N79" s="210">
        <v>5.0347222222222217E-2</v>
      </c>
      <c r="O79" s="211">
        <v>72</v>
      </c>
    </row>
    <row r="80" spans="2:15" thickTop="1" thickBot="1">
      <c r="B80" s="303"/>
      <c r="C80" s="303"/>
      <c r="D80" s="290" t="s">
        <v>12</v>
      </c>
      <c r="E80" s="205" t="s">
        <v>196</v>
      </c>
      <c r="F80" s="206" t="s">
        <v>106</v>
      </c>
      <c r="G80" s="207">
        <v>5</v>
      </c>
      <c r="H80" s="208">
        <v>45861</v>
      </c>
      <c r="I80" s="209">
        <v>0.70833333333333337</v>
      </c>
      <c r="J80" s="208">
        <v>45862</v>
      </c>
      <c r="K80" s="209">
        <v>0.55555555555555558</v>
      </c>
      <c r="L80" s="210">
        <v>0.30555555555555558</v>
      </c>
      <c r="M80" s="211">
        <v>440</v>
      </c>
      <c r="N80" s="210">
        <v>6.1111111111111116E-2</v>
      </c>
      <c r="O80" s="211">
        <v>88</v>
      </c>
    </row>
    <row r="81" spans="2:15" thickTop="1" thickBot="1">
      <c r="B81" s="303"/>
      <c r="C81" s="303"/>
      <c r="D81" s="291" t="s">
        <v>12</v>
      </c>
      <c r="E81" s="214" t="s">
        <v>26</v>
      </c>
      <c r="F81" s="215" t="s">
        <v>106</v>
      </c>
      <c r="G81" s="216">
        <v>3</v>
      </c>
      <c r="H81" s="217">
        <v>45909</v>
      </c>
      <c r="I81" s="218">
        <v>0.70486111111111116</v>
      </c>
      <c r="J81" s="217">
        <v>45910</v>
      </c>
      <c r="K81" s="218">
        <v>0.3888888888888889</v>
      </c>
      <c r="L81" s="219">
        <v>0.1423611111111111</v>
      </c>
      <c r="M81" s="220">
        <v>205</v>
      </c>
      <c r="N81" s="219">
        <v>4.7453703703703699E-2</v>
      </c>
      <c r="O81" s="220">
        <v>68</v>
      </c>
    </row>
    <row r="82" spans="2:15" thickTop="1" thickBot="1">
      <c r="B82" s="303"/>
      <c r="C82" s="303"/>
      <c r="D82" s="291" t="s">
        <v>12</v>
      </c>
      <c r="E82" s="214" t="s">
        <v>26</v>
      </c>
      <c r="F82" s="215" t="s">
        <v>106</v>
      </c>
      <c r="G82" s="216">
        <v>4</v>
      </c>
      <c r="H82" s="217">
        <v>45903</v>
      </c>
      <c r="I82" s="218">
        <v>0.66666666666666663</v>
      </c>
      <c r="J82" s="217">
        <v>45904</v>
      </c>
      <c r="K82" s="218">
        <v>0.39930555555555558</v>
      </c>
      <c r="L82" s="219">
        <v>0.19097222222222232</v>
      </c>
      <c r="M82" s="220">
        <v>275</v>
      </c>
      <c r="N82" s="219">
        <v>4.774305555555558E-2</v>
      </c>
      <c r="O82" s="220">
        <v>68</v>
      </c>
    </row>
    <row r="83" spans="2:15" thickTop="1" thickBot="1">
      <c r="B83" s="303"/>
      <c r="C83" s="303"/>
      <c r="D83" s="291" t="s">
        <v>12</v>
      </c>
      <c r="E83" s="214" t="s">
        <v>26</v>
      </c>
      <c r="F83" s="215" t="s">
        <v>106</v>
      </c>
      <c r="G83" s="216">
        <v>4</v>
      </c>
      <c r="H83" s="217">
        <v>45898</v>
      </c>
      <c r="I83" s="218">
        <v>0.32291666666666669</v>
      </c>
      <c r="J83" s="217">
        <v>45898</v>
      </c>
      <c r="K83" s="218">
        <v>0.53472222222222221</v>
      </c>
      <c r="L83" s="219">
        <v>0.21180555555555552</v>
      </c>
      <c r="M83" s="220">
        <v>305</v>
      </c>
      <c r="N83" s="219">
        <v>5.2951388888888881E-2</v>
      </c>
      <c r="O83" s="220">
        <v>76</v>
      </c>
    </row>
    <row r="84" spans="2:15" thickTop="1" thickBot="1">
      <c r="B84" s="303"/>
      <c r="C84" s="303"/>
      <c r="D84" s="291" t="s">
        <v>12</v>
      </c>
      <c r="E84" s="214" t="s">
        <v>26</v>
      </c>
      <c r="F84" s="215" t="s">
        <v>106</v>
      </c>
      <c r="G84" s="216">
        <v>3</v>
      </c>
      <c r="H84" s="217">
        <v>45898</v>
      </c>
      <c r="I84" s="218">
        <v>0.53472222222222221</v>
      </c>
      <c r="J84" s="217">
        <v>45899</v>
      </c>
      <c r="K84" s="218">
        <v>0.31944444444444448</v>
      </c>
      <c r="L84" s="219">
        <v>0.15972222222222224</v>
      </c>
      <c r="M84" s="220">
        <v>230</v>
      </c>
      <c r="N84" s="219">
        <v>5.3240740740740748E-2</v>
      </c>
      <c r="O84" s="220">
        <v>76</v>
      </c>
    </row>
    <row r="85" spans="2:15" thickTop="1" thickBot="1">
      <c r="B85" s="303"/>
      <c r="C85" s="303"/>
      <c r="D85" s="291" t="s">
        <v>12</v>
      </c>
      <c r="E85" s="214" t="s">
        <v>26</v>
      </c>
      <c r="F85" s="215" t="s">
        <v>106</v>
      </c>
      <c r="G85" s="216">
        <v>4</v>
      </c>
      <c r="H85" s="217">
        <v>45890</v>
      </c>
      <c r="I85" s="218">
        <v>0.5</v>
      </c>
      <c r="J85" s="217">
        <v>45890</v>
      </c>
      <c r="K85" s="218">
        <v>0.71875</v>
      </c>
      <c r="L85" s="219">
        <v>0.17708333333333334</v>
      </c>
      <c r="M85" s="220">
        <v>255</v>
      </c>
      <c r="N85" s="219">
        <v>4.4270833333333336E-2</v>
      </c>
      <c r="O85" s="213">
        <v>63</v>
      </c>
    </row>
    <row r="86" spans="2:15" thickTop="1" thickBot="1">
      <c r="B86" s="303"/>
      <c r="C86" s="303"/>
      <c r="D86" s="291" t="s">
        <v>12</v>
      </c>
      <c r="E86" s="214" t="s">
        <v>26</v>
      </c>
      <c r="F86" s="215" t="s">
        <v>106</v>
      </c>
      <c r="G86" s="216">
        <v>4</v>
      </c>
      <c r="H86" s="217">
        <v>45880</v>
      </c>
      <c r="I86" s="218">
        <v>0.55555555555555558</v>
      </c>
      <c r="J86" s="217">
        <v>45881</v>
      </c>
      <c r="K86" s="218">
        <v>0.5</v>
      </c>
      <c r="L86" s="219">
        <v>0.3611111111111111</v>
      </c>
      <c r="M86" s="220">
        <v>520</v>
      </c>
      <c r="N86" s="219">
        <v>9.0277777777777776E-2</v>
      </c>
      <c r="O86" s="220">
        <v>130</v>
      </c>
    </row>
    <row r="87" spans="2:15" thickTop="1" thickBot="1">
      <c r="B87" s="303"/>
      <c r="C87" s="303"/>
      <c r="D87" s="290" t="s">
        <v>12</v>
      </c>
      <c r="E87" s="205" t="s">
        <v>197</v>
      </c>
      <c r="F87" s="206" t="s">
        <v>106</v>
      </c>
      <c r="G87" s="207">
        <v>4</v>
      </c>
      <c r="H87" s="208">
        <v>45909</v>
      </c>
      <c r="I87" s="209">
        <v>0.67361111111111116</v>
      </c>
      <c r="J87" s="208">
        <v>45910</v>
      </c>
      <c r="K87" s="209">
        <v>0.3611111111111111</v>
      </c>
      <c r="L87" s="210">
        <v>0.14583333333333331</v>
      </c>
      <c r="M87" s="211">
        <v>210</v>
      </c>
      <c r="N87" s="210">
        <v>3.6458333333333329E-2</v>
      </c>
      <c r="O87" s="213">
        <v>52</v>
      </c>
    </row>
    <row r="88" spans="2:15" thickTop="1" thickBot="1">
      <c r="B88" s="303"/>
      <c r="C88" s="303"/>
      <c r="D88" s="290" t="s">
        <v>12</v>
      </c>
      <c r="E88" s="205" t="s">
        <v>197</v>
      </c>
      <c r="F88" s="206" t="s">
        <v>106</v>
      </c>
      <c r="G88" s="207">
        <v>4</v>
      </c>
      <c r="H88" s="208">
        <v>45903</v>
      </c>
      <c r="I88" s="209">
        <v>0.55555555555555558</v>
      </c>
      <c r="J88" s="208">
        <v>45904</v>
      </c>
      <c r="K88" s="209">
        <v>0.5</v>
      </c>
      <c r="L88" s="210">
        <v>0.3611111111111111</v>
      </c>
      <c r="M88" s="211">
        <v>520</v>
      </c>
      <c r="N88" s="210">
        <v>9.0277777777777776E-2</v>
      </c>
      <c r="O88" s="211">
        <v>130</v>
      </c>
    </row>
    <row r="89" spans="2:15" thickTop="1" thickBot="1">
      <c r="B89" s="303"/>
      <c r="C89" s="303"/>
      <c r="D89" s="290" t="s">
        <v>12</v>
      </c>
      <c r="E89" s="205" t="s">
        <v>197</v>
      </c>
      <c r="F89" s="206" t="s">
        <v>106</v>
      </c>
      <c r="G89" s="207">
        <v>4</v>
      </c>
      <c r="H89" s="208">
        <v>45890</v>
      </c>
      <c r="I89" s="209">
        <v>0.64583333333333337</v>
      </c>
      <c r="J89" s="208">
        <v>45891</v>
      </c>
      <c r="K89" s="209">
        <v>0.35416666666666669</v>
      </c>
      <c r="L89" s="210">
        <v>0.16666666666666669</v>
      </c>
      <c r="M89" s="211">
        <v>240</v>
      </c>
      <c r="N89" s="210">
        <v>4.1666666666666671E-2</v>
      </c>
      <c r="O89" s="211">
        <v>60</v>
      </c>
    </row>
    <row r="90" spans="2:15" thickTop="1" thickBot="1">
      <c r="B90" s="303"/>
      <c r="C90" s="303"/>
      <c r="D90" s="290" t="s">
        <v>12</v>
      </c>
      <c r="E90" s="205" t="s">
        <v>197</v>
      </c>
      <c r="F90" s="206" t="s">
        <v>106</v>
      </c>
      <c r="G90" s="207">
        <v>3</v>
      </c>
      <c r="H90" s="208">
        <v>45881</v>
      </c>
      <c r="I90" s="209">
        <v>0.34722222222222227</v>
      </c>
      <c r="J90" s="208">
        <v>45881</v>
      </c>
      <c r="K90" s="209">
        <v>0.51736111111111105</v>
      </c>
      <c r="L90" s="210">
        <v>0.17013888888888878</v>
      </c>
      <c r="M90" s="211">
        <v>245</v>
      </c>
      <c r="N90" s="210">
        <v>5.671296296296293E-2</v>
      </c>
      <c r="O90" s="211">
        <v>81</v>
      </c>
    </row>
    <row r="91" spans="2:15" thickTop="1" thickBot="1">
      <c r="B91" s="303"/>
      <c r="C91" s="303"/>
      <c r="D91" s="291" t="s">
        <v>12</v>
      </c>
      <c r="E91" s="214" t="s">
        <v>198</v>
      </c>
      <c r="F91" s="215" t="s">
        <v>106</v>
      </c>
      <c r="G91" s="216">
        <v>3</v>
      </c>
      <c r="H91" s="217">
        <v>45909</v>
      </c>
      <c r="I91" s="218">
        <v>0.74305555555555547</v>
      </c>
      <c r="J91" s="217">
        <v>45910</v>
      </c>
      <c r="K91" s="218">
        <v>0.44097222222222227</v>
      </c>
      <c r="L91" s="219">
        <v>0.15625000000000017</v>
      </c>
      <c r="M91" s="220">
        <v>225</v>
      </c>
      <c r="N91" s="219">
        <v>5.2083333333333391E-2</v>
      </c>
      <c r="O91" s="220">
        <v>75</v>
      </c>
    </row>
    <row r="92" spans="2:15" thickTop="1" thickBot="1">
      <c r="B92" s="303"/>
      <c r="C92" s="303"/>
      <c r="D92" s="291" t="s">
        <v>12</v>
      </c>
      <c r="E92" s="214" t="s">
        <v>198</v>
      </c>
      <c r="F92" s="215" t="s">
        <v>106</v>
      </c>
      <c r="G92" s="216">
        <v>4</v>
      </c>
      <c r="H92" s="217">
        <v>45903</v>
      </c>
      <c r="I92" s="218">
        <v>0.57291666666666663</v>
      </c>
      <c r="J92" s="217">
        <v>45904</v>
      </c>
      <c r="K92" s="218">
        <v>0.4861111111111111</v>
      </c>
      <c r="L92" s="219">
        <v>0.32986111111111116</v>
      </c>
      <c r="M92" s="220">
        <v>475</v>
      </c>
      <c r="N92" s="219">
        <v>8.246527777777779E-2</v>
      </c>
      <c r="O92" s="220">
        <v>118</v>
      </c>
    </row>
    <row r="93" spans="2:15" thickTop="1" thickBot="1">
      <c r="B93" s="303"/>
      <c r="C93" s="303"/>
      <c r="D93" s="291" t="s">
        <v>12</v>
      </c>
      <c r="E93" s="214" t="s">
        <v>198</v>
      </c>
      <c r="F93" s="215" t="s">
        <v>106</v>
      </c>
      <c r="G93" s="216">
        <v>4</v>
      </c>
      <c r="H93" s="217">
        <v>45904</v>
      </c>
      <c r="I93" s="218">
        <v>0.55902777777777779</v>
      </c>
      <c r="J93" s="217">
        <v>45905</v>
      </c>
      <c r="K93" s="218">
        <v>0.47222222222222227</v>
      </c>
      <c r="L93" s="219">
        <v>0.32986111111111116</v>
      </c>
      <c r="M93" s="220">
        <v>475</v>
      </c>
      <c r="N93" s="219">
        <v>8.246527777777779E-2</v>
      </c>
      <c r="O93" s="220">
        <v>118</v>
      </c>
    </row>
    <row r="94" spans="2:15" thickTop="1" thickBot="1">
      <c r="B94" s="303"/>
      <c r="C94" s="303"/>
      <c r="D94" s="291" t="s">
        <v>12</v>
      </c>
      <c r="E94" s="214" t="s">
        <v>198</v>
      </c>
      <c r="F94" s="215" t="s">
        <v>106</v>
      </c>
      <c r="G94" s="216">
        <v>4</v>
      </c>
      <c r="H94" s="217">
        <v>45898</v>
      </c>
      <c r="I94" s="218">
        <v>0.34722222222222227</v>
      </c>
      <c r="J94" s="217">
        <v>45898</v>
      </c>
      <c r="K94" s="218">
        <v>0.5</v>
      </c>
      <c r="L94" s="219">
        <v>0.15277777777777773</v>
      </c>
      <c r="M94" s="220">
        <v>220</v>
      </c>
      <c r="N94" s="219">
        <v>3.8194444444444434E-2</v>
      </c>
      <c r="O94" s="213">
        <v>55</v>
      </c>
    </row>
    <row r="95" spans="2:15" ht="15" thickTop="1" thickBot="1">
      <c r="B95" s="303"/>
      <c r="C95" s="303"/>
      <c r="D95" s="299" t="s">
        <v>12</v>
      </c>
      <c r="E95" s="260" t="s">
        <v>196</v>
      </c>
      <c r="F95" s="261" t="s">
        <v>78</v>
      </c>
      <c r="G95" s="262">
        <v>4</v>
      </c>
      <c r="H95" s="263">
        <v>45908</v>
      </c>
      <c r="I95" s="264">
        <v>0.43055555555555558</v>
      </c>
      <c r="J95" s="263">
        <v>45909</v>
      </c>
      <c r="K95" s="264">
        <v>0.38194444444444442</v>
      </c>
      <c r="L95" s="265">
        <v>0.36805555555555552</v>
      </c>
      <c r="M95" s="266">
        <v>530</v>
      </c>
      <c r="N95" s="265">
        <v>9.2013888888888881E-2</v>
      </c>
      <c r="O95" s="266">
        <v>132</v>
      </c>
    </row>
    <row r="96" spans="2:15" ht="15" thickTop="1" thickBot="1">
      <c r="B96" s="303"/>
      <c r="C96" s="303"/>
      <c r="D96" s="299" t="s">
        <v>12</v>
      </c>
      <c r="E96" s="260" t="s">
        <v>196</v>
      </c>
      <c r="F96" s="261" t="s">
        <v>78</v>
      </c>
      <c r="G96" s="262">
        <v>4</v>
      </c>
      <c r="H96" s="263">
        <v>45894</v>
      </c>
      <c r="I96" s="264">
        <v>0.68055555555555547</v>
      </c>
      <c r="J96" s="263">
        <v>45895</v>
      </c>
      <c r="K96" s="264">
        <v>0.45833333333333331</v>
      </c>
      <c r="L96" s="265">
        <v>0.23611111111111122</v>
      </c>
      <c r="M96" s="266">
        <v>340</v>
      </c>
      <c r="N96" s="265">
        <v>5.9027777777777804E-2</v>
      </c>
      <c r="O96" s="266">
        <v>85</v>
      </c>
    </row>
    <row r="97" spans="2:15" ht="15" thickTop="1" thickBot="1">
      <c r="B97" s="303"/>
      <c r="C97" s="303"/>
      <c r="D97" s="299" t="s">
        <v>12</v>
      </c>
      <c r="E97" s="260" t="s">
        <v>196</v>
      </c>
      <c r="F97" s="261" t="s">
        <v>78</v>
      </c>
      <c r="G97" s="262">
        <v>3</v>
      </c>
      <c r="H97" s="263">
        <v>45896</v>
      </c>
      <c r="I97" s="264">
        <v>0.3888888888888889</v>
      </c>
      <c r="J97" s="263">
        <v>45896</v>
      </c>
      <c r="K97" s="264">
        <v>0.52777777777777779</v>
      </c>
      <c r="L97" s="265">
        <v>0.1388888888888889</v>
      </c>
      <c r="M97" s="266">
        <v>200</v>
      </c>
      <c r="N97" s="265">
        <v>4.6296296296296301E-2</v>
      </c>
      <c r="O97" s="267">
        <v>66</v>
      </c>
    </row>
    <row r="98" spans="2:15" ht="15" thickTop="1" thickBot="1">
      <c r="B98" s="303"/>
      <c r="C98" s="303"/>
      <c r="D98" s="299" t="s">
        <v>12</v>
      </c>
      <c r="E98" s="260" t="s">
        <v>196</v>
      </c>
      <c r="F98" s="261" t="s">
        <v>78</v>
      </c>
      <c r="G98" s="262">
        <v>3</v>
      </c>
      <c r="H98" s="263">
        <v>45887</v>
      </c>
      <c r="I98" s="264">
        <v>0.72916666666666663</v>
      </c>
      <c r="J98" s="263">
        <v>45888</v>
      </c>
      <c r="K98" s="264">
        <v>0.53819444444444442</v>
      </c>
      <c r="L98" s="265">
        <v>0.26736111111111116</v>
      </c>
      <c r="M98" s="266">
        <v>385</v>
      </c>
      <c r="N98" s="265">
        <v>8.9120370370370391E-2</v>
      </c>
      <c r="O98" s="266">
        <v>128</v>
      </c>
    </row>
    <row r="99" spans="2:15" ht="15" thickTop="1" thickBot="1">
      <c r="B99" s="303"/>
      <c r="C99" s="303"/>
      <c r="D99" s="299" t="s">
        <v>12</v>
      </c>
      <c r="E99" s="260" t="s">
        <v>196</v>
      </c>
      <c r="F99" s="261" t="s">
        <v>78</v>
      </c>
      <c r="G99" s="262">
        <v>3</v>
      </c>
      <c r="H99" s="263">
        <v>45883</v>
      </c>
      <c r="I99" s="264">
        <v>0.34722222222222227</v>
      </c>
      <c r="J99" s="263">
        <v>45883</v>
      </c>
      <c r="K99" s="264">
        <v>0.56944444444444442</v>
      </c>
      <c r="L99" s="265">
        <v>0.22222222222222215</v>
      </c>
      <c r="M99" s="266">
        <v>320</v>
      </c>
      <c r="N99" s="265">
        <v>7.4074074074074056E-2</v>
      </c>
      <c r="O99" s="266">
        <v>106</v>
      </c>
    </row>
    <row r="100" spans="2:15" ht="15" thickTop="1" thickBot="1">
      <c r="B100" s="303"/>
      <c r="C100" s="303"/>
      <c r="D100" s="299" t="s">
        <v>12</v>
      </c>
      <c r="E100" s="260" t="s">
        <v>196</v>
      </c>
      <c r="F100" s="261" t="s">
        <v>78</v>
      </c>
      <c r="G100" s="262">
        <v>3</v>
      </c>
      <c r="H100" s="263">
        <v>45883</v>
      </c>
      <c r="I100" s="264">
        <v>0.56944444444444442</v>
      </c>
      <c r="J100" s="263">
        <v>45884</v>
      </c>
      <c r="K100" s="264">
        <v>0.3125</v>
      </c>
      <c r="L100" s="265">
        <v>0.15972222222222229</v>
      </c>
      <c r="M100" s="266">
        <v>230</v>
      </c>
      <c r="N100" s="265">
        <v>5.3240740740740762E-2</v>
      </c>
      <c r="O100" s="266">
        <v>76</v>
      </c>
    </row>
    <row r="101" spans="2:15" ht="15" thickTop="1" thickBot="1">
      <c r="B101" s="303"/>
      <c r="C101" s="303"/>
      <c r="D101" s="299" t="s">
        <v>12</v>
      </c>
      <c r="E101" s="260" t="s">
        <v>196</v>
      </c>
      <c r="F101" s="261" t="s">
        <v>78</v>
      </c>
      <c r="G101" s="262">
        <v>3</v>
      </c>
      <c r="H101" s="263">
        <v>45876</v>
      </c>
      <c r="I101" s="264">
        <v>0.66666666666666663</v>
      </c>
      <c r="J101" s="263">
        <v>45877</v>
      </c>
      <c r="K101" s="264">
        <v>0.50694444444444442</v>
      </c>
      <c r="L101" s="265">
        <v>0.29861111111111116</v>
      </c>
      <c r="M101" s="266">
        <v>430</v>
      </c>
      <c r="N101" s="265">
        <v>9.9537037037037049E-2</v>
      </c>
      <c r="O101" s="266">
        <v>143</v>
      </c>
    </row>
    <row r="102" spans="2:15" ht="15" thickTop="1" thickBot="1">
      <c r="B102" s="303"/>
      <c r="C102" s="303"/>
      <c r="D102" s="299" t="s">
        <v>12</v>
      </c>
      <c r="E102" s="260" t="s">
        <v>196</v>
      </c>
      <c r="F102" s="261" t="s">
        <v>78</v>
      </c>
      <c r="G102" s="262">
        <v>3</v>
      </c>
      <c r="H102" s="263">
        <v>45855</v>
      </c>
      <c r="I102" s="264">
        <v>0.375</v>
      </c>
      <c r="J102" s="263">
        <v>45855</v>
      </c>
      <c r="K102" s="264">
        <v>0.66666666666666663</v>
      </c>
      <c r="L102" s="265">
        <v>0.24999999999999997</v>
      </c>
      <c r="M102" s="266">
        <v>360</v>
      </c>
      <c r="N102" s="265">
        <v>8.3333333333333329E-2</v>
      </c>
      <c r="O102" s="266">
        <v>120</v>
      </c>
    </row>
    <row r="103" spans="2:15" ht="15" thickTop="1" thickBot="1">
      <c r="B103" s="303"/>
      <c r="C103" s="303"/>
      <c r="D103" s="300" t="s">
        <v>12</v>
      </c>
      <c r="E103" s="268" t="s">
        <v>26</v>
      </c>
      <c r="F103" s="269" t="s">
        <v>78</v>
      </c>
      <c r="G103" s="270">
        <v>4</v>
      </c>
      <c r="H103" s="271">
        <v>45906</v>
      </c>
      <c r="I103" s="272">
        <v>0.54166666666666663</v>
      </c>
      <c r="J103" s="271">
        <v>45908</v>
      </c>
      <c r="K103" s="272">
        <v>0.72222222222222221</v>
      </c>
      <c r="L103" s="273">
        <v>0.3888888888888889</v>
      </c>
      <c r="M103" s="274">
        <v>560</v>
      </c>
      <c r="N103" s="273">
        <v>9.7222222222222224E-2</v>
      </c>
      <c r="O103" s="274">
        <v>140</v>
      </c>
    </row>
    <row r="104" spans="2:15" ht="15" thickTop="1" thickBot="1">
      <c r="B104" s="303"/>
      <c r="C104" s="303"/>
      <c r="D104" s="300" t="s">
        <v>12</v>
      </c>
      <c r="E104" s="268" t="s">
        <v>26</v>
      </c>
      <c r="F104" s="269" t="s">
        <v>78</v>
      </c>
      <c r="G104" s="270">
        <v>4</v>
      </c>
      <c r="H104" s="271">
        <v>45894</v>
      </c>
      <c r="I104" s="272">
        <v>0.66319444444444442</v>
      </c>
      <c r="J104" s="271">
        <v>45895</v>
      </c>
      <c r="K104" s="272">
        <v>0.45833333333333331</v>
      </c>
      <c r="L104" s="273">
        <v>0.25347222222222227</v>
      </c>
      <c r="M104" s="274">
        <v>365</v>
      </c>
      <c r="N104" s="273">
        <v>6.3368055555555566E-2</v>
      </c>
      <c r="O104" s="274">
        <v>91</v>
      </c>
    </row>
    <row r="105" spans="2:15" ht="15" thickTop="1" thickBot="1">
      <c r="B105" s="303"/>
      <c r="C105" s="303"/>
      <c r="D105" s="300" t="s">
        <v>12</v>
      </c>
      <c r="E105" s="268" t="s">
        <v>26</v>
      </c>
      <c r="F105" s="269" t="s">
        <v>78</v>
      </c>
      <c r="G105" s="270">
        <v>3</v>
      </c>
      <c r="H105" s="271">
        <v>45896</v>
      </c>
      <c r="I105" s="272">
        <v>0.35416666666666669</v>
      </c>
      <c r="J105" s="271">
        <v>45896</v>
      </c>
      <c r="K105" s="272">
        <v>0.52430555555555558</v>
      </c>
      <c r="L105" s="273">
        <v>0.1701388888888889</v>
      </c>
      <c r="M105" s="274">
        <v>245</v>
      </c>
      <c r="N105" s="273">
        <v>5.6712962962962965E-2</v>
      </c>
      <c r="O105" s="267">
        <v>81</v>
      </c>
    </row>
    <row r="106" spans="2:15" ht="15" thickTop="1" thickBot="1">
      <c r="B106" s="303"/>
      <c r="C106" s="303"/>
      <c r="D106" s="300" t="s">
        <v>12</v>
      </c>
      <c r="E106" s="268" t="s">
        <v>26</v>
      </c>
      <c r="F106" s="269" t="s">
        <v>78</v>
      </c>
      <c r="G106" s="270">
        <v>3</v>
      </c>
      <c r="H106" s="271">
        <v>45887</v>
      </c>
      <c r="I106" s="272">
        <v>0.72222222222222221</v>
      </c>
      <c r="J106" s="271">
        <v>45888</v>
      </c>
      <c r="K106" s="272">
        <v>0.47222222222222227</v>
      </c>
      <c r="L106" s="273">
        <v>0.20833333333333343</v>
      </c>
      <c r="M106" s="274">
        <v>300</v>
      </c>
      <c r="N106" s="273">
        <v>6.9444444444444475E-2</v>
      </c>
      <c r="O106" s="274">
        <v>100</v>
      </c>
    </row>
    <row r="107" spans="2:15" ht="15" thickTop="1" thickBot="1">
      <c r="B107" s="303"/>
      <c r="C107" s="303"/>
      <c r="D107" s="300" t="s">
        <v>12</v>
      </c>
      <c r="E107" s="268" t="s">
        <v>26</v>
      </c>
      <c r="F107" s="269" t="s">
        <v>78</v>
      </c>
      <c r="G107" s="270">
        <v>3</v>
      </c>
      <c r="H107" s="271">
        <v>45876</v>
      </c>
      <c r="I107" s="272">
        <v>0.375</v>
      </c>
      <c r="J107" s="271">
        <v>45876</v>
      </c>
      <c r="K107" s="272">
        <v>0.56944444444444442</v>
      </c>
      <c r="L107" s="273">
        <v>0.19444444444444442</v>
      </c>
      <c r="M107" s="274">
        <v>280</v>
      </c>
      <c r="N107" s="273">
        <v>6.4814814814814811E-2</v>
      </c>
      <c r="O107" s="274">
        <v>93</v>
      </c>
    </row>
    <row r="108" spans="2:15" ht="15" thickTop="1" thickBot="1">
      <c r="B108" s="303"/>
      <c r="C108" s="303"/>
      <c r="D108" s="300" t="s">
        <v>12</v>
      </c>
      <c r="E108" s="268" t="s">
        <v>26</v>
      </c>
      <c r="F108" s="269" t="s">
        <v>78</v>
      </c>
      <c r="G108" s="270">
        <v>3</v>
      </c>
      <c r="H108" s="271">
        <v>45856</v>
      </c>
      <c r="I108" s="272">
        <v>0.3611111111111111</v>
      </c>
      <c r="J108" s="271">
        <v>45856</v>
      </c>
      <c r="K108" s="272">
        <v>0.70138888888888884</v>
      </c>
      <c r="L108" s="273">
        <v>0.29861111111111105</v>
      </c>
      <c r="M108" s="274">
        <v>430</v>
      </c>
      <c r="N108" s="273">
        <v>9.9537037037037021E-2</v>
      </c>
      <c r="O108" s="274">
        <v>143</v>
      </c>
    </row>
    <row r="109" spans="2:15" ht="15" thickTop="1" thickBot="1">
      <c r="B109" s="303"/>
      <c r="C109" s="303"/>
      <c r="D109" s="299" t="s">
        <v>12</v>
      </c>
      <c r="E109" s="260" t="s">
        <v>197</v>
      </c>
      <c r="F109" s="261" t="s">
        <v>78</v>
      </c>
      <c r="G109" s="262">
        <v>4</v>
      </c>
      <c r="H109" s="263">
        <v>45908</v>
      </c>
      <c r="I109" s="264">
        <v>0.43055555555555558</v>
      </c>
      <c r="J109" s="263">
        <v>45908</v>
      </c>
      <c r="K109" s="264">
        <v>0.67361111111111116</v>
      </c>
      <c r="L109" s="265">
        <v>0.20138888888888892</v>
      </c>
      <c r="M109" s="266">
        <v>290</v>
      </c>
      <c r="N109" s="265">
        <v>5.0347222222222231E-2</v>
      </c>
      <c r="O109" s="266">
        <v>72</v>
      </c>
    </row>
    <row r="110" spans="2:15" ht="15" thickTop="1" thickBot="1">
      <c r="B110" s="303"/>
      <c r="C110" s="303"/>
      <c r="D110" s="299" t="s">
        <v>12</v>
      </c>
      <c r="E110" s="260" t="s">
        <v>197</v>
      </c>
      <c r="F110" s="261" t="s">
        <v>78</v>
      </c>
      <c r="G110" s="262">
        <v>3</v>
      </c>
      <c r="H110" s="263">
        <v>45896</v>
      </c>
      <c r="I110" s="264">
        <v>0.38541666666666669</v>
      </c>
      <c r="J110" s="263">
        <v>45896</v>
      </c>
      <c r="K110" s="264">
        <v>0.52083333333333337</v>
      </c>
      <c r="L110" s="265">
        <v>0.13541666666666669</v>
      </c>
      <c r="M110" s="266">
        <v>195</v>
      </c>
      <c r="N110" s="265">
        <v>4.5138888888888895E-2</v>
      </c>
      <c r="O110" s="267">
        <v>65</v>
      </c>
    </row>
    <row r="111" spans="2:15" ht="15" thickTop="1" thickBot="1">
      <c r="B111" s="303"/>
      <c r="C111" s="303"/>
      <c r="D111" s="299" t="s">
        <v>12</v>
      </c>
      <c r="E111" s="260" t="s">
        <v>197</v>
      </c>
      <c r="F111" s="261" t="s">
        <v>78</v>
      </c>
      <c r="G111" s="262">
        <v>3</v>
      </c>
      <c r="H111" s="263">
        <v>45887</v>
      </c>
      <c r="I111" s="264">
        <v>0.34027777777777773</v>
      </c>
      <c r="J111" s="263">
        <v>45887</v>
      </c>
      <c r="K111" s="264">
        <v>0.49652777777777773</v>
      </c>
      <c r="L111" s="265">
        <v>0.15625</v>
      </c>
      <c r="M111" s="266">
        <v>225</v>
      </c>
      <c r="N111" s="265">
        <v>5.2083333333333336E-2</v>
      </c>
      <c r="O111" s="266">
        <v>75</v>
      </c>
    </row>
    <row r="112" spans="2:15" ht="15" thickTop="1" thickBot="1">
      <c r="B112" s="303"/>
      <c r="C112" s="303"/>
      <c r="D112" s="299" t="s">
        <v>12</v>
      </c>
      <c r="E112" s="260" t="s">
        <v>197</v>
      </c>
      <c r="F112" s="261" t="s">
        <v>78</v>
      </c>
      <c r="G112" s="262">
        <v>3</v>
      </c>
      <c r="H112" s="263">
        <v>45887</v>
      </c>
      <c r="I112" s="264">
        <v>0.70833333333333337</v>
      </c>
      <c r="J112" s="263">
        <v>45888</v>
      </c>
      <c r="K112" s="264">
        <v>0.41666666666666669</v>
      </c>
      <c r="L112" s="265">
        <v>0.16666666666666669</v>
      </c>
      <c r="M112" s="266">
        <v>240</v>
      </c>
      <c r="N112" s="265">
        <v>5.5555555555555559E-2</v>
      </c>
      <c r="O112" s="266">
        <v>80</v>
      </c>
    </row>
    <row r="113" spans="2:16" ht="15" thickTop="1" thickBot="1">
      <c r="B113" s="303"/>
      <c r="C113" s="303"/>
      <c r="D113" s="299" t="s">
        <v>12</v>
      </c>
      <c r="E113" s="260" t="s">
        <v>197</v>
      </c>
      <c r="F113" s="261" t="s">
        <v>78</v>
      </c>
      <c r="G113" s="262">
        <v>3</v>
      </c>
      <c r="H113" s="263">
        <v>45883</v>
      </c>
      <c r="I113" s="264">
        <v>0.41666666666666669</v>
      </c>
      <c r="J113" s="263">
        <v>45883</v>
      </c>
      <c r="K113" s="264">
        <v>0.625</v>
      </c>
      <c r="L113" s="265">
        <v>0.16666666666666666</v>
      </c>
      <c r="M113" s="266">
        <v>240</v>
      </c>
      <c r="N113" s="265">
        <v>5.5555555555555552E-2</v>
      </c>
      <c r="O113" s="266">
        <v>80</v>
      </c>
    </row>
    <row r="114" spans="2:16" ht="15" thickTop="1" thickBot="1">
      <c r="B114" s="303"/>
      <c r="C114" s="303"/>
      <c r="D114" s="299" t="s">
        <v>12</v>
      </c>
      <c r="E114" s="260" t="s">
        <v>197</v>
      </c>
      <c r="F114" s="261" t="s">
        <v>78</v>
      </c>
      <c r="G114" s="262">
        <v>3</v>
      </c>
      <c r="H114" s="263">
        <v>45876</v>
      </c>
      <c r="I114" s="264">
        <v>0.38194444444444442</v>
      </c>
      <c r="J114" s="263">
        <v>45876</v>
      </c>
      <c r="K114" s="264">
        <v>0.56944444444444442</v>
      </c>
      <c r="L114" s="265">
        <v>0.1875</v>
      </c>
      <c r="M114" s="266">
        <v>270</v>
      </c>
      <c r="N114" s="265">
        <v>6.25E-2</v>
      </c>
      <c r="O114" s="266">
        <v>90</v>
      </c>
    </row>
    <row r="115" spans="2:16" ht="15" thickTop="1" thickBot="1">
      <c r="B115" s="303"/>
      <c r="C115" s="303"/>
      <c r="D115" s="300" t="s">
        <v>12</v>
      </c>
      <c r="E115" s="268" t="s">
        <v>198</v>
      </c>
      <c r="F115" s="269" t="s">
        <v>78</v>
      </c>
      <c r="G115" s="270">
        <v>4</v>
      </c>
      <c r="H115" s="271">
        <v>45908</v>
      </c>
      <c r="I115" s="272">
        <v>0.5</v>
      </c>
      <c r="J115" s="271">
        <v>45909</v>
      </c>
      <c r="K115" s="272">
        <v>0.35416666666666669</v>
      </c>
      <c r="L115" s="273">
        <v>0.27083333333333337</v>
      </c>
      <c r="M115" s="274">
        <v>390</v>
      </c>
      <c r="N115" s="273">
        <v>6.7708333333333343E-2</v>
      </c>
      <c r="O115" s="274">
        <v>97</v>
      </c>
    </row>
    <row r="116" spans="2:16" ht="15" thickTop="1" thickBot="1">
      <c r="B116" s="303"/>
      <c r="C116" s="303"/>
      <c r="D116" s="300" t="s">
        <v>12</v>
      </c>
      <c r="E116" s="268" t="s">
        <v>198</v>
      </c>
      <c r="F116" s="269" t="s">
        <v>78</v>
      </c>
      <c r="G116" s="270">
        <v>4</v>
      </c>
      <c r="H116" s="271">
        <v>45894</v>
      </c>
      <c r="I116" s="272">
        <v>0.56944444444444442</v>
      </c>
      <c r="J116" s="271">
        <v>45895</v>
      </c>
      <c r="K116" s="272">
        <v>0.55555555555555558</v>
      </c>
      <c r="L116" s="273">
        <v>0.40277777777777785</v>
      </c>
      <c r="M116" s="274">
        <v>580</v>
      </c>
      <c r="N116" s="273">
        <v>0.10069444444444446</v>
      </c>
      <c r="O116" s="274">
        <v>145</v>
      </c>
    </row>
    <row r="117" spans="2:16" ht="15" thickTop="1" thickBot="1">
      <c r="B117" s="303"/>
      <c r="C117" s="303"/>
      <c r="D117" s="300" t="s">
        <v>12</v>
      </c>
      <c r="E117" s="268" t="s">
        <v>198</v>
      </c>
      <c r="F117" s="269" t="s">
        <v>78</v>
      </c>
      <c r="G117" s="270">
        <v>3</v>
      </c>
      <c r="H117" s="271">
        <v>45887</v>
      </c>
      <c r="I117" s="272">
        <v>0.3125</v>
      </c>
      <c r="J117" s="271">
        <v>45887</v>
      </c>
      <c r="K117" s="272">
        <v>0.48958333333333331</v>
      </c>
      <c r="L117" s="273">
        <v>0.17708333333333331</v>
      </c>
      <c r="M117" s="274">
        <v>255</v>
      </c>
      <c r="N117" s="273">
        <v>5.9027777777777769E-2</v>
      </c>
      <c r="O117" s="267">
        <v>85</v>
      </c>
    </row>
    <row r="118" spans="2:16" ht="15" thickTop="1" thickBot="1">
      <c r="B118" s="303"/>
      <c r="C118" s="303"/>
      <c r="D118" s="300" t="s">
        <v>12</v>
      </c>
      <c r="E118" s="268" t="s">
        <v>198</v>
      </c>
      <c r="F118" s="269" t="s">
        <v>78</v>
      </c>
      <c r="G118" s="270">
        <v>3</v>
      </c>
      <c r="H118" s="271">
        <v>45887</v>
      </c>
      <c r="I118" s="272">
        <v>0.72916666666666663</v>
      </c>
      <c r="J118" s="271">
        <v>45888</v>
      </c>
      <c r="K118" s="272">
        <v>0.47222222222222227</v>
      </c>
      <c r="L118" s="273">
        <v>0.20138888888888901</v>
      </c>
      <c r="M118" s="274">
        <v>290</v>
      </c>
      <c r="N118" s="273">
        <v>6.7129629629629664E-2</v>
      </c>
      <c r="O118" s="274">
        <v>96</v>
      </c>
    </row>
    <row r="119" spans="2:16" thickTop="1" thickBot="1">
      <c r="D119" s="301"/>
      <c r="E119" s="275"/>
      <c r="F119" s="276"/>
      <c r="G119" s="277"/>
      <c r="H119" s="278"/>
      <c r="I119" s="279"/>
      <c r="J119" s="278"/>
      <c r="K119" s="279"/>
      <c r="L119" s="280"/>
      <c r="M119" s="281"/>
      <c r="N119" s="280"/>
      <c r="O119" s="281"/>
    </row>
    <row r="120" spans="2:16" ht="13.5" customHeight="1" thickTop="1" thickBot="1">
      <c r="C120" s="324" t="s">
        <v>224</v>
      </c>
      <c r="D120" s="324"/>
      <c r="E120" s="324"/>
      <c r="F120" s="324"/>
    </row>
    <row r="121" spans="2:16" ht="13.5" customHeight="1" thickTop="1" thickBot="1">
      <c r="C121" s="324"/>
      <c r="D121" s="324"/>
      <c r="E121" s="324"/>
      <c r="F121" s="324"/>
    </row>
    <row r="122" spans="2:16" ht="13.5" customHeight="1" thickTop="1" thickBot="1"/>
    <row r="123" spans="2:16" thickTop="1" thickBot="1">
      <c r="C123" s="320" t="s">
        <v>106</v>
      </c>
      <c r="D123" s="320"/>
      <c r="E123" s="236" t="s">
        <v>203</v>
      </c>
      <c r="F123" s="236" t="s">
        <v>204</v>
      </c>
      <c r="G123" s="236" t="s">
        <v>205</v>
      </c>
      <c r="H123" s="236" t="s">
        <v>198</v>
      </c>
      <c r="J123" s="237" t="s">
        <v>78</v>
      </c>
      <c r="K123" s="238" t="s">
        <v>203</v>
      </c>
      <c r="L123" s="238" t="s">
        <v>204</v>
      </c>
      <c r="M123" s="238" t="s">
        <v>205</v>
      </c>
      <c r="N123" s="238" t="s">
        <v>198</v>
      </c>
    </row>
    <row r="124" spans="2:16" thickTop="1" thickBot="1">
      <c r="C124" s="325" t="s">
        <v>206</v>
      </c>
      <c r="D124" s="326"/>
      <c r="E124" s="241">
        <v>46</v>
      </c>
      <c r="F124" s="240">
        <v>63</v>
      </c>
      <c r="G124" s="240">
        <v>52</v>
      </c>
      <c r="H124" s="240">
        <v>55</v>
      </c>
      <c r="J124" s="239" t="s">
        <v>206</v>
      </c>
      <c r="K124" s="240">
        <v>66</v>
      </c>
      <c r="L124" s="240">
        <v>81</v>
      </c>
      <c r="M124" s="241">
        <v>65</v>
      </c>
      <c r="N124" s="240">
        <v>85</v>
      </c>
    </row>
    <row r="126" spans="2:16" thickTop="1" thickBot="1">
      <c r="C126" s="195">
        <v>3300</v>
      </c>
      <c r="D126" s="327" t="s">
        <v>213</v>
      </c>
      <c r="E126" s="327"/>
      <c r="F126" s="282">
        <f>F131*C129</f>
        <v>872.72727272727263</v>
      </c>
      <c r="G126" s="195" t="s">
        <v>214</v>
      </c>
      <c r="H126" s="244">
        <f>F130*C129</f>
        <v>1798.4347826086955</v>
      </c>
      <c r="J126" s="195">
        <v>3300</v>
      </c>
      <c r="K126" s="327" t="s">
        <v>213</v>
      </c>
      <c r="L126" s="327"/>
      <c r="M126" s="282">
        <f>M131*J129</f>
        <v>872.72727272727263</v>
      </c>
      <c r="N126" s="283" t="s">
        <v>214</v>
      </c>
      <c r="O126" s="244">
        <f>M130*J129</f>
        <v>1443.5076923076922</v>
      </c>
      <c r="P126" s="284"/>
    </row>
    <row r="127" spans="2:16" thickTop="1" thickBot="1">
      <c r="C127" s="285">
        <f>E124</f>
        <v>46</v>
      </c>
      <c r="D127" s="328" t="s">
        <v>210</v>
      </c>
      <c r="E127" s="328"/>
      <c r="F127" s="282">
        <f>F126*5.5</f>
        <v>4799.9999999999991</v>
      </c>
      <c r="G127" s="248" t="s">
        <v>195</v>
      </c>
      <c r="H127" s="244">
        <f>F130*C128</f>
        <v>9891.391304347826</v>
      </c>
      <c r="J127" s="285">
        <f>M124</f>
        <v>65</v>
      </c>
      <c r="K127" s="328" t="s">
        <v>210</v>
      </c>
      <c r="L127" s="328"/>
      <c r="M127" s="282">
        <f>M131*J128</f>
        <v>4800</v>
      </c>
      <c r="N127" s="248" t="s">
        <v>195</v>
      </c>
      <c r="O127" s="244">
        <f>M130*J128</f>
        <v>7939.2923076923071</v>
      </c>
    </row>
    <row r="128" spans="2:16" thickTop="1" thickBot="1">
      <c r="C128" s="286">
        <f>C126/C127</f>
        <v>71.739130434782609</v>
      </c>
      <c r="D128" s="327" t="s">
        <v>211</v>
      </c>
      <c r="E128" s="327"/>
      <c r="F128" s="282">
        <f>F127*4</f>
        <v>19199.999999999996</v>
      </c>
      <c r="G128" s="250" t="s">
        <v>215</v>
      </c>
      <c r="H128" s="244">
        <f>H127*4</f>
        <v>39565.565217391304</v>
      </c>
      <c r="J128" s="286">
        <f>J126/J127</f>
        <v>50.769230769230766</v>
      </c>
      <c r="K128" s="327" t="s">
        <v>211</v>
      </c>
      <c r="L128" s="327"/>
      <c r="M128" s="282">
        <f>M127*4</f>
        <v>19200</v>
      </c>
      <c r="N128" s="250" t="s">
        <v>215</v>
      </c>
      <c r="O128" s="244">
        <f>O127*4</f>
        <v>31757.169230769228</v>
      </c>
    </row>
    <row r="129" spans="3:15" thickTop="1" thickBot="1">
      <c r="C129" s="286">
        <f>C128/5.5</f>
        <v>13.043478260869565</v>
      </c>
      <c r="D129" s="329" t="s">
        <v>212</v>
      </c>
      <c r="E129" s="329"/>
      <c r="G129" s="327"/>
      <c r="H129" s="327"/>
      <c r="J129" s="286">
        <f>J128/5.5</f>
        <v>9.2307692307692299</v>
      </c>
      <c r="K129" s="329" t="s">
        <v>212</v>
      </c>
      <c r="L129" s="329"/>
    </row>
    <row r="130" spans="3:15" thickTop="1" thickBot="1">
      <c r="C130" s="256">
        <f>M68</f>
        <v>4800</v>
      </c>
      <c r="D130" s="330" t="s">
        <v>222</v>
      </c>
      <c r="E130" s="330"/>
      <c r="F130" s="255">
        <v>137.88</v>
      </c>
      <c r="G130" s="323" t="s">
        <v>220</v>
      </c>
      <c r="H130" s="323"/>
      <c r="J130" s="256">
        <f>M68</f>
        <v>4800</v>
      </c>
      <c r="K130" s="330" t="s">
        <v>222</v>
      </c>
      <c r="L130" s="330"/>
      <c r="M130" s="255">
        <v>156.38</v>
      </c>
      <c r="N130" s="323" t="s">
        <v>220</v>
      </c>
      <c r="O130" s="323"/>
    </row>
    <row r="131" spans="3:15" thickTop="1" thickBot="1">
      <c r="F131" s="257">
        <f>C130/C128</f>
        <v>66.909090909090907</v>
      </c>
      <c r="G131" s="322" t="s">
        <v>218</v>
      </c>
      <c r="H131" s="322"/>
      <c r="M131" s="257">
        <f>J130/J128</f>
        <v>94.545454545454547</v>
      </c>
      <c r="N131" s="322" t="s">
        <v>218</v>
      </c>
      <c r="O131" s="322"/>
    </row>
    <row r="132" spans="3:15" thickTop="1" thickBot="1">
      <c r="F132" s="319">
        <f>F130/F131</f>
        <v>2.0607065217391303</v>
      </c>
      <c r="G132" s="318" t="s">
        <v>223</v>
      </c>
      <c r="H132" s="318"/>
      <c r="M132" s="319">
        <f>M130/M131</f>
        <v>1.6540192307692307</v>
      </c>
      <c r="N132" s="318" t="s">
        <v>223</v>
      </c>
      <c r="O132" s="318"/>
    </row>
    <row r="133" spans="3:15" thickTop="1" thickBot="1">
      <c r="F133" s="319"/>
      <c r="G133" s="318"/>
      <c r="H133" s="318"/>
      <c r="M133" s="319"/>
      <c r="N133" s="318"/>
      <c r="O133" s="318"/>
    </row>
    <row r="134" spans="3:15" thickTop="1" thickBot="1">
      <c r="G134" s="284"/>
    </row>
    <row r="135" spans="3:15" thickTop="1" thickBot="1">
      <c r="I135" s="287"/>
      <c r="M135" s="287"/>
    </row>
    <row r="249" spans="6:18" thickTop="1" thickBot="1">
      <c r="F249" s="275"/>
      <c r="G249" s="288"/>
      <c r="H249" s="275"/>
      <c r="I249" s="276"/>
      <c r="J249" s="277"/>
      <c r="K249" s="278"/>
      <c r="L249" s="279"/>
      <c r="M249" s="278"/>
      <c r="N249" s="279"/>
      <c r="O249" s="280"/>
      <c r="P249" s="281"/>
      <c r="Q249" s="280"/>
      <c r="R249" s="281"/>
    </row>
    <row r="250" spans="6:18" thickTop="1" thickBot="1">
      <c r="F250" s="275"/>
      <c r="G250" s="288"/>
      <c r="H250" s="275"/>
      <c r="I250" s="276"/>
      <c r="J250" s="277"/>
      <c r="K250" s="278"/>
      <c r="L250" s="279"/>
      <c r="M250" s="278"/>
      <c r="N250" s="279"/>
      <c r="O250" s="280"/>
      <c r="P250" s="281"/>
      <c r="Q250" s="280"/>
      <c r="R250" s="281"/>
    </row>
    <row r="251" spans="6:18" thickTop="1" thickBot="1">
      <c r="F251" s="275"/>
      <c r="G251" s="288"/>
      <c r="H251" s="275"/>
      <c r="I251" s="276"/>
      <c r="J251" s="277"/>
      <c r="K251" s="278"/>
      <c r="L251" s="279"/>
      <c r="M251" s="278"/>
      <c r="N251" s="279"/>
      <c r="O251" s="280"/>
      <c r="P251" s="281"/>
      <c r="Q251" s="280"/>
      <c r="R251" s="281"/>
    </row>
    <row r="252" spans="6:18" thickTop="1" thickBot="1">
      <c r="F252" s="275"/>
      <c r="G252" s="288"/>
      <c r="H252" s="275"/>
      <c r="I252" s="276"/>
      <c r="J252" s="277"/>
      <c r="K252" s="278"/>
      <c r="L252" s="279"/>
      <c r="M252" s="278"/>
      <c r="N252" s="279"/>
      <c r="O252" s="280"/>
      <c r="P252" s="281"/>
      <c r="Q252" s="280"/>
      <c r="R252" s="281"/>
    </row>
    <row r="253" spans="6:18" thickTop="1" thickBot="1">
      <c r="F253" s="275"/>
      <c r="G253" s="288"/>
      <c r="H253" s="275"/>
      <c r="I253" s="276"/>
      <c r="J253" s="277"/>
      <c r="K253" s="278"/>
      <c r="L253" s="279"/>
      <c r="M253" s="278"/>
      <c r="N253" s="279"/>
      <c r="O253" s="280"/>
      <c r="P253" s="281"/>
      <c r="Q253" s="280"/>
      <c r="R253" s="281"/>
    </row>
    <row r="254" spans="6:18" thickTop="1" thickBot="1">
      <c r="F254" s="275"/>
      <c r="G254" s="288"/>
      <c r="H254" s="275"/>
      <c r="I254" s="276"/>
      <c r="J254" s="277"/>
      <c r="K254" s="278"/>
      <c r="L254" s="279"/>
      <c r="M254" s="278"/>
      <c r="N254" s="279"/>
      <c r="O254" s="280"/>
      <c r="P254" s="281"/>
      <c r="Q254" s="280"/>
      <c r="R254" s="281"/>
    </row>
    <row r="255" spans="6:18" thickTop="1" thickBot="1">
      <c r="F255" s="275"/>
      <c r="G255" s="288"/>
      <c r="H255" s="275"/>
      <c r="I255" s="276"/>
      <c r="J255" s="277"/>
      <c r="K255" s="278"/>
      <c r="L255" s="279"/>
      <c r="M255" s="278"/>
      <c r="N255" s="279"/>
      <c r="O255" s="280"/>
      <c r="P255" s="281"/>
      <c r="Q255" s="280"/>
      <c r="R255" s="281"/>
    </row>
    <row r="256" spans="6:18" thickTop="1" thickBot="1">
      <c r="F256" s="275"/>
      <c r="G256" s="288"/>
      <c r="H256" s="275"/>
      <c r="I256" s="276"/>
      <c r="J256" s="277"/>
      <c r="K256" s="278"/>
      <c r="L256" s="279"/>
      <c r="M256" s="278"/>
      <c r="N256" s="279"/>
      <c r="O256" s="280"/>
      <c r="P256" s="281"/>
      <c r="Q256" s="280"/>
      <c r="R256" s="281"/>
    </row>
    <row r="257" spans="6:18" thickTop="1" thickBot="1">
      <c r="F257" s="275"/>
      <c r="G257" s="288"/>
      <c r="H257" s="275"/>
      <c r="I257" s="276"/>
      <c r="J257" s="277"/>
      <c r="K257" s="278"/>
      <c r="L257" s="279"/>
      <c r="M257" s="278"/>
      <c r="N257" s="279"/>
      <c r="O257" s="280"/>
      <c r="P257" s="281"/>
      <c r="Q257" s="280"/>
      <c r="R257" s="281"/>
    </row>
    <row r="258" spans="6:18" thickTop="1" thickBot="1">
      <c r="F258" s="275"/>
      <c r="G258" s="288"/>
      <c r="H258" s="275"/>
      <c r="I258" s="276"/>
      <c r="J258" s="277"/>
      <c r="K258" s="278"/>
      <c r="L258" s="279"/>
      <c r="M258" s="278"/>
      <c r="N258" s="279"/>
      <c r="O258" s="280"/>
      <c r="P258" s="281"/>
      <c r="Q258" s="280"/>
      <c r="R258" s="281"/>
    </row>
    <row r="259" spans="6:18" thickTop="1" thickBot="1">
      <c r="F259" s="275"/>
      <c r="G259" s="288"/>
      <c r="H259" s="275"/>
      <c r="I259" s="276"/>
      <c r="J259" s="277"/>
      <c r="K259" s="278"/>
      <c r="L259" s="279"/>
      <c r="M259" s="278"/>
      <c r="N259" s="279"/>
      <c r="O259" s="280"/>
      <c r="P259" s="281"/>
      <c r="Q259" s="280"/>
      <c r="R259" s="281"/>
    </row>
    <row r="260" spans="6:18" thickTop="1" thickBot="1">
      <c r="F260" s="275"/>
      <c r="G260" s="288"/>
      <c r="H260" s="275"/>
      <c r="I260" s="276"/>
      <c r="J260" s="277"/>
      <c r="K260" s="278"/>
      <c r="L260" s="279"/>
      <c r="M260" s="278"/>
      <c r="N260" s="279"/>
      <c r="O260" s="280"/>
      <c r="P260" s="281"/>
      <c r="Q260" s="280"/>
      <c r="R260" s="281"/>
    </row>
    <row r="261" spans="6:18" thickTop="1" thickBot="1">
      <c r="F261" s="275"/>
      <c r="G261" s="288"/>
      <c r="H261" s="275"/>
      <c r="I261" s="276"/>
      <c r="J261" s="277"/>
      <c r="K261" s="278"/>
      <c r="L261" s="279"/>
      <c r="M261" s="278"/>
      <c r="N261" s="279"/>
      <c r="O261" s="280"/>
      <c r="P261" s="281"/>
      <c r="Q261" s="280"/>
      <c r="R261" s="281"/>
    </row>
    <row r="262" spans="6:18" thickTop="1" thickBot="1">
      <c r="F262" s="275"/>
      <c r="G262" s="288"/>
      <c r="H262" s="275"/>
      <c r="I262" s="276"/>
      <c r="J262" s="277"/>
      <c r="K262" s="278"/>
      <c r="L262" s="279"/>
      <c r="M262" s="278"/>
      <c r="N262" s="279"/>
      <c r="O262" s="280"/>
      <c r="P262" s="281"/>
      <c r="Q262" s="280"/>
      <c r="R262" s="281"/>
    </row>
    <row r="263" spans="6:18" thickTop="1" thickBot="1">
      <c r="F263" s="275"/>
      <c r="G263" s="288"/>
      <c r="H263" s="275"/>
      <c r="I263" s="276"/>
      <c r="J263" s="277"/>
      <c r="K263" s="278"/>
      <c r="L263" s="279"/>
      <c r="M263" s="278"/>
      <c r="N263" s="279"/>
      <c r="O263" s="280"/>
      <c r="P263" s="281"/>
      <c r="Q263" s="280"/>
      <c r="R263" s="281"/>
    </row>
    <row r="264" spans="6:18" thickTop="1" thickBot="1">
      <c r="F264" s="275"/>
      <c r="G264" s="288"/>
      <c r="H264" s="275"/>
      <c r="I264" s="276"/>
      <c r="J264" s="277"/>
      <c r="K264" s="278"/>
      <c r="L264" s="279"/>
      <c r="M264" s="278"/>
      <c r="N264" s="279"/>
      <c r="O264" s="280"/>
      <c r="P264" s="281"/>
      <c r="Q264" s="280"/>
      <c r="R264" s="281"/>
    </row>
    <row r="265" spans="6:18" thickTop="1" thickBot="1">
      <c r="F265" s="275"/>
      <c r="G265" s="288"/>
      <c r="H265" s="275"/>
      <c r="I265" s="276"/>
      <c r="J265" s="277"/>
      <c r="K265" s="278"/>
      <c r="L265" s="279"/>
      <c r="M265" s="278"/>
      <c r="N265" s="279"/>
      <c r="O265" s="280"/>
      <c r="P265" s="281"/>
      <c r="Q265" s="280"/>
      <c r="R265" s="281"/>
    </row>
    <row r="266" spans="6:18" thickTop="1" thickBot="1">
      <c r="F266" s="275"/>
      <c r="G266" s="288"/>
      <c r="H266" s="275"/>
      <c r="I266" s="276"/>
      <c r="J266" s="277"/>
      <c r="K266" s="278"/>
      <c r="L266" s="279"/>
      <c r="M266" s="278"/>
      <c r="N266" s="279"/>
      <c r="O266" s="280"/>
      <c r="P266" s="281"/>
      <c r="Q266" s="280"/>
      <c r="R266" s="281"/>
    </row>
    <row r="267" spans="6:18" thickTop="1" thickBot="1">
      <c r="F267" s="275"/>
      <c r="G267" s="288"/>
      <c r="H267" s="275"/>
      <c r="I267" s="276"/>
      <c r="J267" s="277"/>
      <c r="K267" s="278"/>
      <c r="L267" s="279"/>
      <c r="M267" s="278"/>
      <c r="N267" s="279"/>
      <c r="O267" s="280"/>
      <c r="P267" s="281"/>
      <c r="Q267" s="280"/>
      <c r="R267" s="281"/>
    </row>
    <row r="268" spans="6:18" thickTop="1" thickBot="1">
      <c r="F268" s="275"/>
      <c r="G268" s="288"/>
      <c r="H268" s="275"/>
      <c r="I268" s="276"/>
      <c r="J268" s="277"/>
      <c r="K268" s="278"/>
      <c r="L268" s="279"/>
      <c r="M268" s="278"/>
      <c r="N268" s="279"/>
      <c r="O268" s="280"/>
      <c r="P268" s="281"/>
      <c r="Q268" s="280"/>
      <c r="R268" s="281"/>
    </row>
    <row r="269" spans="6:18" thickTop="1" thickBot="1">
      <c r="F269" s="275"/>
      <c r="G269" s="288"/>
      <c r="H269" s="275"/>
      <c r="I269" s="276"/>
      <c r="J269" s="277"/>
      <c r="K269" s="278"/>
      <c r="L269" s="279"/>
      <c r="M269" s="278"/>
      <c r="N269" s="279"/>
      <c r="O269" s="280"/>
      <c r="P269" s="281"/>
      <c r="Q269" s="280"/>
      <c r="R269" s="281"/>
    </row>
    <row r="270" spans="6:18" thickTop="1" thickBot="1">
      <c r="F270" s="275"/>
      <c r="G270" s="288"/>
      <c r="H270" s="275"/>
      <c r="I270" s="276"/>
      <c r="J270" s="277"/>
      <c r="K270" s="278"/>
      <c r="L270" s="279"/>
      <c r="M270" s="278"/>
      <c r="N270" s="279"/>
      <c r="O270" s="280"/>
      <c r="P270" s="281"/>
      <c r="Q270" s="280"/>
      <c r="R270" s="281"/>
    </row>
    <row r="271" spans="6:18" thickTop="1" thickBot="1">
      <c r="F271" s="275"/>
      <c r="G271" s="288"/>
      <c r="H271" s="275"/>
      <c r="I271" s="276"/>
      <c r="J271" s="277"/>
      <c r="K271" s="278"/>
      <c r="L271" s="279"/>
      <c r="M271" s="278"/>
      <c r="N271" s="279"/>
      <c r="O271" s="280"/>
      <c r="P271" s="281"/>
      <c r="Q271" s="280"/>
      <c r="R271" s="281"/>
    </row>
    <row r="272" spans="6:18" thickTop="1" thickBot="1">
      <c r="F272" s="275"/>
      <c r="G272" s="288"/>
      <c r="H272" s="275"/>
      <c r="I272" s="276"/>
      <c r="J272" s="277"/>
      <c r="K272" s="278"/>
      <c r="L272" s="279"/>
      <c r="M272" s="278"/>
      <c r="N272" s="279"/>
      <c r="O272" s="280"/>
      <c r="P272" s="281"/>
      <c r="Q272" s="280"/>
      <c r="R272" s="281"/>
    </row>
    <row r="273" spans="6:18" thickTop="1" thickBot="1">
      <c r="F273" s="275"/>
      <c r="G273" s="288"/>
      <c r="H273" s="275"/>
      <c r="I273" s="276"/>
      <c r="J273" s="277"/>
      <c r="K273" s="278"/>
      <c r="L273" s="279"/>
      <c r="M273" s="278"/>
      <c r="N273" s="279"/>
      <c r="O273" s="280"/>
      <c r="P273" s="281"/>
      <c r="Q273" s="280"/>
      <c r="R273" s="281"/>
    </row>
    <row r="274" spans="6:18" thickTop="1" thickBot="1">
      <c r="F274" s="275"/>
      <c r="G274" s="288"/>
      <c r="H274" s="275"/>
      <c r="I274" s="276"/>
      <c r="J274" s="277"/>
      <c r="K274" s="278"/>
      <c r="L274" s="279"/>
      <c r="M274" s="278"/>
      <c r="N274" s="279"/>
      <c r="O274" s="280"/>
      <c r="P274" s="281"/>
      <c r="Q274" s="280"/>
      <c r="R274" s="281"/>
    </row>
    <row r="275" spans="6:18" thickTop="1" thickBot="1">
      <c r="F275" s="275"/>
      <c r="G275" s="288"/>
      <c r="H275" s="275"/>
      <c r="I275" s="276"/>
      <c r="J275" s="277"/>
      <c r="K275" s="278"/>
      <c r="L275" s="279"/>
      <c r="M275" s="278"/>
      <c r="N275" s="279"/>
      <c r="O275" s="280"/>
      <c r="P275" s="281"/>
      <c r="Q275" s="280"/>
      <c r="R275" s="281"/>
    </row>
    <row r="276" spans="6:18" thickTop="1" thickBot="1">
      <c r="F276" s="275"/>
      <c r="G276" s="288"/>
      <c r="H276" s="275"/>
      <c r="I276" s="276"/>
      <c r="J276" s="277"/>
      <c r="K276" s="278"/>
      <c r="L276" s="279"/>
      <c r="M276" s="278"/>
      <c r="N276" s="279"/>
      <c r="O276" s="280"/>
      <c r="P276" s="281"/>
      <c r="Q276" s="280"/>
      <c r="R276" s="281"/>
    </row>
    <row r="277" spans="6:18" thickTop="1" thickBot="1">
      <c r="F277" s="275"/>
      <c r="G277" s="288"/>
      <c r="H277" s="275"/>
      <c r="I277" s="276"/>
      <c r="J277" s="277"/>
      <c r="K277" s="278"/>
      <c r="L277" s="279"/>
      <c r="M277" s="278"/>
      <c r="N277" s="279"/>
      <c r="O277" s="280"/>
      <c r="P277" s="281"/>
      <c r="Q277" s="280"/>
      <c r="R277" s="281"/>
    </row>
    <row r="278" spans="6:18" thickTop="1" thickBot="1">
      <c r="F278" s="275"/>
      <c r="G278" s="288"/>
      <c r="H278" s="275"/>
      <c r="I278" s="276"/>
      <c r="J278" s="277"/>
      <c r="K278" s="278"/>
      <c r="L278" s="279"/>
      <c r="M278" s="278"/>
      <c r="N278" s="279"/>
      <c r="O278" s="280"/>
      <c r="P278" s="281"/>
      <c r="Q278" s="280"/>
      <c r="R278" s="281"/>
    </row>
    <row r="279" spans="6:18" thickTop="1" thickBot="1">
      <c r="F279" s="275"/>
      <c r="G279" s="288"/>
      <c r="H279" s="275"/>
      <c r="I279" s="276"/>
      <c r="J279" s="277"/>
      <c r="K279" s="278"/>
      <c r="L279" s="279"/>
      <c r="M279" s="278"/>
      <c r="N279" s="279"/>
      <c r="O279" s="280"/>
      <c r="P279" s="281"/>
      <c r="Q279" s="280"/>
      <c r="R279" s="281"/>
    </row>
    <row r="280" spans="6:18" thickTop="1" thickBot="1">
      <c r="F280" s="275"/>
      <c r="G280" s="288"/>
      <c r="H280" s="275"/>
      <c r="I280" s="276"/>
      <c r="J280" s="277"/>
      <c r="K280" s="278"/>
      <c r="L280" s="279"/>
      <c r="M280" s="278"/>
      <c r="N280" s="279"/>
      <c r="O280" s="280"/>
      <c r="P280" s="281"/>
      <c r="Q280" s="280"/>
      <c r="R280" s="281"/>
    </row>
    <row r="281" spans="6:18" thickTop="1" thickBot="1">
      <c r="F281" s="275"/>
      <c r="G281" s="288"/>
      <c r="H281" s="275"/>
      <c r="I281" s="276"/>
      <c r="J281" s="277"/>
      <c r="K281" s="278"/>
      <c r="L281" s="279"/>
      <c r="M281" s="278"/>
      <c r="N281" s="279"/>
      <c r="O281" s="280"/>
      <c r="P281" s="281"/>
      <c r="Q281" s="280"/>
      <c r="R281" s="281"/>
    </row>
    <row r="282" spans="6:18" thickTop="1" thickBot="1">
      <c r="F282" s="275"/>
      <c r="G282" s="288"/>
      <c r="H282" s="275"/>
      <c r="I282" s="276"/>
      <c r="J282" s="277"/>
      <c r="K282" s="278"/>
      <c r="L282" s="279"/>
      <c r="M282" s="278"/>
      <c r="N282" s="279"/>
      <c r="O282" s="280"/>
      <c r="P282" s="281"/>
      <c r="Q282" s="280"/>
      <c r="R282" s="281"/>
    </row>
    <row r="283" spans="6:18" thickTop="1" thickBot="1">
      <c r="F283" s="275"/>
      <c r="G283" s="288"/>
      <c r="H283" s="275"/>
      <c r="I283" s="276"/>
      <c r="J283" s="277"/>
      <c r="K283" s="278"/>
      <c r="L283" s="279"/>
      <c r="M283" s="278"/>
      <c r="N283" s="279"/>
      <c r="O283" s="280"/>
      <c r="P283" s="281"/>
      <c r="Q283" s="280"/>
      <c r="R283" s="281"/>
    </row>
    <row r="284" spans="6:18" thickTop="1" thickBot="1">
      <c r="F284" s="275"/>
      <c r="G284" s="288"/>
      <c r="H284" s="275"/>
      <c r="I284" s="276"/>
      <c r="J284" s="277"/>
      <c r="K284" s="278"/>
      <c r="L284" s="279"/>
      <c r="M284" s="278"/>
      <c r="N284" s="279"/>
      <c r="O284" s="280"/>
      <c r="P284" s="281"/>
      <c r="Q284" s="280"/>
      <c r="R284" s="281"/>
    </row>
    <row r="285" spans="6:18" thickTop="1" thickBot="1">
      <c r="F285" s="275"/>
      <c r="G285" s="288"/>
      <c r="H285" s="275"/>
      <c r="I285" s="276"/>
      <c r="J285" s="277"/>
      <c r="K285" s="278"/>
      <c r="L285" s="279"/>
      <c r="M285" s="278"/>
      <c r="N285" s="279"/>
      <c r="O285" s="280"/>
      <c r="P285" s="281"/>
      <c r="Q285" s="280"/>
      <c r="R285" s="281"/>
    </row>
    <row r="286" spans="6:18" thickTop="1" thickBot="1">
      <c r="F286" s="275"/>
      <c r="G286" s="288"/>
      <c r="H286" s="275"/>
      <c r="I286" s="276"/>
      <c r="J286" s="277"/>
      <c r="K286" s="278"/>
      <c r="L286" s="279"/>
      <c r="M286" s="278"/>
      <c r="N286" s="279"/>
      <c r="O286" s="280"/>
      <c r="P286" s="281"/>
      <c r="Q286" s="280"/>
      <c r="R286" s="281"/>
    </row>
    <row r="287" spans="6:18" thickTop="1" thickBot="1">
      <c r="F287" s="275"/>
      <c r="G287" s="288"/>
      <c r="H287" s="275"/>
      <c r="I287" s="276"/>
      <c r="J287" s="277"/>
      <c r="K287" s="278"/>
      <c r="L287" s="279"/>
      <c r="M287" s="278"/>
      <c r="N287" s="279"/>
      <c r="O287" s="280"/>
      <c r="P287" s="281"/>
      <c r="Q287" s="280"/>
      <c r="R287" s="281"/>
    </row>
    <row r="288" spans="6:18" thickTop="1" thickBot="1">
      <c r="F288" s="275"/>
      <c r="G288" s="288"/>
      <c r="H288" s="275"/>
      <c r="I288" s="276"/>
      <c r="J288" s="277"/>
      <c r="K288" s="278"/>
      <c r="L288" s="279"/>
      <c r="M288" s="278"/>
      <c r="N288" s="279"/>
      <c r="O288" s="280"/>
      <c r="P288" s="281"/>
      <c r="Q288" s="280"/>
      <c r="R288" s="281"/>
    </row>
    <row r="289" spans="6:18" thickTop="1" thickBot="1">
      <c r="F289" s="275"/>
      <c r="G289" s="288"/>
      <c r="H289" s="275"/>
      <c r="I289" s="276"/>
      <c r="J289" s="277"/>
      <c r="K289" s="278"/>
      <c r="L289" s="279"/>
      <c r="M289" s="278"/>
      <c r="N289" s="279"/>
      <c r="O289" s="280"/>
      <c r="P289" s="281"/>
      <c r="Q289" s="280"/>
      <c r="R289" s="281"/>
    </row>
    <row r="290" spans="6:18" thickTop="1" thickBot="1">
      <c r="F290" s="275"/>
      <c r="G290" s="288"/>
      <c r="H290" s="275"/>
      <c r="I290" s="276"/>
      <c r="J290" s="277"/>
      <c r="K290" s="278"/>
      <c r="L290" s="279"/>
      <c r="M290" s="278"/>
      <c r="N290" s="279"/>
      <c r="O290" s="280"/>
      <c r="P290" s="281"/>
      <c r="Q290" s="280"/>
      <c r="R290" s="281"/>
    </row>
    <row r="291" spans="6:18" thickTop="1" thickBot="1">
      <c r="F291" s="275"/>
      <c r="G291" s="288"/>
      <c r="H291" s="275"/>
      <c r="I291" s="276"/>
      <c r="J291" s="277"/>
      <c r="K291" s="278"/>
      <c r="L291" s="279"/>
      <c r="M291" s="278"/>
      <c r="N291" s="279"/>
      <c r="O291" s="280"/>
      <c r="P291" s="281"/>
      <c r="Q291" s="280"/>
      <c r="R291" s="281"/>
    </row>
    <row r="292" spans="6:18" thickTop="1" thickBot="1">
      <c r="F292" s="275"/>
      <c r="G292" s="288"/>
      <c r="H292" s="275"/>
      <c r="I292" s="276"/>
      <c r="J292" s="277"/>
      <c r="K292" s="278"/>
      <c r="L292" s="279"/>
      <c r="M292" s="278"/>
      <c r="N292" s="279"/>
      <c r="O292" s="280"/>
      <c r="P292" s="281"/>
      <c r="Q292" s="280"/>
      <c r="R292" s="281"/>
    </row>
    <row r="293" spans="6:18" thickTop="1" thickBot="1">
      <c r="F293" s="275"/>
      <c r="G293" s="288"/>
      <c r="H293" s="275"/>
      <c r="I293" s="276"/>
      <c r="J293" s="277"/>
      <c r="K293" s="278"/>
      <c r="L293" s="279"/>
      <c r="M293" s="278"/>
      <c r="N293" s="279"/>
      <c r="O293" s="280"/>
      <c r="P293" s="281"/>
      <c r="Q293" s="280"/>
      <c r="R293" s="281"/>
    </row>
    <row r="294" spans="6:18" thickTop="1" thickBot="1">
      <c r="F294" s="275"/>
      <c r="G294" s="288"/>
      <c r="H294" s="275"/>
      <c r="I294" s="276"/>
      <c r="J294" s="277"/>
      <c r="K294" s="278"/>
      <c r="L294" s="279"/>
      <c r="M294" s="278"/>
      <c r="N294" s="279"/>
      <c r="O294" s="280"/>
      <c r="P294" s="281"/>
      <c r="Q294" s="280"/>
      <c r="R294" s="281"/>
    </row>
    <row r="295" spans="6:18" thickTop="1" thickBot="1">
      <c r="F295" s="275"/>
      <c r="G295" s="288"/>
      <c r="H295" s="275"/>
      <c r="I295" s="276"/>
      <c r="J295" s="277"/>
      <c r="K295" s="278"/>
      <c r="L295" s="279"/>
      <c r="M295" s="278"/>
      <c r="N295" s="279"/>
      <c r="O295" s="280"/>
      <c r="P295" s="281"/>
      <c r="Q295" s="280"/>
      <c r="R295" s="281"/>
    </row>
    <row r="296" spans="6:18" thickTop="1" thickBot="1">
      <c r="F296" s="275"/>
      <c r="G296" s="288"/>
      <c r="H296" s="275"/>
      <c r="I296" s="276"/>
      <c r="J296" s="277"/>
      <c r="K296" s="278"/>
      <c r="L296" s="279"/>
      <c r="M296" s="278"/>
      <c r="N296" s="279"/>
      <c r="O296" s="280"/>
      <c r="P296" s="281"/>
      <c r="Q296" s="280"/>
      <c r="R296" s="281"/>
    </row>
    <row r="297" spans="6:18" thickTop="1" thickBot="1">
      <c r="F297" s="275"/>
      <c r="G297" s="288"/>
      <c r="H297" s="275"/>
      <c r="I297" s="276"/>
      <c r="J297" s="277"/>
      <c r="K297" s="278"/>
      <c r="L297" s="279"/>
      <c r="M297" s="278"/>
      <c r="N297" s="279"/>
      <c r="O297" s="280"/>
      <c r="P297" s="281"/>
      <c r="Q297" s="280"/>
      <c r="R297" s="281"/>
    </row>
    <row r="298" spans="6:18" thickTop="1" thickBot="1">
      <c r="F298" s="275"/>
      <c r="G298" s="288"/>
      <c r="H298" s="275"/>
      <c r="I298" s="276"/>
      <c r="J298" s="277"/>
      <c r="K298" s="278"/>
      <c r="L298" s="279"/>
      <c r="M298" s="278"/>
      <c r="N298" s="279"/>
      <c r="O298" s="280"/>
      <c r="P298" s="281"/>
      <c r="Q298" s="280"/>
      <c r="R298" s="281"/>
    </row>
    <row r="299" spans="6:18" thickTop="1" thickBot="1">
      <c r="F299" s="275"/>
      <c r="G299" s="288"/>
      <c r="H299" s="275"/>
      <c r="I299" s="276"/>
      <c r="J299" s="277"/>
      <c r="K299" s="278"/>
      <c r="L299" s="279"/>
      <c r="M299" s="278"/>
      <c r="N299" s="279"/>
      <c r="O299" s="280"/>
      <c r="P299" s="281"/>
      <c r="Q299" s="280"/>
      <c r="R299" s="281"/>
    </row>
    <row r="300" spans="6:18" thickTop="1" thickBot="1">
      <c r="F300" s="275"/>
      <c r="G300" s="288"/>
      <c r="H300" s="275"/>
      <c r="I300" s="276"/>
      <c r="J300" s="277"/>
      <c r="K300" s="278"/>
      <c r="L300" s="279"/>
      <c r="M300" s="278"/>
      <c r="N300" s="279"/>
      <c r="O300" s="280"/>
      <c r="P300" s="281"/>
      <c r="Q300" s="280"/>
      <c r="R300" s="281"/>
    </row>
    <row r="301" spans="6:18" thickTop="1" thickBot="1">
      <c r="F301" s="275"/>
      <c r="G301" s="288"/>
      <c r="H301" s="275"/>
      <c r="I301" s="276"/>
      <c r="J301" s="277"/>
      <c r="K301" s="278"/>
      <c r="L301" s="279"/>
      <c r="M301" s="278"/>
      <c r="N301" s="279"/>
      <c r="O301" s="280"/>
      <c r="P301" s="281"/>
      <c r="Q301" s="280"/>
      <c r="R301" s="281"/>
    </row>
    <row r="302" spans="6:18" thickTop="1" thickBot="1">
      <c r="F302" s="275"/>
      <c r="G302" s="288"/>
      <c r="H302" s="275"/>
      <c r="I302" s="276"/>
      <c r="J302" s="277"/>
      <c r="K302" s="278"/>
      <c r="L302" s="279"/>
      <c r="M302" s="278"/>
      <c r="N302" s="279"/>
      <c r="O302" s="280"/>
      <c r="P302" s="281"/>
      <c r="Q302" s="280"/>
      <c r="R302" s="281"/>
    </row>
    <row r="303" spans="6:18" thickTop="1" thickBot="1">
      <c r="F303" s="275"/>
      <c r="G303" s="288"/>
      <c r="H303" s="275"/>
      <c r="I303" s="276"/>
      <c r="J303" s="277"/>
      <c r="K303" s="278"/>
      <c r="L303" s="279"/>
      <c r="M303" s="278"/>
      <c r="N303" s="279"/>
      <c r="O303" s="280"/>
      <c r="P303" s="281"/>
      <c r="Q303" s="280"/>
      <c r="R303" s="281"/>
    </row>
    <row r="304" spans="6:18" thickTop="1" thickBot="1">
      <c r="F304" s="275"/>
      <c r="G304" s="288"/>
      <c r="H304" s="275"/>
      <c r="I304" s="276"/>
      <c r="J304" s="277"/>
      <c r="K304" s="278"/>
      <c r="L304" s="279"/>
      <c r="M304" s="278"/>
      <c r="N304" s="279"/>
      <c r="O304" s="280"/>
      <c r="P304" s="281"/>
      <c r="Q304" s="280"/>
      <c r="R304" s="281"/>
    </row>
    <row r="305" spans="6:18" thickTop="1" thickBot="1">
      <c r="F305" s="275"/>
      <c r="G305" s="288"/>
      <c r="H305" s="275"/>
      <c r="I305" s="276"/>
      <c r="J305" s="277"/>
      <c r="K305" s="278"/>
      <c r="L305" s="279"/>
      <c r="M305" s="278"/>
      <c r="N305" s="279"/>
      <c r="O305" s="280"/>
      <c r="P305" s="281"/>
      <c r="Q305" s="280"/>
      <c r="R305" s="281"/>
    </row>
    <row r="306" spans="6:18" thickTop="1" thickBot="1">
      <c r="F306" s="275"/>
      <c r="G306" s="288"/>
      <c r="H306" s="275"/>
      <c r="I306" s="276"/>
      <c r="J306" s="277"/>
      <c r="K306" s="278"/>
      <c r="L306" s="279"/>
      <c r="M306" s="278"/>
      <c r="N306" s="279"/>
      <c r="O306" s="280"/>
      <c r="P306" s="281"/>
      <c r="Q306" s="280"/>
      <c r="R306" s="281"/>
    </row>
    <row r="307" spans="6:18" thickTop="1" thickBot="1">
      <c r="F307" s="275"/>
      <c r="G307" s="288"/>
      <c r="H307" s="275"/>
      <c r="I307" s="276"/>
      <c r="J307" s="277"/>
      <c r="K307" s="278"/>
      <c r="L307" s="279"/>
      <c r="M307" s="278"/>
      <c r="N307" s="279"/>
      <c r="O307" s="280"/>
      <c r="P307" s="281"/>
      <c r="Q307" s="280"/>
      <c r="R307" s="281"/>
    </row>
    <row r="308" spans="6:18" thickTop="1" thickBot="1">
      <c r="F308" s="275"/>
      <c r="G308" s="288"/>
      <c r="H308" s="275"/>
      <c r="I308" s="276"/>
      <c r="J308" s="277"/>
      <c r="K308" s="278"/>
      <c r="L308" s="279"/>
      <c r="M308" s="278"/>
      <c r="N308" s="279"/>
      <c r="O308" s="280"/>
      <c r="P308" s="281"/>
      <c r="Q308" s="280"/>
      <c r="R308" s="281"/>
    </row>
    <row r="309" spans="6:18" thickTop="1" thickBot="1">
      <c r="F309" s="275"/>
      <c r="G309" s="288"/>
      <c r="H309" s="275"/>
      <c r="I309" s="276"/>
      <c r="J309" s="277"/>
      <c r="K309" s="278"/>
      <c r="L309" s="279"/>
      <c r="M309" s="278"/>
      <c r="N309" s="279"/>
      <c r="O309" s="280"/>
      <c r="P309" s="281"/>
      <c r="Q309" s="280"/>
      <c r="R309" s="281"/>
    </row>
    <row r="310" spans="6:18" thickTop="1" thickBot="1">
      <c r="F310" s="275"/>
      <c r="G310" s="288"/>
      <c r="H310" s="275"/>
      <c r="I310" s="276"/>
      <c r="J310" s="277"/>
      <c r="K310" s="278"/>
      <c r="L310" s="279"/>
      <c r="M310" s="278"/>
      <c r="N310" s="279"/>
      <c r="O310" s="280"/>
      <c r="P310" s="281"/>
      <c r="Q310" s="280"/>
      <c r="R310" s="281"/>
    </row>
    <row r="311" spans="6:18" thickTop="1" thickBot="1">
      <c r="F311" s="275"/>
      <c r="G311" s="288"/>
      <c r="H311" s="275"/>
      <c r="I311" s="276"/>
      <c r="J311" s="277"/>
      <c r="K311" s="278"/>
      <c r="L311" s="279"/>
      <c r="M311" s="278"/>
      <c r="N311" s="279"/>
      <c r="O311" s="280"/>
      <c r="P311" s="281"/>
      <c r="Q311" s="280"/>
      <c r="R311" s="281"/>
    </row>
    <row r="312" spans="6:18" thickTop="1" thickBot="1">
      <c r="F312" s="275"/>
      <c r="G312" s="288"/>
      <c r="H312" s="275"/>
      <c r="I312" s="276"/>
      <c r="J312" s="277"/>
      <c r="K312" s="278"/>
      <c r="L312" s="279"/>
      <c r="M312" s="278"/>
      <c r="N312" s="279"/>
      <c r="O312" s="280"/>
      <c r="P312" s="281"/>
      <c r="Q312" s="280"/>
      <c r="R312" s="281"/>
    </row>
    <row r="313" spans="6:18" thickTop="1" thickBot="1">
      <c r="F313" s="275"/>
      <c r="G313" s="288"/>
      <c r="H313" s="275"/>
      <c r="I313" s="276"/>
      <c r="J313" s="277"/>
      <c r="K313" s="278"/>
      <c r="L313" s="279"/>
      <c r="M313" s="278"/>
      <c r="N313" s="279"/>
      <c r="O313" s="280"/>
      <c r="P313" s="281"/>
      <c r="Q313" s="280"/>
      <c r="R313" s="281"/>
    </row>
    <row r="314" spans="6:18" thickTop="1" thickBot="1">
      <c r="F314" s="275"/>
      <c r="G314" s="288"/>
      <c r="H314" s="275"/>
      <c r="I314" s="276"/>
      <c r="J314" s="277"/>
      <c r="K314" s="278"/>
      <c r="L314" s="279"/>
      <c r="M314" s="278"/>
      <c r="N314" s="279"/>
      <c r="O314" s="280"/>
      <c r="P314" s="281"/>
      <c r="Q314" s="280"/>
      <c r="R314" s="281"/>
    </row>
    <row r="315" spans="6:18" thickTop="1" thickBot="1">
      <c r="F315" s="275"/>
      <c r="G315" s="288"/>
      <c r="H315" s="275"/>
      <c r="I315" s="276"/>
      <c r="J315" s="277"/>
      <c r="K315" s="278"/>
      <c r="L315" s="279"/>
      <c r="M315" s="278"/>
      <c r="N315" s="279"/>
      <c r="O315" s="280"/>
      <c r="P315" s="281"/>
      <c r="Q315" s="280"/>
      <c r="R315" s="281"/>
    </row>
    <row r="316" spans="6:18" thickTop="1" thickBot="1">
      <c r="F316" s="275"/>
      <c r="G316" s="288"/>
      <c r="H316" s="275"/>
      <c r="I316" s="276"/>
      <c r="J316" s="277"/>
      <c r="K316" s="278"/>
      <c r="L316" s="279"/>
      <c r="M316" s="278"/>
      <c r="N316" s="279"/>
      <c r="O316" s="280"/>
      <c r="P316" s="281"/>
      <c r="Q316" s="280"/>
      <c r="R316" s="281"/>
    </row>
    <row r="317" spans="6:18" thickTop="1" thickBot="1">
      <c r="F317" s="275"/>
      <c r="G317" s="288"/>
      <c r="H317" s="275"/>
      <c r="I317" s="276"/>
      <c r="J317" s="277"/>
      <c r="K317" s="278"/>
      <c r="L317" s="279"/>
      <c r="M317" s="278"/>
      <c r="N317" s="279"/>
      <c r="O317" s="280"/>
      <c r="P317" s="281"/>
      <c r="Q317" s="280"/>
      <c r="R317" s="281"/>
    </row>
    <row r="318" spans="6:18" thickTop="1" thickBot="1">
      <c r="F318" s="275"/>
      <c r="G318" s="288"/>
      <c r="H318" s="275"/>
      <c r="I318" s="276"/>
      <c r="J318" s="277"/>
      <c r="K318" s="278"/>
      <c r="L318" s="279"/>
      <c r="M318" s="278"/>
      <c r="N318" s="279"/>
      <c r="O318" s="280"/>
      <c r="P318" s="281"/>
      <c r="Q318" s="280"/>
      <c r="R318" s="281"/>
    </row>
    <row r="319" spans="6:18" thickTop="1" thickBot="1">
      <c r="F319" s="275"/>
      <c r="G319" s="288"/>
      <c r="H319" s="275"/>
      <c r="I319" s="276"/>
      <c r="J319" s="277"/>
      <c r="K319" s="278"/>
      <c r="L319" s="279"/>
      <c r="M319" s="278"/>
      <c r="N319" s="279"/>
      <c r="O319" s="280"/>
      <c r="P319" s="281"/>
      <c r="Q319" s="280"/>
      <c r="R319" s="281"/>
    </row>
    <row r="320" spans="6:18" thickTop="1" thickBot="1">
      <c r="F320" s="275"/>
      <c r="G320" s="288"/>
      <c r="H320" s="275"/>
      <c r="I320" s="276"/>
      <c r="J320" s="277"/>
      <c r="K320" s="278"/>
      <c r="L320" s="279"/>
      <c r="M320" s="278"/>
      <c r="N320" s="279"/>
      <c r="O320" s="280"/>
      <c r="P320" s="281"/>
      <c r="Q320" s="280"/>
      <c r="R320" s="281"/>
    </row>
    <row r="321" spans="6:18" thickTop="1" thickBot="1">
      <c r="F321" s="275"/>
      <c r="G321" s="288"/>
      <c r="H321" s="275"/>
      <c r="I321" s="276"/>
      <c r="J321" s="277"/>
      <c r="K321" s="278"/>
      <c r="L321" s="279"/>
      <c r="M321" s="278"/>
      <c r="N321" s="279"/>
      <c r="O321" s="280"/>
      <c r="P321" s="281"/>
      <c r="Q321" s="280"/>
      <c r="R321" s="281"/>
    </row>
    <row r="322" spans="6:18" thickTop="1" thickBot="1">
      <c r="F322" s="275"/>
      <c r="G322" s="288"/>
      <c r="H322" s="275"/>
      <c r="I322" s="276"/>
      <c r="J322" s="277"/>
      <c r="K322" s="278"/>
      <c r="L322" s="279"/>
      <c r="M322" s="278"/>
      <c r="N322" s="279"/>
      <c r="O322" s="280"/>
      <c r="P322" s="281"/>
      <c r="Q322" s="280"/>
      <c r="R322" s="281"/>
    </row>
    <row r="323" spans="6:18" thickTop="1" thickBot="1">
      <c r="F323" s="275"/>
      <c r="G323" s="288"/>
      <c r="H323" s="275"/>
      <c r="I323" s="276"/>
      <c r="J323" s="277"/>
      <c r="K323" s="278"/>
      <c r="L323" s="279"/>
      <c r="M323" s="278"/>
      <c r="N323" s="279"/>
      <c r="O323" s="280"/>
      <c r="P323" s="281"/>
      <c r="Q323" s="280"/>
      <c r="R323" s="281"/>
    </row>
    <row r="324" spans="6:18" thickTop="1" thickBot="1">
      <c r="F324" s="275"/>
      <c r="G324" s="288"/>
      <c r="H324" s="275"/>
      <c r="I324" s="276"/>
      <c r="J324" s="277"/>
      <c r="K324" s="278"/>
      <c r="L324" s="279"/>
      <c r="M324" s="278"/>
      <c r="N324" s="279"/>
      <c r="O324" s="280"/>
      <c r="P324" s="281"/>
      <c r="Q324" s="280"/>
      <c r="R324" s="281"/>
    </row>
    <row r="325" spans="6:18" thickTop="1" thickBot="1">
      <c r="F325" s="275"/>
      <c r="G325" s="288"/>
      <c r="H325" s="275"/>
      <c r="I325" s="276"/>
      <c r="J325" s="277"/>
      <c r="K325" s="278"/>
      <c r="L325" s="279"/>
      <c r="M325" s="278"/>
      <c r="N325" s="279"/>
      <c r="O325" s="280"/>
      <c r="P325" s="281"/>
      <c r="Q325" s="280"/>
      <c r="R325" s="281"/>
    </row>
    <row r="326" spans="6:18" thickTop="1" thickBot="1">
      <c r="F326" s="275"/>
      <c r="G326" s="288"/>
      <c r="H326" s="275"/>
      <c r="I326" s="276"/>
      <c r="J326" s="277"/>
      <c r="K326" s="278"/>
      <c r="L326" s="279"/>
      <c r="M326" s="278"/>
      <c r="N326" s="279"/>
      <c r="O326" s="280"/>
      <c r="P326" s="281"/>
      <c r="Q326" s="280"/>
      <c r="R326" s="281"/>
    </row>
    <row r="327" spans="6:18" thickTop="1" thickBot="1">
      <c r="F327" s="275"/>
      <c r="G327" s="288"/>
      <c r="H327" s="275"/>
      <c r="I327" s="276"/>
      <c r="J327" s="277"/>
      <c r="K327" s="278"/>
      <c r="L327" s="279"/>
      <c r="M327" s="278"/>
      <c r="N327" s="279"/>
      <c r="O327" s="280"/>
      <c r="P327" s="281"/>
      <c r="Q327" s="280"/>
      <c r="R327" s="281"/>
    </row>
    <row r="328" spans="6:18" thickTop="1" thickBot="1">
      <c r="F328" s="275"/>
      <c r="G328" s="288"/>
      <c r="H328" s="275"/>
      <c r="I328" s="276"/>
      <c r="J328" s="277"/>
      <c r="K328" s="278"/>
      <c r="L328" s="279"/>
      <c r="M328" s="278"/>
      <c r="N328" s="279"/>
      <c r="O328" s="280"/>
      <c r="P328" s="281"/>
      <c r="Q328" s="280"/>
      <c r="R328" s="281"/>
    </row>
    <row r="329" spans="6:18" thickTop="1" thickBot="1">
      <c r="F329" s="275"/>
      <c r="G329" s="288"/>
      <c r="H329" s="275"/>
      <c r="I329" s="276"/>
      <c r="J329" s="277"/>
      <c r="K329" s="278"/>
      <c r="L329" s="279"/>
      <c r="M329" s="278"/>
      <c r="N329" s="279"/>
      <c r="O329" s="280"/>
      <c r="P329" s="281"/>
      <c r="Q329" s="280"/>
      <c r="R329" s="281"/>
    </row>
    <row r="330" spans="6:18" thickTop="1" thickBot="1">
      <c r="F330" s="275"/>
      <c r="G330" s="288"/>
      <c r="H330" s="275"/>
      <c r="I330" s="276"/>
      <c r="J330" s="277"/>
      <c r="K330" s="278"/>
      <c r="L330" s="279"/>
      <c r="M330" s="278"/>
      <c r="N330" s="279"/>
      <c r="O330" s="280"/>
      <c r="P330" s="281"/>
      <c r="Q330" s="280"/>
      <c r="R330" s="281"/>
    </row>
    <row r="331" spans="6:18" thickTop="1" thickBot="1">
      <c r="F331" s="275"/>
      <c r="G331" s="288"/>
      <c r="H331" s="275"/>
      <c r="I331" s="276"/>
      <c r="J331" s="277"/>
      <c r="K331" s="278"/>
      <c r="L331" s="279"/>
      <c r="M331" s="278"/>
      <c r="N331" s="279"/>
      <c r="O331" s="280"/>
      <c r="P331" s="281"/>
      <c r="Q331" s="280"/>
      <c r="R331" s="281"/>
    </row>
    <row r="332" spans="6:18" thickTop="1" thickBot="1">
      <c r="F332" s="275"/>
      <c r="G332" s="288"/>
      <c r="H332" s="275"/>
      <c r="I332" s="276"/>
      <c r="J332" s="277"/>
      <c r="K332" s="278"/>
      <c r="L332" s="279"/>
      <c r="M332" s="278"/>
      <c r="N332" s="279"/>
      <c r="O332" s="280"/>
      <c r="P332" s="281"/>
      <c r="Q332" s="280"/>
      <c r="R332" s="281"/>
    </row>
    <row r="333" spans="6:18" thickTop="1" thickBot="1">
      <c r="F333" s="275"/>
      <c r="G333" s="288"/>
      <c r="H333" s="275"/>
      <c r="I333" s="276"/>
      <c r="J333" s="277"/>
      <c r="K333" s="278"/>
      <c r="L333" s="279"/>
      <c r="M333" s="278"/>
      <c r="N333" s="279"/>
      <c r="O333" s="280"/>
      <c r="P333" s="281"/>
      <c r="Q333" s="280"/>
      <c r="R333" s="281"/>
    </row>
    <row r="334" spans="6:18" thickTop="1" thickBot="1">
      <c r="F334" s="275"/>
      <c r="G334" s="288"/>
      <c r="H334" s="275"/>
      <c r="I334" s="276"/>
      <c r="J334" s="277"/>
      <c r="K334" s="278"/>
      <c r="L334" s="279"/>
      <c r="M334" s="278"/>
      <c r="N334" s="279"/>
      <c r="O334" s="280"/>
      <c r="P334" s="281"/>
      <c r="Q334" s="280"/>
      <c r="R334" s="281"/>
    </row>
    <row r="335" spans="6:18" thickTop="1" thickBot="1">
      <c r="F335" s="275"/>
      <c r="G335" s="288"/>
      <c r="H335" s="275"/>
      <c r="I335" s="276"/>
      <c r="J335" s="277"/>
      <c r="K335" s="278"/>
      <c r="L335" s="279"/>
      <c r="M335" s="278"/>
      <c r="N335" s="279"/>
      <c r="O335" s="280"/>
      <c r="P335" s="281"/>
      <c r="Q335" s="280"/>
      <c r="R335" s="281"/>
    </row>
    <row r="336" spans="6:18" thickTop="1" thickBot="1">
      <c r="F336" s="275"/>
      <c r="G336" s="288"/>
      <c r="H336" s="275"/>
      <c r="I336" s="276"/>
      <c r="J336" s="277"/>
      <c r="K336" s="278"/>
      <c r="L336" s="279"/>
      <c r="M336" s="278"/>
      <c r="N336" s="279"/>
      <c r="O336" s="280"/>
      <c r="P336" s="281"/>
      <c r="Q336" s="280"/>
      <c r="R336" s="281"/>
    </row>
    <row r="337" spans="6:18" thickTop="1" thickBot="1">
      <c r="F337" s="275"/>
      <c r="G337" s="288"/>
      <c r="H337" s="275"/>
      <c r="I337" s="276"/>
      <c r="J337" s="277"/>
      <c r="K337" s="278"/>
      <c r="L337" s="279"/>
      <c r="M337" s="278"/>
      <c r="N337" s="279"/>
      <c r="O337" s="280"/>
      <c r="P337" s="281"/>
      <c r="Q337" s="280"/>
      <c r="R337" s="281"/>
    </row>
    <row r="338" spans="6:18" thickTop="1" thickBot="1">
      <c r="F338" s="275"/>
      <c r="G338" s="288"/>
      <c r="H338" s="275"/>
      <c r="I338" s="276"/>
      <c r="J338" s="277"/>
      <c r="K338" s="278"/>
      <c r="L338" s="279"/>
      <c r="M338" s="278"/>
      <c r="N338" s="279"/>
      <c r="O338" s="280"/>
      <c r="P338" s="281"/>
      <c r="Q338" s="280"/>
      <c r="R338" s="281"/>
    </row>
    <row r="339" spans="6:18" thickTop="1" thickBot="1">
      <c r="F339" s="275"/>
      <c r="G339" s="288"/>
      <c r="H339" s="275"/>
      <c r="I339" s="276"/>
      <c r="J339" s="277"/>
      <c r="K339" s="278"/>
      <c r="L339" s="279"/>
      <c r="M339" s="278"/>
      <c r="N339" s="279"/>
      <c r="O339" s="280"/>
      <c r="P339" s="281"/>
      <c r="Q339" s="280"/>
      <c r="R339" s="281"/>
    </row>
    <row r="340" spans="6:18" thickTop="1" thickBot="1">
      <c r="F340" s="275"/>
      <c r="G340" s="288"/>
      <c r="H340" s="275"/>
      <c r="I340" s="276"/>
      <c r="J340" s="277"/>
      <c r="K340" s="278"/>
      <c r="L340" s="279"/>
      <c r="M340" s="278"/>
      <c r="N340" s="279"/>
      <c r="O340" s="280"/>
      <c r="P340" s="281"/>
      <c r="Q340" s="280"/>
      <c r="R340" s="281"/>
    </row>
    <row r="341" spans="6:18" thickTop="1" thickBot="1">
      <c r="F341" s="275"/>
      <c r="G341" s="288"/>
      <c r="H341" s="275"/>
      <c r="I341" s="276"/>
      <c r="J341" s="277"/>
      <c r="K341" s="278"/>
      <c r="L341" s="279"/>
      <c r="M341" s="278"/>
      <c r="N341" s="279"/>
      <c r="O341" s="280"/>
      <c r="P341" s="281"/>
      <c r="Q341" s="280"/>
      <c r="R341" s="281"/>
    </row>
    <row r="342" spans="6:18" thickTop="1" thickBot="1">
      <c r="F342" s="275"/>
      <c r="G342" s="288"/>
      <c r="H342" s="275"/>
      <c r="I342" s="276"/>
      <c r="J342" s="277"/>
      <c r="K342" s="278"/>
      <c r="L342" s="279"/>
      <c r="M342" s="278"/>
      <c r="N342" s="279"/>
      <c r="O342" s="280"/>
      <c r="P342" s="281"/>
      <c r="Q342" s="280"/>
      <c r="R342" s="281"/>
    </row>
    <row r="343" spans="6:18" thickTop="1" thickBot="1">
      <c r="F343" s="275"/>
      <c r="G343" s="288"/>
      <c r="H343" s="275"/>
      <c r="I343" s="276"/>
      <c r="J343" s="277"/>
      <c r="K343" s="278"/>
      <c r="L343" s="279"/>
      <c r="M343" s="278"/>
      <c r="N343" s="279"/>
      <c r="O343" s="280"/>
      <c r="P343" s="281"/>
      <c r="Q343" s="280"/>
      <c r="R343" s="281"/>
    </row>
    <row r="344" spans="6:18" thickTop="1" thickBot="1">
      <c r="F344" s="275"/>
      <c r="G344" s="288"/>
      <c r="H344" s="275"/>
      <c r="I344" s="276"/>
      <c r="J344" s="277"/>
      <c r="K344" s="278"/>
      <c r="L344" s="279"/>
      <c r="M344" s="278"/>
      <c r="N344" s="279"/>
      <c r="O344" s="280"/>
      <c r="P344" s="281"/>
      <c r="Q344" s="280"/>
      <c r="R344" s="281"/>
    </row>
    <row r="345" spans="6:18" thickTop="1" thickBot="1">
      <c r="F345" s="275"/>
      <c r="G345" s="288"/>
      <c r="H345" s="275"/>
      <c r="I345" s="276"/>
      <c r="J345" s="277"/>
      <c r="K345" s="278"/>
      <c r="L345" s="279"/>
      <c r="M345" s="278"/>
      <c r="N345" s="279"/>
      <c r="O345" s="280"/>
      <c r="P345" s="281"/>
      <c r="Q345" s="280"/>
      <c r="R345" s="281"/>
    </row>
    <row r="346" spans="6:18" thickTop="1" thickBot="1">
      <c r="F346" s="275"/>
      <c r="G346" s="288"/>
      <c r="H346" s="275"/>
      <c r="I346" s="276"/>
      <c r="J346" s="277"/>
      <c r="K346" s="278"/>
      <c r="L346" s="279"/>
      <c r="M346" s="278"/>
      <c r="N346" s="279"/>
      <c r="O346" s="280"/>
      <c r="P346" s="281"/>
      <c r="Q346" s="280"/>
      <c r="R346" s="281"/>
    </row>
    <row r="347" spans="6:18" thickTop="1" thickBot="1">
      <c r="F347" s="275"/>
      <c r="G347" s="288"/>
      <c r="H347" s="275"/>
      <c r="I347" s="276"/>
      <c r="J347" s="277"/>
      <c r="K347" s="278"/>
      <c r="L347" s="279"/>
      <c r="M347" s="278"/>
      <c r="N347" s="279"/>
      <c r="O347" s="280"/>
      <c r="P347" s="281"/>
      <c r="Q347" s="280"/>
      <c r="R347" s="281"/>
    </row>
    <row r="348" spans="6:18" thickTop="1" thickBot="1">
      <c r="F348" s="275"/>
      <c r="G348" s="288"/>
      <c r="H348" s="275"/>
      <c r="I348" s="276"/>
      <c r="J348" s="277"/>
      <c r="K348" s="278"/>
      <c r="L348" s="279"/>
      <c r="M348" s="278"/>
      <c r="N348" s="279"/>
      <c r="O348" s="280"/>
      <c r="P348" s="281"/>
      <c r="Q348" s="280"/>
      <c r="R348" s="281"/>
    </row>
    <row r="349" spans="6:18" thickTop="1" thickBot="1">
      <c r="F349" s="275"/>
      <c r="G349" s="288"/>
      <c r="H349" s="275"/>
      <c r="I349" s="276"/>
      <c r="J349" s="277"/>
      <c r="K349" s="278"/>
      <c r="L349" s="279"/>
      <c r="M349" s="278"/>
      <c r="N349" s="279"/>
      <c r="O349" s="280"/>
      <c r="P349" s="281"/>
      <c r="Q349" s="280"/>
      <c r="R349" s="281"/>
    </row>
    <row r="350" spans="6:18" thickTop="1" thickBot="1">
      <c r="F350" s="275"/>
      <c r="G350" s="288"/>
      <c r="H350" s="275"/>
      <c r="I350" s="276"/>
      <c r="J350" s="277"/>
      <c r="K350" s="278"/>
      <c r="L350" s="279"/>
      <c r="M350" s="278"/>
      <c r="N350" s="279"/>
      <c r="O350" s="280"/>
      <c r="P350" s="281"/>
      <c r="Q350" s="280"/>
      <c r="R350" s="281"/>
    </row>
    <row r="351" spans="6:18" thickTop="1" thickBot="1">
      <c r="F351" s="275"/>
      <c r="G351" s="288"/>
      <c r="H351" s="275"/>
      <c r="I351" s="276"/>
      <c r="J351" s="277"/>
      <c r="K351" s="278"/>
      <c r="L351" s="279"/>
      <c r="M351" s="278"/>
      <c r="N351" s="279"/>
      <c r="O351" s="280"/>
      <c r="P351" s="281"/>
      <c r="Q351" s="280"/>
      <c r="R351" s="281"/>
    </row>
    <row r="352" spans="6:18" thickTop="1" thickBot="1">
      <c r="F352" s="275"/>
      <c r="G352" s="288"/>
      <c r="H352" s="275"/>
      <c r="I352" s="276"/>
      <c r="J352" s="277"/>
      <c r="K352" s="278"/>
      <c r="L352" s="279"/>
      <c r="M352" s="278"/>
      <c r="N352" s="279"/>
      <c r="O352" s="280"/>
      <c r="P352" s="281"/>
      <c r="Q352" s="280"/>
      <c r="R352" s="281"/>
    </row>
    <row r="353" spans="6:18" thickTop="1" thickBot="1">
      <c r="F353" s="275"/>
      <c r="G353" s="288"/>
      <c r="H353" s="275"/>
      <c r="I353" s="276"/>
      <c r="J353" s="277"/>
      <c r="K353" s="278"/>
      <c r="L353" s="279"/>
      <c r="M353" s="278"/>
      <c r="N353" s="279"/>
      <c r="O353" s="280"/>
      <c r="P353" s="281"/>
      <c r="Q353" s="280"/>
      <c r="R353" s="281"/>
    </row>
    <row r="354" spans="6:18" thickTop="1" thickBot="1">
      <c r="F354" s="275"/>
      <c r="G354" s="288"/>
      <c r="H354" s="275"/>
      <c r="I354" s="276"/>
      <c r="J354" s="277"/>
      <c r="K354" s="278"/>
      <c r="L354" s="279"/>
      <c r="M354" s="278"/>
      <c r="N354" s="279"/>
      <c r="O354" s="280"/>
      <c r="P354" s="281"/>
      <c r="Q354" s="280"/>
      <c r="R354" s="281"/>
    </row>
    <row r="355" spans="6:18" thickTop="1" thickBot="1">
      <c r="F355" s="275"/>
      <c r="G355" s="288"/>
      <c r="H355" s="275"/>
      <c r="I355" s="276"/>
      <c r="J355" s="277"/>
      <c r="K355" s="278"/>
      <c r="L355" s="279"/>
      <c r="M355" s="278"/>
      <c r="N355" s="279"/>
      <c r="O355" s="280"/>
      <c r="P355" s="281"/>
      <c r="Q355" s="280"/>
      <c r="R355" s="281"/>
    </row>
    <row r="356" spans="6:18" thickTop="1" thickBot="1">
      <c r="F356" s="275"/>
      <c r="G356" s="288"/>
      <c r="H356" s="275"/>
      <c r="I356" s="276"/>
      <c r="J356" s="277"/>
      <c r="K356" s="278"/>
      <c r="L356" s="279"/>
      <c r="M356" s="278"/>
      <c r="N356" s="279"/>
      <c r="O356" s="280"/>
      <c r="P356" s="281"/>
      <c r="Q356" s="280"/>
      <c r="R356" s="281"/>
    </row>
    <row r="357" spans="6:18" thickTop="1" thickBot="1">
      <c r="F357" s="275"/>
      <c r="G357" s="288"/>
      <c r="H357" s="275"/>
      <c r="I357" s="276"/>
      <c r="J357" s="277"/>
      <c r="K357" s="278"/>
      <c r="L357" s="279"/>
      <c r="M357" s="278"/>
      <c r="N357" s="279"/>
      <c r="O357" s="280"/>
      <c r="P357" s="281"/>
      <c r="Q357" s="280"/>
      <c r="R357" s="281"/>
    </row>
    <row r="358" spans="6:18" thickTop="1" thickBot="1">
      <c r="F358" s="275"/>
      <c r="G358" s="288"/>
      <c r="H358" s="275"/>
      <c r="I358" s="276"/>
      <c r="J358" s="277"/>
      <c r="K358" s="278"/>
      <c r="L358" s="279"/>
      <c r="M358" s="278"/>
      <c r="N358" s="279"/>
      <c r="O358" s="280"/>
      <c r="P358" s="281"/>
      <c r="Q358" s="280"/>
      <c r="R358" s="281"/>
    </row>
    <row r="359" spans="6:18" thickTop="1" thickBot="1">
      <c r="F359" s="275"/>
      <c r="G359" s="288"/>
      <c r="H359" s="275"/>
      <c r="I359" s="276"/>
      <c r="J359" s="277"/>
      <c r="K359" s="278"/>
      <c r="L359" s="279"/>
      <c r="M359" s="278"/>
      <c r="N359" s="279"/>
      <c r="O359" s="280"/>
      <c r="P359" s="281"/>
      <c r="Q359" s="280"/>
      <c r="R359" s="281"/>
    </row>
    <row r="360" spans="6:18" thickTop="1" thickBot="1">
      <c r="F360" s="275"/>
      <c r="G360" s="288"/>
      <c r="H360" s="275"/>
      <c r="I360" s="276"/>
      <c r="J360" s="277"/>
      <c r="K360" s="278"/>
      <c r="L360" s="279"/>
      <c r="M360" s="278"/>
      <c r="N360" s="279"/>
      <c r="O360" s="280"/>
      <c r="P360" s="281"/>
      <c r="Q360" s="280"/>
      <c r="R360" s="281"/>
    </row>
    <row r="361" spans="6:18" thickTop="1" thickBot="1">
      <c r="F361" s="275"/>
      <c r="G361" s="288"/>
      <c r="H361" s="275"/>
      <c r="I361" s="276"/>
      <c r="J361" s="277"/>
      <c r="K361" s="278"/>
      <c r="L361" s="279"/>
      <c r="M361" s="278"/>
      <c r="N361" s="279"/>
      <c r="O361" s="280"/>
      <c r="P361" s="281"/>
      <c r="Q361" s="280"/>
      <c r="R361" s="281"/>
    </row>
    <row r="362" spans="6:18" thickTop="1" thickBot="1">
      <c r="F362" s="275"/>
      <c r="G362" s="288"/>
      <c r="H362" s="275"/>
      <c r="I362" s="276"/>
      <c r="J362" s="277"/>
      <c r="K362" s="278"/>
      <c r="L362" s="279"/>
      <c r="M362" s="278"/>
      <c r="N362" s="279"/>
      <c r="O362" s="280"/>
      <c r="P362" s="281"/>
      <c r="Q362" s="280"/>
      <c r="R362" s="281"/>
    </row>
    <row r="363" spans="6:18" thickTop="1" thickBot="1">
      <c r="F363" s="275"/>
      <c r="G363" s="288"/>
      <c r="H363" s="275"/>
      <c r="I363" s="276"/>
      <c r="J363" s="277"/>
      <c r="K363" s="278"/>
      <c r="L363" s="279"/>
      <c r="M363" s="278"/>
      <c r="N363" s="279"/>
      <c r="O363" s="280"/>
      <c r="P363" s="281"/>
      <c r="Q363" s="280"/>
      <c r="R363" s="281"/>
    </row>
    <row r="364" spans="6:18" thickTop="1" thickBot="1">
      <c r="F364" s="275"/>
      <c r="G364" s="288"/>
      <c r="H364" s="275"/>
      <c r="I364" s="276"/>
      <c r="J364" s="277"/>
      <c r="K364" s="278"/>
      <c r="L364" s="279"/>
      <c r="M364" s="278"/>
      <c r="N364" s="279"/>
      <c r="O364" s="280"/>
      <c r="P364" s="281"/>
      <c r="Q364" s="280"/>
      <c r="R364" s="281"/>
    </row>
    <row r="365" spans="6:18" thickTop="1" thickBot="1">
      <c r="F365" s="275"/>
      <c r="G365" s="288"/>
      <c r="H365" s="275"/>
      <c r="I365" s="276"/>
      <c r="J365" s="277"/>
      <c r="K365" s="278"/>
      <c r="L365" s="279"/>
      <c r="M365" s="278"/>
      <c r="N365" s="279"/>
      <c r="O365" s="280"/>
      <c r="P365" s="281"/>
      <c r="Q365" s="280"/>
      <c r="R365" s="281"/>
    </row>
    <row r="366" spans="6:18" thickTop="1" thickBot="1">
      <c r="F366" s="275"/>
      <c r="G366" s="288"/>
      <c r="H366" s="275"/>
      <c r="I366" s="276"/>
      <c r="J366" s="277"/>
      <c r="K366" s="278"/>
      <c r="L366" s="279"/>
      <c r="M366" s="278"/>
      <c r="N366" s="279"/>
      <c r="O366" s="280"/>
      <c r="P366" s="281"/>
      <c r="Q366" s="280"/>
      <c r="R366" s="281"/>
    </row>
  </sheetData>
  <mergeCells count="49">
    <mergeCell ref="F63:G63"/>
    <mergeCell ref="D130:E130"/>
    <mergeCell ref="G129:H129"/>
    <mergeCell ref="G131:H131"/>
    <mergeCell ref="G130:H130"/>
    <mergeCell ref="B53:E54"/>
    <mergeCell ref="D126:E126"/>
    <mergeCell ref="D127:E127"/>
    <mergeCell ref="D128:E128"/>
    <mergeCell ref="D129:E129"/>
    <mergeCell ref="E65:E66"/>
    <mergeCell ref="C59:D59"/>
    <mergeCell ref="C60:D60"/>
    <mergeCell ref="C61:D61"/>
    <mergeCell ref="C62:D62"/>
    <mergeCell ref="C63:D63"/>
    <mergeCell ref="C64:D64"/>
    <mergeCell ref="C123:D123"/>
    <mergeCell ref="B55:C55"/>
    <mergeCell ref="B56:C56"/>
    <mergeCell ref="N132:O133"/>
    <mergeCell ref="M132:M133"/>
    <mergeCell ref="G132:H133"/>
    <mergeCell ref="F132:F133"/>
    <mergeCell ref="N131:O131"/>
    <mergeCell ref="N130:O130"/>
    <mergeCell ref="C120:F121"/>
    <mergeCell ref="C124:D124"/>
    <mergeCell ref="K126:L126"/>
    <mergeCell ref="K127:L127"/>
    <mergeCell ref="K128:L128"/>
    <mergeCell ref="K129:L129"/>
    <mergeCell ref="K130:L130"/>
    <mergeCell ref="D3:I4"/>
    <mergeCell ref="D67:I68"/>
    <mergeCell ref="F65:G66"/>
    <mergeCell ref="N64:O65"/>
    <mergeCell ref="M64:M65"/>
    <mergeCell ref="K58:L58"/>
    <mergeCell ref="K59:L59"/>
    <mergeCell ref="K60:L60"/>
    <mergeCell ref="K61:L61"/>
    <mergeCell ref="F64:G64"/>
    <mergeCell ref="N63:O63"/>
    <mergeCell ref="N61:O61"/>
    <mergeCell ref="F62:G62"/>
    <mergeCell ref="K62:L62"/>
    <mergeCell ref="K63:L63"/>
    <mergeCell ref="N62:O62"/>
  </mergeCells>
  <dataValidations disablePrompts="1" count="1">
    <dataValidation type="list" allowBlank="1" showInputMessage="1" showErrorMessage="1" sqref="F249:F366 D6:D51 D70:D119" xr:uid="{2219C658-0945-4052-9298-D93BE4B67C9E}">
      <formula1>$T$6:$T$16</formula1>
    </dataValidation>
  </dataValidations>
  <pageMargins left="0.98425196850393704" right="0.98425196850393704" top="0.98425196850393704" bottom="0.98425196850393704" header="0.51181102362204722" footer="0.51181102362204722"/>
  <pageSetup paperSize="9" scale="42" fitToHeight="0" orientation="landscape" r:id="rId1"/>
  <rowBreaks count="2" manualBreakCount="2">
    <brk id="66" max="16383" man="1"/>
    <brk id="134" max="16383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Tiempos</vt:lpstr>
      <vt:lpstr>Tabla</vt:lpstr>
      <vt:lpstr>Calendario</vt:lpstr>
      <vt:lpstr>Hoja1</vt:lpstr>
      <vt:lpstr>Hoja2</vt:lpstr>
      <vt:lpstr>aca</vt:lpstr>
      <vt:lpstr>Tabla!Área_de_impresión</vt:lpstr>
      <vt:lpstr>Tiempos!Área_de_impresión</vt:lpstr>
      <vt:lpstr>CALENDARIO</vt:lpstr>
      <vt:lpstr>Tiempos!JORNADA</vt:lpstr>
      <vt:lpstr>Tabla!Títulos_a_imprimir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TAPIZ</dc:creator>
  <cp:lastModifiedBy>Angeles Medina</cp:lastModifiedBy>
  <cp:lastPrinted>2025-09-15T15:59:46Z</cp:lastPrinted>
  <dcterms:created xsi:type="dcterms:W3CDTF">2008-09-26T14:22:07Z</dcterms:created>
  <dcterms:modified xsi:type="dcterms:W3CDTF">2025-09-17T14:46:28Z</dcterms:modified>
</cp:coreProperties>
</file>