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_rels/externalLink25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16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17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20.xml.rels" ContentType="application/vnd.openxmlformats-package.relationships+xml"/>
  <Override PartName="/xl/externalLinks/_rels/externalLink19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3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22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24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21.xml.rels" ContentType="application/vnd.openxmlformats-package.relationships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5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7"/>
  </bookViews>
  <sheets>
    <sheet name="__FDSCACHE__" sheetId="1" state="hidden" r:id="rId2"/>
    <sheet name="Cover sheet" sheetId="2" state="visible" r:id="rId3"/>
    <sheet name="__FDS_SIDEBAR__" sheetId="3" state="hidden" r:id="rId4"/>
    <sheet name="Assumptions" sheetId="4" state="visible" r:id="rId5"/>
    <sheet name="Company fin forecasts" sheetId="5" state="visible" r:id="rId6"/>
    <sheet name=" Financials" sheetId="6" state="visible" r:id="rId7"/>
    <sheet name="DCF input" sheetId="7" state="visible" r:id="rId8"/>
    <sheet name="DCF output" sheetId="8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function="false" hidden="false" localSheetId="5" name="_xlnm.Print_Area" vbProcedure="false">' Financials'!$B$2:$W$80</definedName>
    <definedName function="false" hidden="false" localSheetId="3" name="_xlnm.Print_Area" vbProcedure="false">Assumptions!$B$2:$L$25</definedName>
    <definedName function="false" hidden="false" localSheetId="1" name="_xlnm.Print_Area" vbProcedure="false">'Cover sheet'!$B$2:$U$44</definedName>
    <definedName function="false" hidden="false" localSheetId="6" name="_xlnm.Print_Area" vbProcedure="false">'DCF input'!$B$2:$U$128</definedName>
    <definedName function="false" hidden="false" name="AVP" vbProcedure="false">#REF!</definedName>
    <definedName function="false" hidden="false" name="bar" vbProcedure="false">[2]PSG!$I$4:$N$23</definedName>
    <definedName function="false" hidden="false" name="base_case" vbProcedure="false">[3]V!$B$8:$G$19</definedName>
    <definedName function="false" hidden="false" name="Basic_NOSH" vbProcedure="false">[4]COCKPIT!$I$45</definedName>
    <definedName function="false" hidden="false" name="BC_Disposal" vbProcedure="false">[4]COCKPIT!$D$102</definedName>
    <definedName function="false" hidden="false" name="bobcat_standalone" vbProcedure="false">[5]Combined!$B$334:$J$343</definedName>
    <definedName function="false" hidden="false" name="bob_ind_pro" vbProcedure="false">[5]Combined!$B$376:$J$396</definedName>
    <definedName function="false" hidden="false" name="BRAZIL_CASE" vbProcedure="false">#REF!</definedName>
    <definedName function="false" hidden="false" name="broker" vbProcedure="false">[6]Valuation!$L$10:$P$32</definedName>
    <definedName function="false" hidden="false" name="buyers" vbProcedure="false">[7]PPS!$C$24:$D$29</definedName>
    <definedName function="false" hidden="false" name="buyin_output" vbProcedure="false">[7]PPS!$B$3:$L$21</definedName>
    <definedName function="false" hidden="false" name="Call_value" vbProcedure="false">[8]WV!$E$40</definedName>
    <definedName function="false" hidden="false" name="CapDA" vbProcedure="false">[4]COCKPIT!$D$81</definedName>
    <definedName function="false" hidden="false" name="CapexSens_Base" vbProcedure="false">[7]DCF!$L$159:$R$165</definedName>
    <definedName function="false" hidden="false" name="capitalisation" vbProcedure="false">[7]PPS!$I$43:$N$53</definedName>
    <definedName function="false" hidden="false" name="captax" vbProcedure="false">[4]LBO!$H$26</definedName>
    <definedName function="false" hidden="false" name="CFS" vbProcedure="false">[7]CFS!$B$9:$H$25</definedName>
    <definedName function="false" hidden="false" name="choice" vbProcedure="false">[9]Ass!$C$6</definedName>
    <definedName function="false" hidden="false" name="circ" vbProcedure="false">Assumptions!$D$7</definedName>
    <definedName function="false" hidden="false" name="ClosePrint" vbProcedure="false">[0]!closeprint</definedName>
    <definedName function="false" hidden="false" name="com" vbProcedure="false">[6]FootballField!$D$10:$F$21</definedName>
    <definedName function="false" hidden="false" name="Comparison_page" vbProcedure="false">[10]Comparison!$B$2:$U$31</definedName>
    <definedName function="false" hidden="false" name="con" vbProcedure="false">[6]Contribution!$K$4:$R$21</definedName>
    <definedName function="false" hidden="false" name="Consult_Sales_EBITDA" vbProcedure="false">[5]Consultancy!$B$121:$H$128</definedName>
    <definedName function="false" hidden="false" name="Consult_WACC_TV" vbProcedure="false">[5]Consultancy!$B$111:$H$118</definedName>
    <definedName function="false" hidden="false" name="contribution" vbProcedure="false">[7]PPS!$C$132:$F$143</definedName>
    <definedName function="false" hidden="false" name="credit" vbProcedure="false">[7]LBO!$V$482:$AD$501</definedName>
    <definedName function="false" hidden="false" name="Current_Price" vbProcedure="false">[4]COCKPIT!$I$33</definedName>
    <definedName function="false" hidden="false" name="Days" vbProcedure="false">[4]COCKPIT!$J$16</definedName>
    <definedName function="false" hidden="false" name="DCF" vbProcedure="false">'DCF input'!$D$22:$T$67</definedName>
    <definedName function="false" hidden="false" name="DCFoutput" vbProcedure="false">'DCF output'!$C$7:$T$44</definedName>
    <definedName function="false" hidden="false" name="DCF_1" vbProcedure="false">'DCF input'!$F$74:$I$77</definedName>
    <definedName function="false" hidden="false" name="DCF_2" vbProcedure="false">'DCF input'!$E$94:$J$99</definedName>
    <definedName function="false" hidden="false" name="DCF_Date" vbProcedure="false">[4]COCKPIT!$D$72</definedName>
    <definedName function="false" hidden="false" name="DCF_Stubb" vbProcedure="false">[4]COCKPIT!$D$74</definedName>
    <definedName function="false" hidden="false" name="DC_trans_date" vbProcedure="false">'[4]Blue Corning Cluster_COCKPIT'!$E$10</definedName>
    <definedName function="false" hidden="false" name="DealDate" vbProcedure="false">[11]DEALSheet!$F$11</definedName>
    <definedName function="false" hidden="false" name="Defence_Sales_EBITDA" vbProcedure="false">'[5]Defence Systems'!$B$121:$H$128</definedName>
    <definedName function="false" hidden="false" name="Defence_WACC_TV" vbProcedure="false">'[5]Defence Systems'!$B$111:$H$118</definedName>
    <definedName function="false" hidden="false" name="Diluted_NOSH" vbProcedure="false">[4]COCKPIT!$I$49</definedName>
    <definedName function="false" hidden="false" name="DML_Multiple_Sensitivity" vbProcedure="false">[5]DCF!$B$126:$H$133</definedName>
    <definedName function="false" hidden="false" name="DML_WACC_TV" vbProcedure="false">[5]DCF!$B$136:$H$143</definedName>
    <definedName function="false" hidden="false" name="d_1" vbProcedure="false">[8]WV!$E$37</definedName>
    <definedName function="false" hidden="false" name="d_2" vbProcedure="false">[8]WV!$E$38</definedName>
    <definedName function="false" hidden="false" name="EBITA_Hist" vbProcedure="false">[7]PPS!$D$161:$X$161,[7]PPS!$D$164:$X$164</definedName>
    <definedName function="false" hidden="false" name="ebitda" vbProcedure="false">[6]EBIT_SPLIT!$B$6:$P$9,[6]EBIT_SPLIT!$B$48:$P$55,[6]EBIT_SPLIT!$B$68:$P$75,[6]EBIT_SPLIT!$B$88:$P$95,[6]EBIT_SPLIT!$B$108:$P$115,[6]EBIT_SPLIT!$B$128:$P$136,[6]EBIT_SPLIT!$B$139:$P$147</definedName>
    <definedName function="false" hidden="false" name="edin" vbProcedure="false">'[12]Clubs 1'!$A$1:$N$142</definedName>
    <definedName function="false" hidden="false" name="eurster" vbProcedure="false">[13]Ved_DealSheet!$F$24</definedName>
    <definedName function="false" hidden="false" name="ev.Calculation" vbProcedure="false">-4105</definedName>
    <definedName function="false" hidden="false" name="ev.Initialized" vbProcedure="false">FALSE()</definedName>
    <definedName function="false" hidden="false" name="Exchange_rate" vbProcedure="false">[14]Input!$D$137:$N$154</definedName>
    <definedName function="false" hidden="false" name="f" vbProcedure="false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function="false" hidden="false" name="fasdffsd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FCF_Summ" vbProcedure="false">[7]PPS!$C$168:$Q$200</definedName>
    <definedName function="false" hidden="false" name="fdfds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fdfg" vbProcedure="false">{"quarterly",#N/A,FALSE,"Income Statement";#N/A,#N/A,FALSE,"print segment";#N/A,#N/A,FALSE,"Balance Sheet";#N/A,#N/A,FALSE,"Annl Inc";#N/A,#N/A,FALSE,"Cash Flow"}</definedName>
    <definedName function="false" hidden="false" name="fdv" vbProcedure="false">{"quarterly",#N/A,FALSE,"Income Statement";#N/A,#N/A,FALSE,"print segment";#N/A,#N/A,FALSE,"Balance Sheet";#N/A,#N/A,FALSE,"Annl Inc";#N/A,#N/A,FALSE,"Cash Flow"}</definedName>
    <definedName function="false" hidden="false" name="financials" vbProcedure="false">[14]Financials!$B$8:$FC$847</definedName>
    <definedName function="false" hidden="false" name="Five_IRR_EBITA" vbProcedure="false">[7]PPS!$AA$60:$AG$68</definedName>
    <definedName function="false" hidden="false" name="Five_MM" vbProcedure="false">[7]PPS!$AA$74:$AG$82</definedName>
    <definedName function="false" hidden="false" name="foot" vbProcedure="false">[6]FootballField!$K$10:$M$27</definedName>
    <definedName function="false" hidden="false" name="FV" vbProcedure="false">[4]COCKPIT!$I$61</definedName>
    <definedName function="false" hidden="false" name="FV_MarginSens_Base" vbProcedure="false">[7]DCF!$D$149:$J$155</definedName>
    <definedName function="false" hidden="false" name="FX" vbProcedure="false">[14]Input!$H$1</definedName>
    <definedName function="false" hidden="false" name="FXCurrencies" vbProcedure="false">[15]Toggles!$H$3:$J$11</definedName>
    <definedName function="false" hidden="false" name="FX_CASE_1" vbProcedure="false">#REF!</definedName>
    <definedName function="false" hidden="false" name="FX_CASE_2" vbProcedure="false">#REF!</definedName>
    <definedName function="false" hidden="false" name="FX_TOGGLE" vbProcedure="false">[15]Toggles!$I$2</definedName>
    <definedName function="false" hidden="false" name="GW" vbProcedure="false">'[17]PF_B+W+A_IS&amp;CFS'!$R$1</definedName>
    <definedName function="false" hidden="false" name="G_G1" vbProcedure="false">[16]Operational!$U$7:$W$33</definedName>
    <definedName function="false" hidden="false" name="G_G2" vbProcedure="false">[16]Operational!$X$7:$Z$33</definedName>
    <definedName function="false" hidden="false" name="G_G3" vbProcedure="false">[16]Operational!$AA$7:$AC$33</definedName>
    <definedName function="false" hidden="false" name="Hays_exchange_ratio" vbProcedure="false">[13]Hays_Financials_Cal!$M$2</definedName>
    <definedName function="false" hidden="false" name="Hays_Financials" vbProcedure="false">[13]Hays_PPS!$B$17:$J$33</definedName>
    <definedName function="false" hidden="false" name="Hays_Graph" vbProcedure="false">[13]Shr_Graphs!$B$8:$C$530,[13]Shr_Graphs!$F$8:$F$530</definedName>
    <definedName function="false" hidden="false" name="Hays_Trading" vbProcedure="false">[13]Hays_PPS!$B$4:$I$15</definedName>
    <definedName function="false" hidden="false" name="HLLL" vbProcedure="false">[0]!hlll</definedName>
    <definedName function="false" hidden="false" name="hn.DZ_MultByFXRates" vbProcedure="false">[18]DropZone!$B$2:$I$118,[18]DropZone!$B$120:$I$132,[18]DropZone!$B$134:$I$136,[18]DropZone!$B$138:$I$146</definedName>
    <definedName function="false" hidden="false" name="hn.ExtDb" vbProcedure="false">FALSE()</definedName>
    <definedName function="false" hidden="false" name="hn.ModelType" vbProcedure="false">"DEAL"</definedName>
    <definedName function="false" hidden="false" name="hn.ModelVersion" vbProcedure="false">1</definedName>
    <definedName function="false" hidden="false" name="hn.NoUpload" vbProcedure="false">0</definedName>
    <definedName function="false" hidden="false" name="IHG_2YR_SP" vbProcedure="false">'[19]Share price performance'!$B$10:$C$536</definedName>
    <definedName function="false" hidden="false" name="IHG_5YR_SP" vbProcedure="false">'[19]Share price performance'!$F$10:$G$1318</definedName>
    <definedName function="false" hidden="false" name="indigo_standalone" vbProcedure="false">[5]Combined!$B$355:$J$364</definedName>
    <definedName function="false" hidden="false" name="infl" vbProcedure="false">[9]Ass!$C$3</definedName>
    <definedName function="false" hidden="false" name="IPO_AG_trans_date" vbProcedure="false">'[4]Agriculture Cluster_COCKPIT'!$E$11</definedName>
    <definedName function="false" hidden="false" name="IQ_ACCOUNTS_PAY" vbProcedure="false">"c1343"</definedName>
    <definedName function="false" hidden="false" name="IQ_ACCOUNT_CHANGE" vbProcedure="false">"c1449"</definedName>
    <definedName function="false" hidden="false" name="IQ_ACCRUED_EXP" vbProcedure="false">"c1341"</definedName>
    <definedName function="false" hidden="false" name="IQ_ACCR_INT_PAY" vbProcedure="false">"c1"</definedName>
    <definedName function="false" hidden="false" name="IQ_ACCR_INT_PAY_CF" vbProcedure="false">"c2"</definedName>
    <definedName function="false" hidden="false" name="IQ_ACCR_INT_RECEIV" vbProcedure="false">"c3"</definedName>
    <definedName function="false" hidden="false" name="IQ_ACCR_INT_RECEIV_CF" vbProcedure="false">"c4"</definedName>
    <definedName function="false" hidden="false" name="IQ_ACCT_RECV_10YR_ANN_CAGR" vbProcedure="false">"c6159"</definedName>
    <definedName function="false" hidden="false" name="IQ_ACCT_RECV_10YR_ANN_GROWTH" vbProcedure="false">"c1924"</definedName>
    <definedName function="false" hidden="false" name="IQ_ACCT_RECV_1YR_ANN_GROWTH" vbProcedure="false">"c1919"</definedName>
    <definedName function="false" hidden="false" name="IQ_ACCT_RECV_2YR_ANN_CAGR" vbProcedure="false">"c6155"</definedName>
    <definedName function="false" hidden="false" name="IQ_ACCT_RECV_2YR_ANN_GROWTH" vbProcedure="false">"c1920"</definedName>
    <definedName function="false" hidden="false" name="IQ_ACCT_RECV_3YR_ANN_CAGR" vbProcedure="false">"c6156"</definedName>
    <definedName function="false" hidden="false" name="IQ_ACCT_RECV_3YR_ANN_GROWTH" vbProcedure="false">"c1921"</definedName>
    <definedName function="false" hidden="false" name="IQ_ACCT_RECV_5YR_ANN_CAGR" vbProcedure="false">"c6157"</definedName>
    <definedName function="false" hidden="false" name="IQ_ACCT_RECV_5YR_ANN_GROWTH" vbProcedure="false">"c1922"</definedName>
    <definedName function="false" hidden="false" name="IQ_ACCT_RECV_7YR_ANN_CAGR" vbProcedure="false">"c6158"</definedName>
    <definedName function="false" hidden="false" name="IQ_ACCT_RECV_7YR_ANN_GROWTH" vbProcedure="false">"c1923"</definedName>
    <definedName function="false" hidden="false" name="IQ_ACCUMULATED_PENSION_OBLIGATION" vbProcedure="false">"c2244"</definedName>
    <definedName function="false" hidden="false" name="IQ_ACCUMULATED_PENSION_OBLIGATION_DOMESTIC" vbProcedure="false">"c2657"</definedName>
    <definedName function="false" hidden="false" name="IQ_ACCUMULATED_PENSION_OBLIGATION_FOREIGN" vbProcedure="false">"c2665"</definedName>
    <definedName function="false" hidden="false" name="IQ_ACCUM_DEP" vbProcedure="false">"c1340"</definedName>
    <definedName function="false" hidden="false" name="IQ_ACQUIRE_REAL_ESTATE_CF" vbProcedure="false">"c6"</definedName>
    <definedName function="false" hidden="false" name="IQ_ACQUISITION_RE_ASSETS" vbProcedure="false">"c1628"</definedName>
    <definedName function="false" hidden="false" name="IQ_ACQ_COSTS_CAPITALIZED" vbProcedure="false">"c5"</definedName>
    <definedName function="false" hidden="false" name="IQ_ACQ_COST_SUB" vbProcedure="false">"c2125"</definedName>
    <definedName function="false" hidden="false" name="IQ_AD" vbProcedure="false">"c7"</definedName>
    <definedName function="false" hidden="false" name="IQ_ADDIN" vbProcedure="false">"AUTO"</definedName>
    <definedName function="false" hidden="false" name="IQ_ADD_PAID_IN" vbProcedure="false">"c1344"</definedName>
    <definedName function="false" hidden="false" name="IQ_ADJ_AVG_BANK_ASSETS" vbProcedure="false">"c2671"</definedName>
    <definedName function="false" hidden="false" name="IQ_ADMIN_RATIO" vbProcedure="false">"c2784"</definedName>
    <definedName function="false" hidden="false" name="IQ_ADVERTISING" vbProcedure="false">"c2246"</definedName>
    <definedName function="false" hidden="false" name="IQ_ADVERTISING_MARKETING" vbProcedure="false">"c1566"</definedName>
    <definedName function="false" hidden="false" name="IQ_AE" vbProcedure="false">"c8"</definedName>
    <definedName function="false" hidden="false" name="IQ_AE_BNK" vbProcedure="false">"c9"</definedName>
    <definedName function="false" hidden="false" name="IQ_AE_BR" vbProcedure="false">"c10"</definedName>
    <definedName function="false" hidden="false" name="IQ_AE_FIN" vbProcedure="false">"c11"</definedName>
    <definedName function="false" hidden="false" name="IQ_AE_INS" vbProcedure="false">"c12"</definedName>
    <definedName function="false" hidden="false" name="IQ_AE_RE" vbProcedure="false">"c6195"</definedName>
    <definedName function="false" hidden="false" name="IQ_AE_REIT" vbProcedure="false">"c13"</definedName>
    <definedName function="false" hidden="false" name="IQ_AE_UTI" vbProcedure="false">"c14"</definedName>
    <definedName function="false" hidden="false" name="IQ_AH_EARNED" vbProcedure="false">"c2744"</definedName>
    <definedName function="false" hidden="false" name="IQ_AH_POLICY_BENEFITS_EXP" vbProcedure="false">"c2789"</definedName>
    <definedName function="false" hidden="false" name="IQ_AIR_AIRPLANES_NOT_IN_SERVICE" vbProcedure="false">"c2842"</definedName>
    <definedName function="false" hidden="false" name="IQ_AIR_AIRPLANES_SUBLEASED" vbProcedure="false">"c2841"</definedName>
    <definedName function="false" hidden="false" name="IQ_AIR_ASK" vbProcedure="false">"c2813"</definedName>
    <definedName function="false" hidden="false" name="IQ_AIR_ASK_INCREASE" vbProcedure="false">"c2826"</definedName>
    <definedName function="false" hidden="false" name="IQ_AIR_ASM" vbProcedure="false">"c2812"</definedName>
    <definedName function="false" hidden="false" name="IQ_AIR_ASM_INCREASE" vbProcedure="false">"c2825"</definedName>
    <definedName function="false" hidden="false" name="IQ_AIR_AVG_AGE" vbProcedure="false">"c2843"</definedName>
    <definedName function="false" hidden="false" name="IQ_AIR_BREAK_EVEN_FACTOR" vbProcedure="false">"c2822"</definedName>
    <definedName function="false" hidden="false" name="IQ_AIR_CAPITAL_LEASE" vbProcedure="false">"c2833"</definedName>
    <definedName function="false" hidden="false" name="IQ_AIR_COMPLETION_FACTOR" vbProcedure="false">"c2824"</definedName>
    <definedName function="false" hidden="false" name="IQ_AIR_ENPLANED_PSGRS" vbProcedure="false">"c2809"</definedName>
    <definedName function="false" hidden="false" name="IQ_AIR_FUEL_CONSUMED" vbProcedure="false">"c2806"</definedName>
    <definedName function="false" hidden="false" name="IQ_AIR_FUEL_CONSUMED_L" vbProcedure="false">"c2807"</definedName>
    <definedName function="false" hidden="false" name="IQ_AIR_FUEL_COST" vbProcedure="false">"c2803"</definedName>
    <definedName function="false" hidden="false" name="IQ_AIR_FUEL_COST_L" vbProcedure="false">"c2804"</definedName>
    <definedName function="false" hidden="false" name="IQ_AIR_FUEL_EXP" vbProcedure="false">"c2802"</definedName>
    <definedName function="false" hidden="false" name="IQ_AIR_FUEL_EXP_PERCENT" vbProcedure="false">"c2805"</definedName>
    <definedName function="false" hidden="false" name="IQ_AIR_LEASED" vbProcedure="false">"c2835"</definedName>
    <definedName function="false" hidden="false" name="IQ_AIR_LOAD_FACTOR" vbProcedure="false">"c2823"</definedName>
    <definedName function="false" hidden="false" name="IQ_AIR_NEW_AIRPLANES" vbProcedure="false">"c2839"</definedName>
    <definedName function="false" hidden="false" name="IQ_AIR_OPER_EXP_ASK" vbProcedure="false">"c2821"</definedName>
    <definedName function="false" hidden="false" name="IQ_AIR_OPER_EXP_ASM" vbProcedure="false">"c2820"</definedName>
    <definedName function="false" hidden="false" name="IQ_AIR_OPER_LEASE" vbProcedure="false">"c2834"</definedName>
    <definedName function="false" hidden="false" name="IQ_AIR_OPER_REV_YIELD_ASK" vbProcedure="false">"c2819"</definedName>
    <definedName function="false" hidden="false" name="IQ_AIR_OPER_REV_YIELD_ASM" vbProcedure="false">"c2818"</definedName>
    <definedName function="false" hidden="false" name="IQ_AIR_OPTIONS" vbProcedure="false">"c2837"</definedName>
    <definedName function="false" hidden="false" name="IQ_AIR_ORDERS" vbProcedure="false">"c2836"</definedName>
    <definedName function="false" hidden="false" name="IQ_AIR_OWNED" vbProcedure="false">"c2832"</definedName>
    <definedName function="false" hidden="false" name="IQ_AIR_PSGR_REV_YIELD_ASK" vbProcedure="false">"c2817"</definedName>
    <definedName function="false" hidden="false" name="IQ_AIR_PSGR_REV_YIELD_ASM" vbProcedure="false">"c2816"</definedName>
    <definedName function="false" hidden="false" name="IQ_AIR_PSGR_REV_YIELD_RPK" vbProcedure="false">"c2815"</definedName>
    <definedName function="false" hidden="false" name="IQ_AIR_PSGR_REV_YIELD_RPM" vbProcedure="false">"c2814"</definedName>
    <definedName function="false" hidden="false" name="IQ_AIR_PURCHASE_RIGHTS" vbProcedure="false">"c2838"</definedName>
    <definedName function="false" hidden="false" name="IQ_AIR_RETIRED_AIRPLANES" vbProcedure="false">"c2840"</definedName>
    <definedName function="false" hidden="false" name="IQ_AIR_REV_PSGRS_CARRIED" vbProcedure="false">"c2808"</definedName>
    <definedName function="false" hidden="false" name="IQ_AIR_REV_SCHEDULED_SERVICE" vbProcedure="false">"c2830"</definedName>
    <definedName function="false" hidden="false" name="IQ_AIR_RPK" vbProcedure="false">"c2811"</definedName>
    <definedName function="false" hidden="false" name="IQ_AIR_RPM" vbProcedure="false">"c2810"</definedName>
    <definedName function="false" hidden="false" name="IQ_AIR_STAGE_LENGTH" vbProcedure="false">"c2828"</definedName>
    <definedName function="false" hidden="false" name="IQ_AIR_STAGE_LENGTH_KM" vbProcedure="false">"c2829"</definedName>
    <definedName function="false" hidden="false" name="IQ_AIR_TOTAL" vbProcedure="false">"c2831"</definedName>
    <definedName function="false" hidden="false" name="IQ_AIR_UTILIZATION" vbProcedure="false">"c2827"</definedName>
    <definedName function="false" hidden="false" name="IQ_ALLOWANCE_10YR_ANN_CAGR" vbProcedure="false">"c6035"</definedName>
    <definedName function="false" hidden="false" name="IQ_ALLOWANCE_10YR_ANN_GROWTH" vbProcedure="false">"c18"</definedName>
    <definedName function="false" hidden="false" name="IQ_ALLOWANCE_1YR_ANN_GROWTH" vbProcedure="false">"c19"</definedName>
    <definedName function="false" hidden="false" name="IQ_ALLOWANCE_2YR_ANN_CAGR" vbProcedure="false">"c6036"</definedName>
    <definedName function="false" hidden="false" name="IQ_ALLOWANCE_2YR_ANN_GROWTH" vbProcedure="false">"c20"</definedName>
    <definedName function="false" hidden="false" name="IQ_ALLOWANCE_3YR_ANN_CAGR" vbProcedure="false">"c6037"</definedName>
    <definedName function="false" hidden="false" name="IQ_ALLOWANCE_3YR_ANN_GROWTH" vbProcedure="false">"c21"</definedName>
    <definedName function="false" hidden="false" name="IQ_ALLOWANCE_5YR_ANN_CAGR" vbProcedure="false">"c6038"</definedName>
    <definedName function="false" hidden="false" name="IQ_ALLOWANCE_5YR_ANN_GROWTH" vbProcedure="false">"c22"</definedName>
    <definedName function="false" hidden="false" name="IQ_ALLOWANCE_7YR_ANN_CAGR" vbProcedure="false">"c6039"</definedName>
    <definedName function="false" hidden="false" name="IQ_ALLOWANCE_7YR_ANN_GROWTH" vbProcedure="false">"c23"</definedName>
    <definedName function="false" hidden="false" name="IQ_ALLOWANCE_CHARGE_OFFS" vbProcedure="false">"c24"</definedName>
    <definedName function="false" hidden="false" name="IQ_ALLOWANCE_NON_PERF_LOANS" vbProcedure="false">"c25"</definedName>
    <definedName function="false" hidden="false" name="IQ_ALLOWANCE_TOTAL_LOANS" vbProcedure="false">"c26"</definedName>
    <definedName function="false" hidden="false" name="IQ_ALLOW_BORROW_CONST" vbProcedure="false">"c15"</definedName>
    <definedName function="false" hidden="false" name="IQ_ALLOW_CONST" vbProcedure="false">"c1342"</definedName>
    <definedName function="false" hidden="false" name="IQ_ALLOW_DOUBT_ACCT" vbProcedure="false">"c2092"</definedName>
    <definedName function="false" hidden="false" name="IQ_ALLOW_EQUITY_CONST" vbProcedure="false">"c16"</definedName>
    <definedName function="false" hidden="false" name="IQ_ALLOW_LL" vbProcedure="false">"c17"</definedName>
    <definedName function="false" hidden="false" name="IQ_AMORTIZATION" vbProcedure="false">"c1591"</definedName>
    <definedName function="false" hidden="false" name="IQ_AMT_OUT" vbProcedure="false">"c2145"</definedName>
    <definedName function="false" hidden="false" name="IQ_ANNUALIZED_DIVIDEND" vbProcedure="false">"c1579"</definedName>
    <definedName function="false" hidden="false" name="IQ_ANNUITY_LIAB" vbProcedure="false">"c27"</definedName>
    <definedName function="false" hidden="false" name="IQ_ANNUITY_PAY" vbProcedure="false">"c28"</definedName>
    <definedName function="false" hidden="false" name="IQ_ANNUITY_POLICY_EXP" vbProcedure="false">"c29"</definedName>
    <definedName function="false" hidden="false" name="IQ_ANNUITY_REC" vbProcedure="false">"c30"</definedName>
    <definedName function="false" hidden="false" name="IQ_ANNUITY_REV" vbProcedure="false">"c31"</definedName>
    <definedName function="false" hidden="false" name="IQ_ANNU_DISTRIBUTION_UNIT" vbProcedure="false">"c3004"</definedName>
    <definedName function="false" hidden="false" name="IQ_AP" vbProcedure="false">"c32"</definedName>
    <definedName function="false" hidden="false" name="IQ_APIC" vbProcedure="false">"c39"</definedName>
    <definedName function="false" hidden="false" name="IQ_AP_BNK" vbProcedure="false">"c33"</definedName>
    <definedName function="false" hidden="false" name="IQ_AP_BR" vbProcedure="false">"c34"</definedName>
    <definedName function="false" hidden="false" name="IQ_AP_FIN" vbProcedure="false">"c35"</definedName>
    <definedName function="false" hidden="false" name="IQ_AP_INS" vbProcedure="false">"c36"</definedName>
    <definedName function="false" hidden="false" name="IQ_AP_RE" vbProcedure="false">"c6196"</definedName>
    <definedName function="false" hidden="false" name="IQ_AP_REIT" vbProcedure="false">"c37"</definedName>
    <definedName function="false" hidden="false" name="IQ_AP_UTI" vbProcedure="false">"c38"</definedName>
    <definedName function="false" hidden="false" name="IQ_AR" vbProcedure="false">"c40"</definedName>
    <definedName function="false" hidden="false" name="IQ_ARPU" vbProcedure="false">"c2126"</definedName>
    <definedName function="false" hidden="false" name="IQ_AR_BR" vbProcedure="false">"c41"</definedName>
    <definedName function="false" hidden="false" name="IQ_AR_LT" vbProcedure="false">"c42"</definedName>
    <definedName function="false" hidden="false" name="IQ_AR_RE" vbProcedure="false">"c6197"</definedName>
    <definedName function="false" hidden="false" name="IQ_AR_REIT" vbProcedure="false">"c43"</definedName>
    <definedName function="false" hidden="false" name="IQ_AR_TURNS" vbProcedure="false">"c44"</definedName>
    <definedName function="false" hidden="false" name="IQ_AR_UTI" vbProcedure="false">"c45"</definedName>
    <definedName function="false" hidden="false" name="IQ_ASSETS_CAP_LEASE_DEPR" vbProcedure="false">"c2068"</definedName>
    <definedName function="false" hidden="false" name="IQ_ASSETS_CAP_LEASE_GROSS" vbProcedure="false">"c2069"</definedName>
    <definedName function="false" hidden="false" name="IQ_ASSETS_OPER_LEASE_DEPR" vbProcedure="false">"c2070"</definedName>
    <definedName function="false" hidden="false" name="IQ_ASSETS_OPER_LEASE_GROSS" vbProcedure="false">"c2071"</definedName>
    <definedName function="false" hidden="false" name="IQ_ASSET_MGMT_FEE" vbProcedure="false">"c46"</definedName>
    <definedName function="false" hidden="false" name="IQ_ASSET_TURNS" vbProcedure="false">"c47"</definedName>
    <definedName function="false" hidden="false" name="IQ_ASSET_WRITEDOWN" vbProcedure="false">"c48"</definedName>
    <definedName function="false" hidden="false" name="IQ_ASSET_WRITEDOWN_BNK" vbProcedure="false">"c49"</definedName>
    <definedName function="false" hidden="false" name="IQ_ASSET_WRITEDOWN_BR" vbProcedure="false">"c50"</definedName>
    <definedName function="false" hidden="false" name="IQ_ASSET_WRITEDOWN_CF" vbProcedure="false">"c51"</definedName>
    <definedName function="false" hidden="false" name="IQ_ASSET_WRITEDOWN_CF_BNK" vbProcedure="false">"c52"</definedName>
    <definedName function="false" hidden="false" name="IQ_ASSET_WRITEDOWN_CF_BR" vbProcedure="false">"c53"</definedName>
    <definedName function="false" hidden="false" name="IQ_ASSET_WRITEDOWN_CF_FIN" vbProcedure="false">"c54"</definedName>
    <definedName function="false" hidden="false" name="IQ_ASSET_WRITEDOWN_CF_INS" vbProcedure="false">"c55"</definedName>
    <definedName function="false" hidden="false" name="IQ_ASSET_WRITEDOWN_CF_RE" vbProcedure="false">"c6198"</definedName>
    <definedName function="false" hidden="false" name="IQ_ASSET_WRITEDOWN_CF_REIT" vbProcedure="false">"c56"</definedName>
    <definedName function="false" hidden="false" name="IQ_ASSET_WRITEDOWN_CF_UTI" vbProcedure="false">"c57"</definedName>
    <definedName function="false" hidden="false" name="IQ_ASSET_WRITEDOWN_FIN" vbProcedure="false">"c58"</definedName>
    <definedName function="false" hidden="false" name="IQ_ASSET_WRITEDOWN_INS" vbProcedure="false">"c59"</definedName>
    <definedName function="false" hidden="false" name="IQ_ASSET_WRITEDOWN_RE" vbProcedure="false">"c6199"</definedName>
    <definedName function="false" hidden="false" name="IQ_ASSET_WRITEDOWN_REIT" vbProcedure="false">"c60"</definedName>
    <definedName function="false" hidden="false" name="IQ_ASSET_WRITEDOWN_UTI" vbProcedure="false">"c61"</definedName>
    <definedName function="false" hidden="false" name="IQ_ASSUMED_AH_EARNED" vbProcedure="false">"c2741"</definedName>
    <definedName function="false" hidden="false" name="IQ_ASSUMED_EARNED" vbProcedure="false">"c2731"</definedName>
    <definedName function="false" hidden="false" name="IQ_ASSUMED_LIFE_EARNED" vbProcedure="false">"c2736"</definedName>
    <definedName function="false" hidden="false" name="IQ_ASSUMED_LIFE_IN_FORCE" vbProcedure="false">"c2766"</definedName>
    <definedName function="false" hidden="false" name="IQ_ASSUMED_PC_EARNED" vbProcedure="false">"c2746"</definedName>
    <definedName function="false" hidden="false" name="IQ_ASSUMED_WRITTEN" vbProcedure="false">"c2725"</definedName>
    <definedName function="false" hidden="false" name="IQ_AUDITOR_NAME" vbProcedure="false">"c1539"</definedName>
    <definedName function="false" hidden="false" name="IQ_AUDITOR_OPINION" vbProcedure="false">"c1540"</definedName>
    <definedName function="false" hidden="false" name="IQ_AUTO_WRITTEN" vbProcedure="false">"c62"</definedName>
    <definedName function="false" hidden="false" name="IQ_AVG_BANK_ASSETS" vbProcedure="false">"c2072"</definedName>
    <definedName function="false" hidden="false" name="IQ_AVG_BANK_LOANS" vbProcedure="false">"c2073"</definedName>
    <definedName function="false" hidden="false" name="IQ_AVG_BROKER_REC" vbProcedure="false">"c63"</definedName>
    <definedName function="false" hidden="false" name="IQ_AVG_BROKER_REC_NO" vbProcedure="false">"c64"</definedName>
    <definedName function="false" hidden="false" name="IQ_AVG_BROKER_REC_NO_REUT" vbProcedure="false">"c5315"</definedName>
    <definedName function="false" hidden="false" name="IQ_AVG_BROKER_REC_REUT" vbProcedure="false">"c3630"</definedName>
    <definedName function="false" hidden="false" name="IQ_AVG_DAILY_VOL" vbProcedure="false">"c65"</definedName>
    <definedName function="false" hidden="false" name="IQ_AVG_EMPLOYEES" vbProcedure="false">"c6019"</definedName>
    <definedName function="false" hidden="false" name="IQ_AVG_INDUSTRY_REC" vbProcedure="false">"c4455"</definedName>
    <definedName function="false" hidden="false" name="IQ_AVG_INT_BEAR_LIAB" vbProcedure="false">"c66"</definedName>
    <definedName function="false" hidden="false" name="IQ_AVG_INT_BEAR_LIAB_10YR_ANN_CAGR" vbProcedure="false">"c6040"</definedName>
    <definedName function="false" hidden="false" name="IQ_AVG_INT_BEAR_LIAB_10YR_ANN_GROWTH" vbProcedure="false">"c67"</definedName>
    <definedName function="false" hidden="false" name="IQ_AVG_INT_BEAR_LIAB_1YR_ANN_GROWTH" vbProcedure="false">"c68"</definedName>
    <definedName function="false" hidden="false" name="IQ_AVG_INT_BEAR_LIAB_2YR_ANN_CAGR" vbProcedure="false">"c6041"</definedName>
    <definedName function="false" hidden="false" name="IQ_AVG_INT_BEAR_LIAB_2YR_ANN_GROWTH" vbProcedure="false">"c69"</definedName>
    <definedName function="false" hidden="false" name="IQ_AVG_INT_BEAR_LIAB_3YR_ANN_CAGR" vbProcedure="false">"c6042"</definedName>
    <definedName function="false" hidden="false" name="IQ_AVG_INT_BEAR_LIAB_3YR_ANN_GROWTH" vbProcedure="false">"c70"</definedName>
    <definedName function="false" hidden="false" name="IQ_AVG_INT_BEAR_LIAB_5YR_ANN_CAGR" vbProcedure="false">"c6043"</definedName>
    <definedName function="false" hidden="false" name="IQ_AVG_INT_BEAR_LIAB_5YR_ANN_GROWTH" vbProcedure="false">"c71"</definedName>
    <definedName function="false" hidden="false" name="IQ_AVG_INT_BEAR_LIAB_7YR_ANN_CAGR" vbProcedure="false">"c6044"</definedName>
    <definedName function="false" hidden="false" name="IQ_AVG_INT_BEAR_LIAB_7YR_ANN_GROWTH" vbProcedure="false">"c72"</definedName>
    <definedName function="false" hidden="false" name="IQ_AVG_INT_EARN_ASSETS" vbProcedure="false">"c73"</definedName>
    <definedName function="false" hidden="false" name="IQ_AVG_INT_EARN_ASSETS_10YR_ANN_CAGR" vbProcedure="false">"c6045"</definedName>
    <definedName function="false" hidden="false" name="IQ_AVG_INT_EARN_ASSETS_10YR_ANN_GROWTH" vbProcedure="false">"c74"</definedName>
    <definedName function="false" hidden="false" name="IQ_AVG_INT_EARN_ASSETS_1YR_ANN_GROWTH" vbProcedure="false">"c75"</definedName>
    <definedName function="false" hidden="false" name="IQ_AVG_INT_EARN_ASSETS_2YR_ANN_CAGR" vbProcedure="false">"c6046"</definedName>
    <definedName function="false" hidden="false" name="IQ_AVG_INT_EARN_ASSETS_2YR_ANN_GROWTH" vbProcedure="false">"c76"</definedName>
    <definedName function="false" hidden="false" name="IQ_AVG_INT_EARN_ASSETS_3YR_ANN_CAGR" vbProcedure="false">"c6047"</definedName>
    <definedName function="false" hidden="false" name="IQ_AVG_INT_EARN_ASSETS_3YR_ANN_GROWTH" vbProcedure="false">"c77"</definedName>
    <definedName function="false" hidden="false" name="IQ_AVG_INT_EARN_ASSETS_5YR_ANN_CAGR" vbProcedure="false">"c6048"</definedName>
    <definedName function="false" hidden="false" name="IQ_AVG_INT_EARN_ASSETS_5YR_ANN_GROWTH" vbProcedure="false">"c78"</definedName>
    <definedName function="false" hidden="false" name="IQ_AVG_INT_EARN_ASSETS_7YR_ANN_CAGR" vbProcedure="false">"c6049"</definedName>
    <definedName function="false" hidden="false" name="IQ_AVG_INT_EARN_ASSETS_7YR_ANN_GROWTH" vbProcedure="false">"c79"</definedName>
    <definedName function="false" hidden="false" name="IQ_AVG_MKTCAP" vbProcedure="false">"c80"</definedName>
    <definedName function="false" hidden="false" name="IQ_AVG_PRICE" vbProcedure="false">"c81"</definedName>
    <definedName function="false" hidden="false" name="IQ_AVG_SHAREOUTSTANDING" vbProcedure="false">"c83"</definedName>
    <definedName function="false" hidden="false" name="IQ_AVG_TEMP_EMPLOYEES" vbProcedure="false">"c6020"</definedName>
    <definedName function="false" hidden="false" name="IQ_AVG_TEV" vbProcedure="false">"c84"</definedName>
    <definedName function="false" hidden="false" name="IQ_AVG_VOLUME" vbProcedure="false">"c1346"</definedName>
    <definedName function="false" hidden="false" name="IQ_BANK_DEBT" vbProcedure="false">"c2544"</definedName>
    <definedName function="false" hidden="false" name="IQ_BANK_DEBT_PCT" vbProcedure="false">"c2545"</definedName>
    <definedName function="false" hidden="false" name="IQ_BASIC_EPS_EXCL" vbProcedure="false">"c85"</definedName>
    <definedName function="false" hidden="false" name="IQ_BASIC_EPS_INCL" vbProcedure="false">"c86"</definedName>
    <definedName function="false" hidden="false" name="IQ_BASIC_NORMAL_EPS" vbProcedure="false">"c1592"</definedName>
    <definedName function="false" hidden="false" name="IQ_BASIC_WEIGHT" vbProcedure="false">"c87"</definedName>
    <definedName function="false" hidden="false" name="IQ_BENCHMARK_SECURITY" vbProcedure="false">"c2154"</definedName>
    <definedName function="false" hidden="false" name="IQ_BENCHMARK_SPRD" vbProcedure="false">"c2153"</definedName>
    <definedName function="false" hidden="false" name="IQ_BETA" vbProcedure="false">"c2133"</definedName>
    <definedName function="false" hidden="false" name="IQ_BETA_1YR" vbProcedure="false">"c1966"</definedName>
    <definedName function="false" hidden="false" name="IQ_BETA_1YR_RSQ" vbProcedure="false">"c2132"</definedName>
    <definedName function="false" hidden="false" name="IQ_BETA_2YR" vbProcedure="false">"c1965"</definedName>
    <definedName function="false" hidden="false" name="IQ_BETA_2YR_RSQ" vbProcedure="false">"c2131"</definedName>
    <definedName function="false" hidden="false" name="IQ_BETA_5YR" vbProcedure="false">"c88"</definedName>
    <definedName function="false" hidden="false" name="IQ_BETA_5YR_RSQ" vbProcedure="false">"c2130"</definedName>
    <definedName function="false" hidden="false" name="IQ_BIG_INT_BEAR_CD" vbProcedure="false">"c89"</definedName>
    <definedName function="false" hidden="false" name="IQ_BOARD_MEMBER" vbProcedure="false">"c96"</definedName>
    <definedName function="false" hidden="false" name="IQ_BOARD_MEMBER_BACKGROUND" vbProcedure="false">"c2101"</definedName>
    <definedName function="false" hidden="false" name="IQ_BOARD_MEMBER_TITLE" vbProcedure="false">"c97"</definedName>
    <definedName function="false" hidden="false" name="IQ_BOND_COUPON" vbProcedure="false">"c2183"</definedName>
    <definedName function="false" hidden="false" name="IQ_BOND_COUPON_TYPE" vbProcedure="false">"c2184"</definedName>
    <definedName function="false" hidden="false" name="IQ_BOND_PRICE" vbProcedure="false">"c2162"</definedName>
    <definedName function="false" hidden="false" name="IQ_BROK_COMISSION" vbProcedure="false">"c98"</definedName>
    <definedName function="false" hidden="false" name="IQ_BROK_COMMISSION" vbProcedure="false">"c3514"</definedName>
    <definedName function="false" hidden="false" name="IQ_BUILDINGS" vbProcedure="false">"c99"</definedName>
    <definedName function="false" hidden="false" name="IQ_BUSINESS_DESCRIPTION" vbProcedure="false">"c322"</definedName>
    <definedName function="false" hidden="false" name="IQ_BUS_SEG_ASSETS" vbProcedure="false">"c4067"</definedName>
    <definedName function="false" hidden="false" name="IQ_BUS_SEG_ASSETS_ABS" vbProcedure="false">"c4089"</definedName>
    <definedName function="false" hidden="false" name="IQ_BUS_SEG_ASSETS_TOTAL" vbProcedure="false">"c4112"</definedName>
    <definedName function="false" hidden="false" name="IQ_BUS_SEG_CAPEX" vbProcedure="false">"c4079"</definedName>
    <definedName function="false" hidden="false" name="IQ_BUS_SEG_CAPEX_ABS" vbProcedure="false">"c4101"</definedName>
    <definedName function="false" hidden="false" name="IQ_BUS_SEG_CAPEX_TOTAL" vbProcedure="false">"c4116"</definedName>
    <definedName function="false" hidden="false" name="IQ_BUS_SEG_DA" vbProcedure="false">"c4078"</definedName>
    <definedName function="false" hidden="false" name="IQ_BUS_SEG_DA_ABS" vbProcedure="false">"c4100"</definedName>
    <definedName function="false" hidden="false" name="IQ_BUS_SEG_DA_TOTAL" vbProcedure="false">"c4115"</definedName>
    <definedName function="false" hidden="false" name="IQ_BUS_SEG_EARNINGS_OP" vbProcedure="false">"c4063"</definedName>
    <definedName function="false" hidden="false" name="IQ_BUS_SEG_EARNINGS_OP_ABS" vbProcedure="false">"c4085"</definedName>
    <definedName function="false" hidden="false" name="IQ_BUS_SEG_EARNINGS_OP_TOTAL" vbProcedure="false">"c4108"</definedName>
    <definedName function="false" hidden="false" name="IQ_BUS_SEG_EBT" vbProcedure="false">"c4064"</definedName>
    <definedName function="false" hidden="false" name="IQ_BUS_SEG_EBT_ABS" vbProcedure="false">"c4086"</definedName>
    <definedName function="false" hidden="false" name="IQ_BUS_SEG_EBT_TOTAL" vbProcedure="false">"c4110"</definedName>
    <definedName function="false" hidden="false" name="IQ_BUS_SEG_GP" vbProcedure="false">"c4066"</definedName>
    <definedName function="false" hidden="false" name="IQ_BUS_SEG_GP_ABS" vbProcedure="false">"c4088"</definedName>
    <definedName function="false" hidden="false" name="IQ_BUS_SEG_GP_TOTAL" vbProcedure="false">"c4109"</definedName>
    <definedName function="false" hidden="false" name="IQ_BUS_SEG_INC_TAX" vbProcedure="false">"c4077"</definedName>
    <definedName function="false" hidden="false" name="IQ_BUS_SEG_INC_TAX_ABS" vbProcedure="false">"c4099"</definedName>
    <definedName function="false" hidden="false" name="IQ_BUS_SEG_INC_TAX_TOTAL" vbProcedure="false">"c4114"</definedName>
    <definedName function="false" hidden="false" name="IQ_BUS_SEG_INTEREST_EXP" vbProcedure="false">"c4076"</definedName>
    <definedName function="false" hidden="false" name="IQ_BUS_SEG_INTEREST_EXP_ABS" vbProcedure="false">"c4098"</definedName>
    <definedName function="false" hidden="false" name="IQ_BUS_SEG_INTEREST_EXP_TOTAL" vbProcedure="false">"c4113"</definedName>
    <definedName function="false" hidden="false" name="IQ_BUS_SEG_NAME" vbProcedure="false">"c5482"</definedName>
    <definedName function="false" hidden="false" name="IQ_BUS_SEG_NAME_ABS" vbProcedure="false">"c5483"</definedName>
    <definedName function="false" hidden="false" name="IQ_BUS_SEG_NI" vbProcedure="false">"c4065"</definedName>
    <definedName function="false" hidden="false" name="IQ_BUS_SEG_NI_ABS" vbProcedure="false">"c4087"</definedName>
    <definedName function="false" hidden="false" name="IQ_BUS_SEG_NI_TOTAL" vbProcedure="false">"c4111"</definedName>
    <definedName function="false" hidden="false" name="IQ_BUS_SEG_OPER_INC" vbProcedure="false">"c4062"</definedName>
    <definedName function="false" hidden="false" name="IQ_BUS_SEG_OPER_INC_ABS" vbProcedure="false">"c4084"</definedName>
    <definedName function="false" hidden="false" name="IQ_BUS_SEG_OPER_INC_TOTAL" vbProcedure="false">"c4107"</definedName>
    <definedName function="false" hidden="false" name="IQ_BUS_SEG_REV" vbProcedure="false">"c4068"</definedName>
    <definedName function="false" hidden="false" name="IQ_BUS_SEG_REV_ABS" vbProcedure="false">"c4090"</definedName>
    <definedName function="false" hidden="false" name="IQ_BUS_SEG_REV_TOTAL" vbProcedure="false">"c4106"</definedName>
    <definedName function="false" hidden="false" name="IQ_BV_OVER_SHARES" vbProcedure="false">"c1349"</definedName>
    <definedName function="false" hidden="false" name="IQ_BV_SHARE" vbProcedure="false">"c100"</definedName>
    <definedName function="false" hidden="false" name="IQ_CABLE_ARPU" vbProcedure="false">"c2869"</definedName>
    <definedName function="false" hidden="false" name="IQ_CABLE_ARPU_ANALOG" vbProcedure="false">"c2864"</definedName>
    <definedName function="false" hidden="false" name="IQ_CABLE_ARPU_BASIC" vbProcedure="false">"c2866"</definedName>
    <definedName function="false" hidden="false" name="IQ_CABLE_ARPU_BBAND" vbProcedure="false">"c2867"</definedName>
    <definedName function="false" hidden="false" name="IQ_CABLE_ARPU_DIG" vbProcedure="false">"c2865"</definedName>
    <definedName function="false" hidden="false" name="IQ_CABLE_ARPU_PHONE" vbProcedure="false">"c2868"</definedName>
    <definedName function="false" hidden="false" name="IQ_CABLE_BASIC_PENETRATION" vbProcedure="false">"c2850"</definedName>
    <definedName function="false" hidden="false" name="IQ_CABLE_BBAND_PENETRATION" vbProcedure="false">"c2852"</definedName>
    <definedName function="false" hidden="false" name="IQ_CABLE_BBAND_PENETRATION_THP" vbProcedure="false">"c2851"</definedName>
    <definedName function="false" hidden="false" name="IQ_CABLE_CHURN" vbProcedure="false">"c2874"</definedName>
    <definedName function="false" hidden="false" name="IQ_CABLE_CHURN_BASIC" vbProcedure="false">"c2871"</definedName>
    <definedName function="false" hidden="false" name="IQ_CABLE_CHURN_BBAND" vbProcedure="false">"c2872"</definedName>
    <definedName function="false" hidden="false" name="IQ_CABLE_CHURN_DIG" vbProcedure="false">"c2870"</definedName>
    <definedName function="false" hidden="false" name="IQ_CABLE_CHURN_PHONE" vbProcedure="false">"c2873"</definedName>
    <definedName function="false" hidden="false" name="IQ_CABLE_HOMES_PER_MILE" vbProcedure="false">"c2849"</definedName>
    <definedName function="false" hidden="false" name="IQ_CABLE_HP_BBAND" vbProcedure="false">"c2845"</definedName>
    <definedName function="false" hidden="false" name="IQ_CABLE_HP_DIG" vbProcedure="false">"c2844"</definedName>
    <definedName function="false" hidden="false" name="IQ_CABLE_HP_PHONE" vbProcedure="false">"c2846"</definedName>
    <definedName function="false" hidden="false" name="IQ_CABLE_MILES_PASSED" vbProcedure="false">"c2848"</definedName>
    <definedName function="false" hidden="false" name="IQ_CABLE_OTHER_REV" vbProcedure="false">"c2882"</definedName>
    <definedName function="false" hidden="false" name="IQ_CABLE_PHONE_PENETRATION" vbProcedure="false">"c2853"</definedName>
    <definedName function="false" hidden="false" name="IQ_CABLE_PROGRAMMING_COSTS" vbProcedure="false">"c2884"</definedName>
    <definedName function="false" hidden="false" name="IQ_CABLE_REV_ADVERT" vbProcedure="false">"c2880"</definedName>
    <definedName function="false" hidden="false" name="IQ_CABLE_REV_ANALOG" vbProcedure="false">"c2875"</definedName>
    <definedName function="false" hidden="false" name="IQ_CABLE_REV_BASIC" vbProcedure="false">"c2877"</definedName>
    <definedName function="false" hidden="false" name="IQ_CABLE_REV_BBAND" vbProcedure="false">"c2878"</definedName>
    <definedName function="false" hidden="false" name="IQ_CABLE_REV_COMMERCIAL" vbProcedure="false">"c2881"</definedName>
    <definedName function="false" hidden="false" name="IQ_CABLE_REV_DIG" vbProcedure="false">"c2876"</definedName>
    <definedName function="false" hidden="false" name="IQ_CABLE_REV_PHONE" vbProcedure="false">"c2879"</definedName>
    <definedName function="false" hidden="false" name="IQ_CABLE_RGU" vbProcedure="false">"c2863"</definedName>
    <definedName function="false" hidden="false" name="IQ_CABLE_SUBS_ANALOG" vbProcedure="false">"c2855"</definedName>
    <definedName function="false" hidden="false" name="IQ_CABLE_SUBS_BASIC" vbProcedure="false">"c2857"</definedName>
    <definedName function="false" hidden="false" name="IQ_CABLE_SUBS_BBAND" vbProcedure="false">"c2858"</definedName>
    <definedName function="false" hidden="false" name="IQ_CABLE_SUBS_BUNDLED" vbProcedure="false">"c2861"</definedName>
    <definedName function="false" hidden="false" name="IQ_CABLE_SUBS_DIG" vbProcedure="false">"c2856"</definedName>
    <definedName function="false" hidden="false" name="IQ_CABLE_SUBS_NON_VIDEO" vbProcedure="false">"c2860"</definedName>
    <definedName function="false" hidden="false" name="IQ_CABLE_SUBS_PHONE" vbProcedure="false">"c2859"</definedName>
    <definedName function="false" hidden="false" name="IQ_CABLE_SUBS_TOTAL" vbProcedure="false">"c2862"</definedName>
    <definedName function="false" hidden="false" name="IQ_CABLE_THP" vbProcedure="false">"c2847"</definedName>
    <definedName function="false" hidden="false" name="IQ_CABLE_TOTAL_PENETRATION" vbProcedure="false">"c2854"</definedName>
    <definedName function="false" hidden="false" name="IQ_CABLE_TOTAL_REV" vbProcedure="false">"c2883"</definedName>
    <definedName function="false" hidden="false" name="IQ_CALC_TYPE_BS" vbProcedure="false">"c3086"</definedName>
    <definedName function="false" hidden="false" name="IQ_CALC_TYPE_CF" vbProcedure="false">"c3085"</definedName>
    <definedName function="false" hidden="false" name="IQ_CALC_TYPE_IS" vbProcedure="false">"c3084"</definedName>
    <definedName function="false" hidden="false" name="IQ_CALLABLE" vbProcedure="false">"c2196"</definedName>
    <definedName function="false" hidden="false" name="IQ_CALL_DATE_SCHEDULE" vbProcedure="false">"c2481"</definedName>
    <definedName function="false" hidden="false" name="IQ_CALL_FEATURE" vbProcedure="false">"c2197"</definedName>
    <definedName function="false" hidden="false" name="IQ_CALL_PRICE_SCHEDULE" vbProcedure="false">"c2482"</definedName>
    <definedName function="false" hidden="false" name="IQ_CAL_Q" vbProcedure="false">"c101"</definedName>
    <definedName function="false" hidden="false" name="IQ_CAL_Y" vbProcedure="false">"c102"</definedName>
    <definedName function="false" hidden="false" name="IQ_CAPEX" vbProcedure="false">"c103"</definedName>
    <definedName function="false" hidden="false" name="IQ_CAPEX_10YR_ANN_CAGR" vbProcedure="false">"c6050"</definedName>
    <definedName function="false" hidden="false" name="IQ_CAPEX_10YR_ANN_GROWTH" vbProcedure="false">"c104"</definedName>
    <definedName function="false" hidden="false" name="IQ_CAPEX_1YR_ANN_GROWTH" vbProcedure="false">"c105"</definedName>
    <definedName function="false" hidden="false" name="IQ_CAPEX_2YR_ANN_CAGR" vbProcedure="false">"c6051"</definedName>
    <definedName function="false" hidden="false" name="IQ_CAPEX_2YR_ANN_GROWTH" vbProcedure="false">"c106"</definedName>
    <definedName function="false" hidden="false" name="IQ_CAPEX_3YR_ANN_CAGR" vbProcedure="false">"c6052"</definedName>
    <definedName function="false" hidden="false" name="IQ_CAPEX_3YR_ANN_GROWTH" vbProcedure="false">"c107"</definedName>
    <definedName function="false" hidden="false" name="IQ_CAPEX_5YR_ANN_CAGR" vbProcedure="false">"c6053"</definedName>
    <definedName function="false" hidden="false" name="IQ_CAPEX_5YR_ANN_GROWTH" vbProcedure="false">"c108"</definedName>
    <definedName function="false" hidden="false" name="IQ_CAPEX_7YR_ANN_CAGR" vbProcedure="false">"c6054"</definedName>
    <definedName function="false" hidden="false" name="IQ_CAPEX_7YR_ANN_GROWTH" vbProcedure="false">"c109"</definedName>
    <definedName function="false" hidden="false" name="IQ_CAPEX_BNK" vbProcedure="false">"c110"</definedName>
    <definedName function="false" hidden="false" name="IQ_CAPEX_BR" vbProcedure="false">"c111"</definedName>
    <definedName function="false" hidden="false" name="IQ_CAPEX_FIN" vbProcedure="false">"c112"</definedName>
    <definedName function="false" hidden="false" name="IQ_CAPEX_INS" vbProcedure="false">"c113"</definedName>
    <definedName function="false" hidden="false" name="IQ_CAPEX_UTI" vbProcedure="false">"c114"</definedName>
    <definedName function="false" hidden="false" name="IQ_CAPITALIZED_INTEREST" vbProcedure="false">"c3460"</definedName>
    <definedName function="false" hidden="false" name="IQ_CAPITALIZED_INTEREST_BOP" vbProcedure="false">"c3459"</definedName>
    <definedName function="false" hidden="false" name="IQ_CAPITALIZED_INTEREST_EOP" vbProcedure="false">"c3464"</definedName>
    <definedName function="false" hidden="false" name="IQ_CAPITALIZED_INTEREST_EXP" vbProcedure="false">"c3461"</definedName>
    <definedName function="false" hidden="false" name="IQ_CAPITALIZED_INTEREST_OTHER_ADJ" vbProcedure="false">"c3463"</definedName>
    <definedName function="false" hidden="false" name="IQ_CAPITALIZED_INTEREST_WRITE_OFF" vbProcedure="false">"c3462"</definedName>
    <definedName function="false" hidden="false" name="IQ_CAPITAL_LEASE" vbProcedure="false">"c1350"</definedName>
    <definedName function="false" hidden="false" name="IQ_CAPITAL_LEASES" vbProcedure="false">"c115"</definedName>
    <definedName function="false" hidden="false" name="IQ_CAPITAL_LEASES_TOTAL" vbProcedure="false">"c3031"</definedName>
    <definedName function="false" hidden="false" name="IQ_CAPITAL_LEASES_TOTAL_PCT" vbProcedure="false">"c2506"</definedName>
    <definedName function="false" hidden="false" name="IQ_CAP_LOSS_CF_1YR" vbProcedure="false">"c3474"</definedName>
    <definedName function="false" hidden="false" name="IQ_CAP_LOSS_CF_2YR" vbProcedure="false">"c3475"</definedName>
    <definedName function="false" hidden="false" name="IQ_CAP_LOSS_CF_3YR" vbProcedure="false">"c3476"</definedName>
    <definedName function="false" hidden="false" name="IQ_CAP_LOSS_CF_4YR" vbProcedure="false">"c3477"</definedName>
    <definedName function="false" hidden="false" name="IQ_CAP_LOSS_CF_5YR" vbProcedure="false">"c3478"</definedName>
    <definedName function="false" hidden="false" name="IQ_CAP_LOSS_CF_AFTER_FIVE" vbProcedure="false">"c3479"</definedName>
    <definedName function="false" hidden="false" name="IQ_CAP_LOSS_CF_MAX_YEAR" vbProcedure="false">"c3482"</definedName>
    <definedName function="false" hidden="false" name="IQ_CAP_LOSS_CF_NO_EXP" vbProcedure="false">"c3480"</definedName>
    <definedName function="false" hidden="false" name="IQ_CAP_LOSS_CF_TOTAL" vbProcedure="false">"c3481"</definedName>
    <definedName function="false" hidden="false" name="IQ_CASH" vbProcedure="false">"c1458"</definedName>
    <definedName function="false" hidden="false" name="IQ_CASH_ACQUIRE_CF" vbProcedure="false">"c116"</definedName>
    <definedName function="false" hidden="false" name="IQ_CASH_CONVERSION" vbProcedure="false">"c117"</definedName>
    <definedName function="false" hidden="false" name="IQ_CASH_DUE_BANKS" vbProcedure="false">"c1351"</definedName>
    <definedName function="false" hidden="false" name="IQ_CASH_EQUIV" vbProcedure="false">"c118"</definedName>
    <definedName function="false" hidden="false" name="IQ_CASH_FINAN" vbProcedure="false">"c119"</definedName>
    <definedName function="false" hidden="false" name="IQ_CASH_FLOW_ACT_OR_EST" vbProcedure="false">"c4154"</definedName>
    <definedName function="false" hidden="false" name="IQ_CASH_INTEREST" vbProcedure="false">"c120"</definedName>
    <definedName function="false" hidden="false" name="IQ_CASH_INVEST" vbProcedure="false">"c121"</definedName>
    <definedName function="false" hidden="false" name="IQ_CASH_OPER" vbProcedure="false">"c122"</definedName>
    <definedName function="false" hidden="false" name="IQ_CASH_OPER_ACT_OR_EST" vbProcedure="false">"c4164"</definedName>
    <definedName function="false" hidden="false" name="IQ_CASH_SEGREG" vbProcedure="false">"c123"</definedName>
    <definedName function="false" hidden="false" name="IQ_CASH_SHARE" vbProcedure="false">"c1911"</definedName>
    <definedName function="false" hidden="false" name="IQ_CASH_ST" vbProcedure="false">"c1355"</definedName>
    <definedName function="false" hidden="false" name="IQ_CASH_ST_INVEST" vbProcedure="false">"c124"</definedName>
    <definedName function="false" hidden="false" name="IQ_CASH_TAXES" vbProcedure="false">"c125"</definedName>
    <definedName function="false" hidden="false" name="IQ_CDS_ASK" vbProcedure="false">"c6027"</definedName>
    <definedName function="false" hidden="false" name="IQ_CDS_BID" vbProcedure="false">"c6026"</definedName>
    <definedName function="false" hidden="false" name="IQ_CDS_CURRENCY" vbProcedure="false">"c6031"</definedName>
    <definedName function="false" hidden="false" name="IQ_CDS_EVAL_DATE" vbProcedure="false">"c6029"</definedName>
    <definedName function="false" hidden="false" name="IQ_CDS_MID" vbProcedure="false">"c6028"</definedName>
    <definedName function="false" hidden="false" name="IQ_CDS_NAME" vbProcedure="false">"c6034"</definedName>
    <definedName function="false" hidden="false" name="IQ_CDS_TERM" vbProcedure="false">"c6030"</definedName>
    <definedName function="false" hidden="false" name="IQ_CDS_TYPE" vbProcedure="false">"c6025"</definedName>
    <definedName function="false" hidden="false" name="IQ_CEDED_AH_EARNED" vbProcedure="false">"c2743"</definedName>
    <definedName function="false" hidden="false" name="IQ_CEDED_CLAIM_EXP_INCUR" vbProcedure="false">"c2756"</definedName>
    <definedName function="false" hidden="false" name="IQ_CEDED_CLAIM_EXP_PAID" vbProcedure="false">"c2759"</definedName>
    <definedName function="false" hidden="false" name="IQ_CEDED_CLAIM_EXP_RES" vbProcedure="false">"c2753"</definedName>
    <definedName function="false" hidden="false" name="IQ_CEDED_EARNED" vbProcedure="false">"c2733"</definedName>
    <definedName function="false" hidden="false" name="IQ_CEDED_LIFE_EARNED" vbProcedure="false">"c2738"</definedName>
    <definedName function="false" hidden="false" name="IQ_CEDED_LIFE_IN_FORCE" vbProcedure="false">"c2768"</definedName>
    <definedName function="false" hidden="false" name="IQ_CEDED_PC_EARNED" vbProcedure="false">"c2748"</definedName>
    <definedName function="false" hidden="false" name="IQ_CEDED_WRITTEN" vbProcedure="false">"c2727"</definedName>
    <definedName function="false" hidden="false" name="IQ_CFO_10YR_ANN_CAGR" vbProcedure="false">"c6055"</definedName>
    <definedName function="false" hidden="false" name="IQ_CFO_10YR_ANN_GROWTH" vbProcedure="false">"c126"</definedName>
    <definedName function="false" hidden="false" name="IQ_CFO_1YR_ANN_GROWTH" vbProcedure="false">"c127"</definedName>
    <definedName function="false" hidden="false" name="IQ_CFO_2YR_ANN_CAGR" vbProcedure="false">"c6056"</definedName>
    <definedName function="false" hidden="false" name="IQ_CFO_2YR_ANN_GROWTH" vbProcedure="false">"c128"</definedName>
    <definedName function="false" hidden="false" name="IQ_CFO_3YR_ANN_CAGR" vbProcedure="false">"c6057"</definedName>
    <definedName function="false" hidden="false" name="IQ_CFO_3YR_ANN_GROWTH" vbProcedure="false">"c129"</definedName>
    <definedName function="false" hidden="false" name="IQ_CFO_5YR_ANN_CAGR" vbProcedure="false">"c6058"</definedName>
    <definedName function="false" hidden="false" name="IQ_CFO_5YR_ANN_GROWTH" vbProcedure="false">"c130"</definedName>
    <definedName function="false" hidden="false" name="IQ_CFO_7YR_ANN_CAGR" vbProcedure="false">"c6059"</definedName>
    <definedName function="false" hidden="false" name="IQ_CFO_7YR_ANN_GROWTH" vbProcedure="false">"c131"</definedName>
    <definedName function="false" hidden="false" name="IQ_CFO_CURRENT_LIAB" vbProcedure="false">"c132"</definedName>
    <definedName function="false" hidden="false" name="IQ_CFPS_ACT_OR_EST" vbProcedure="false">"c2217"</definedName>
    <definedName function="false" hidden="false" name="IQ_CFPS_EST" vbProcedure="false">"c1667"</definedName>
    <definedName function="false" hidden="false" name="IQ_CFPS_HIGH_EST" vbProcedure="false">"c1669"</definedName>
    <definedName function="false" hidden="false" name="IQ_CFPS_LOW_EST" vbProcedure="false">"c1670"</definedName>
    <definedName function="false" hidden="false" name="IQ_CFPS_MEDIAN_EST" vbProcedure="false">"c1668"</definedName>
    <definedName function="false" hidden="false" name="IQ_CFPS_NUM_EST" vbProcedure="false">"c1671"</definedName>
    <definedName function="false" hidden="false" name="IQ_CFPS_STDDEV_EST" vbProcedure="false">"c1672"</definedName>
    <definedName function="false" hidden="false" name="IQ_CHANGES_WORK_CAP" vbProcedure="false">"c1357"</definedName>
    <definedName function="false" hidden="false" name="IQ_CHANGE_AP" vbProcedure="false">"c133"</definedName>
    <definedName function="false" hidden="false" name="IQ_CHANGE_AP_BNK" vbProcedure="false">"c134"</definedName>
    <definedName function="false" hidden="false" name="IQ_CHANGE_AP_BR" vbProcedure="false">"c135"</definedName>
    <definedName function="false" hidden="false" name="IQ_CHANGE_AP_FIN" vbProcedure="false">"c136"</definedName>
    <definedName function="false" hidden="false" name="IQ_CHANGE_AP_INS" vbProcedure="false">"c137"</definedName>
    <definedName function="false" hidden="false" name="IQ_CHANGE_AP_RE" vbProcedure="false">"c6200"</definedName>
    <definedName function="false" hidden="false" name="IQ_CHANGE_AP_REIT" vbProcedure="false">"c138"</definedName>
    <definedName function="false" hidden="false" name="IQ_CHANGE_AP_UTI" vbProcedure="false">"c139"</definedName>
    <definedName function="false" hidden="false" name="IQ_CHANGE_AR" vbProcedure="false">"c140"</definedName>
    <definedName function="false" hidden="false" name="IQ_CHANGE_AR_BNK" vbProcedure="false">"c141"</definedName>
    <definedName function="false" hidden="false" name="IQ_CHANGE_AR_BR" vbProcedure="false">"c142"</definedName>
    <definedName function="false" hidden="false" name="IQ_CHANGE_AR_FIN" vbProcedure="false">"c143"</definedName>
    <definedName function="false" hidden="false" name="IQ_CHANGE_AR_INS" vbProcedure="false">"c144"</definedName>
    <definedName function="false" hidden="false" name="IQ_CHANGE_AR_RE" vbProcedure="false">"c6201"</definedName>
    <definedName function="false" hidden="false" name="IQ_CHANGE_AR_REIT" vbProcedure="false">"c145"</definedName>
    <definedName function="false" hidden="false" name="IQ_CHANGE_AR_UTI" vbProcedure="false">"c146"</definedName>
    <definedName function="false" hidden="false" name="IQ_CHANGE_DEF_TAX" vbProcedure="false">"c147"</definedName>
    <definedName function="false" hidden="false" name="IQ_CHANGE_DEPOSIT_ACCT" vbProcedure="false">"c148"</definedName>
    <definedName function="false" hidden="false" name="IQ_CHANGE_INC_TAX" vbProcedure="false">"c149"</definedName>
    <definedName function="false" hidden="false" name="IQ_CHANGE_INS_RES_LIAB" vbProcedure="false">"c150"</definedName>
    <definedName function="false" hidden="false" name="IQ_CHANGE_INVENTORY" vbProcedure="false">"c151"</definedName>
    <definedName function="false" hidden="false" name="IQ_CHANGE_NET_OPER_ASSETS" vbProcedure="false">"c3592"</definedName>
    <definedName function="false" hidden="false" name="IQ_CHANGE_NET_WORKING_CAPITAL" vbProcedure="false">"c1909"</definedName>
    <definedName function="false" hidden="false" name="IQ_CHANGE_OTHER_NET_OPER_ASSETS" vbProcedure="false">"c3593"</definedName>
    <definedName function="false" hidden="false" name="IQ_CHANGE_OTHER_NET_OPER_ASSETS_BNK" vbProcedure="false">"c3594"</definedName>
    <definedName function="false" hidden="false" name="IQ_CHANGE_OTHER_NET_OPER_ASSETS_BR" vbProcedure="false">"c3595"</definedName>
    <definedName function="false" hidden="false" name="IQ_CHANGE_OTHER_NET_OPER_ASSETS_FIN" vbProcedure="false">"c3596"</definedName>
    <definedName function="false" hidden="false" name="IQ_CHANGE_OTHER_NET_OPER_ASSETS_INS" vbProcedure="false">"c3597"</definedName>
    <definedName function="false" hidden="false" name="IQ_CHANGE_OTHER_NET_OPER_ASSETS_RE" vbProcedure="false">"c6285"</definedName>
    <definedName function="false" hidden="false" name="IQ_CHANGE_OTHER_NET_OPER_ASSETS_REIT" vbProcedure="false">"c3598"</definedName>
    <definedName function="false" hidden="false" name="IQ_CHANGE_OTHER_NET_OPER_ASSETS_UTI" vbProcedure="false">"c3599"</definedName>
    <definedName function="false" hidden="false" name="IQ_CHANGE_OTHER_WORK_CAP" vbProcedure="false">"c152"</definedName>
    <definedName function="false" hidden="false" name="IQ_CHANGE_OTHER_WORK_CAP_BNK" vbProcedure="false">"c153"</definedName>
    <definedName function="false" hidden="false" name="IQ_CHANGE_OTHER_WORK_CAP_BR" vbProcedure="false">"c154"</definedName>
    <definedName function="false" hidden="false" name="IQ_CHANGE_OTHER_WORK_CAP_FIN" vbProcedure="false">"c155"</definedName>
    <definedName function="false" hidden="false" name="IQ_CHANGE_OTHER_WORK_CAP_INS" vbProcedure="false">"c156"</definedName>
    <definedName function="false" hidden="false" name="IQ_CHANGE_OTHER_WORK_CAP_REIT" vbProcedure="false">"c157"</definedName>
    <definedName function="false" hidden="false" name="IQ_CHANGE_OTHER_WORK_CAP_UTI" vbProcedure="false">"c158"</definedName>
    <definedName function="false" hidden="false" name="IQ_CHANGE_TRADING_ASSETS" vbProcedure="false">"c159"</definedName>
    <definedName function="false" hidden="false" name="IQ_CHANGE_UNEARN_REV" vbProcedure="false">"c160"</definedName>
    <definedName function="false" hidden="false" name="IQ_CHANGE_WORK_CAP" vbProcedure="false">"c161"</definedName>
    <definedName function="false" hidden="false" name="IQ_CHARGE_OFFS_GROSS" vbProcedure="false">"c162"</definedName>
    <definedName function="false" hidden="false" name="IQ_CHARGE_OFFS_NET" vbProcedure="false">"c163"</definedName>
    <definedName function="false" hidden="false" name="IQ_CHARGE_OFFS_RECOVERED" vbProcedure="false">"c164"</definedName>
    <definedName function="false" hidden="false" name="IQ_CHARGE_OFFS_TOTAL_AVG_LOANS" vbProcedure="false">"c165"</definedName>
    <definedName function="false" hidden="false" name="IQ_CITY" vbProcedure="false">"c166"</definedName>
    <definedName function="false" hidden="false" name="IQ_CLASSA_OPTIONS_BEG_OS" vbProcedure="false">"c2679"</definedName>
    <definedName function="false" hidden="false" name="IQ_CLASSA_OPTIONS_CANCELLED" vbProcedure="false">"c2682"</definedName>
    <definedName function="false" hidden="false" name="IQ_CLASSA_OPTIONS_END_OS" vbProcedure="false">"c2683"</definedName>
    <definedName function="false" hidden="false" name="IQ_CLASSA_OPTIONS_EXERCISABLE_END_OS" vbProcedure="false">"c5809"</definedName>
    <definedName function="false" hidden="false" name="IQ_CLASSA_OPTIONS_EXERCISED" vbProcedure="false">"c2681"</definedName>
    <definedName function="false" hidden="false" name="IQ_CLASSA_OPTIONS_GRANTED" vbProcedure="false">"c2680"</definedName>
    <definedName function="false" hidden="false" name="IQ_CLASSA_OPTIONS_STRIKE_PRICE_BEG_OS" vbProcedure="false">"c5810"</definedName>
    <definedName function="false" hidden="false" name="IQ_CLASSA_OPTIONS_STRIKE_PRICE_CANCELLED" vbProcedure="false">"c5812"</definedName>
    <definedName function="false" hidden="false" name="IQ_CLASSA_OPTIONS_STRIKE_PRICE_EXERCISABLE" vbProcedure="false">"c5813"</definedName>
    <definedName function="false" hidden="false" name="IQ_CLASSA_OPTIONS_STRIKE_PRICE_EXERCISED" vbProcedure="false">"c5811"</definedName>
    <definedName function="false" hidden="false" name="IQ_CLASSA_OPTIONS_STRIKE_PRICE_OS" vbProcedure="false">"c2684"</definedName>
    <definedName function="false" hidden="false" name="IQ_CLASSA_OUTSTANDING_BS_DATE" vbProcedure="false">"c1971"</definedName>
    <definedName function="false" hidden="false" name="IQ_CLASSA_OUTSTANDING_FILING_DATE" vbProcedure="false">"c1973"</definedName>
    <definedName function="false" hidden="false" name="IQ_CLASSA_STRIKE_PRICE_GRANTED" vbProcedure="false">"c2685"</definedName>
    <definedName function="false" hidden="false" name="IQ_CLASSA_WARRANTS_BEG_OS" vbProcedure="false">"c2705"</definedName>
    <definedName function="false" hidden="false" name="IQ_CLASSA_WARRANTS_CANCELLED" vbProcedure="false">"c2708"</definedName>
    <definedName function="false" hidden="false" name="IQ_CLASSA_WARRANTS_END_OS" vbProcedure="false">"c2709"</definedName>
    <definedName function="false" hidden="false" name="IQ_CLASSA_WARRANTS_EXERCISED" vbProcedure="false">"c2707"</definedName>
    <definedName function="false" hidden="false" name="IQ_CLASSA_WARRANTS_ISSUED" vbProcedure="false">"c2706"</definedName>
    <definedName function="false" hidden="false" name="IQ_CLASSA_WARRANTS_STRIKE_PRICE_ISSUED" vbProcedure="false">"c2711"</definedName>
    <definedName function="false" hidden="false" name="IQ_CLASSA_WARRANTS_STRIKE_PRICE_OS" vbProcedure="false">"c2710"</definedName>
    <definedName function="false" hidden="false" name="IQ_CLOSEPRICE" vbProcedure="false">"c174"</definedName>
    <definedName function="false" hidden="false" name="IQ_CLOSEPRICE_ADJ" vbProcedure="false">"c2115"</definedName>
    <definedName function="false" hidden="false" name="IQ_CL_DUE_AFTER_FIVE" vbProcedure="false">"c167"</definedName>
    <definedName function="false" hidden="false" name="IQ_CL_DUE_CY" vbProcedure="false">"c168"</definedName>
    <definedName function="false" hidden="false" name="IQ_CL_DUE_CY1" vbProcedure="false">"c169"</definedName>
    <definedName function="false" hidden="false" name="IQ_CL_DUE_CY2" vbProcedure="false">"c170"</definedName>
    <definedName function="false" hidden="false" name="IQ_CL_DUE_CY3" vbProcedure="false">"c171"</definedName>
    <definedName function="false" hidden="false" name="IQ_CL_DUE_CY4" vbProcedure="false">"c172"</definedName>
    <definedName function="false" hidden="false" name="IQ_CL_DUE_NEXT_FIVE" vbProcedure="false">"c173"</definedName>
    <definedName function="false" hidden="false" name="IQ_CL_OBLIGATION_IMMEDIATE" vbProcedure="false">"c2253"</definedName>
    <definedName function="false" hidden="false" name="IQ_COGS" vbProcedure="false">"c175"</definedName>
    <definedName function="false" hidden="false" name="IQ_COMBINED_RATIO" vbProcedure="false">"c176"</definedName>
    <definedName function="false" hidden="false" name="IQ_COMMERCIAL_DOM" vbProcedure="false">"c177"</definedName>
    <definedName function="false" hidden="false" name="IQ_COMMERCIAL_FIRE_WRITTEN" vbProcedure="false">"c178"</definedName>
    <definedName function="false" hidden="false" name="IQ_COMMERCIAL_MORT" vbProcedure="false">"c179"</definedName>
    <definedName function="false" hidden="false" name="IQ_COMMISSION_DEF" vbProcedure="false">"c181"</definedName>
    <definedName function="false" hidden="false" name="IQ_COMMISS_FEES" vbProcedure="false">"c180"</definedName>
    <definedName function="false" hidden="false" name="IQ_COMMON" vbProcedure="false">"c182"</definedName>
    <definedName function="false" hidden="false" name="IQ_COMMON_APIC" vbProcedure="false">"c183"</definedName>
    <definedName function="false" hidden="false" name="IQ_COMMON_APIC_BNK" vbProcedure="false">"c184"</definedName>
    <definedName function="false" hidden="false" name="IQ_COMMON_APIC_BR" vbProcedure="false">"c185"</definedName>
    <definedName function="false" hidden="false" name="IQ_COMMON_APIC_FIN" vbProcedure="false">"c186"</definedName>
    <definedName function="false" hidden="false" name="IQ_COMMON_APIC_INS" vbProcedure="false">"c187"</definedName>
    <definedName function="false" hidden="false" name="IQ_COMMON_APIC_RE" vbProcedure="false">"c6202"</definedName>
    <definedName function="false" hidden="false" name="IQ_COMMON_APIC_REIT" vbProcedure="false">"c188"</definedName>
    <definedName function="false" hidden="false" name="IQ_COMMON_APIC_UTI" vbProcedure="false">"c189"</definedName>
    <definedName function="false" hidden="false" name="IQ_COMMON_DIV" vbProcedure="false">"c3006"</definedName>
    <definedName function="false" hidden="false" name="IQ_COMMON_DIV_CF" vbProcedure="false">"c190"</definedName>
    <definedName function="false" hidden="false" name="IQ_COMMON_EQUITY_10YR_ANN_CAGR" vbProcedure="false">"c6060"</definedName>
    <definedName function="false" hidden="false" name="IQ_COMMON_EQUITY_10YR_ANN_GROWTH" vbProcedure="false">"c191"</definedName>
    <definedName function="false" hidden="false" name="IQ_COMMON_EQUITY_1YR_ANN_GROWTH" vbProcedure="false">"c192"</definedName>
    <definedName function="false" hidden="false" name="IQ_COMMON_EQUITY_2YR_ANN_CAGR" vbProcedure="false">"c6061"</definedName>
    <definedName function="false" hidden="false" name="IQ_COMMON_EQUITY_2YR_ANN_GROWTH" vbProcedure="false">"c193"</definedName>
    <definedName function="false" hidden="false" name="IQ_COMMON_EQUITY_3YR_ANN_CAGR" vbProcedure="false">"c6062"</definedName>
    <definedName function="false" hidden="false" name="IQ_COMMON_EQUITY_3YR_ANN_GROWTH" vbProcedure="false">"c194"</definedName>
    <definedName function="false" hidden="false" name="IQ_COMMON_EQUITY_5YR_ANN_CAGR" vbProcedure="false">"c6063"</definedName>
    <definedName function="false" hidden="false" name="IQ_COMMON_EQUITY_5YR_ANN_GROWTH" vbProcedure="false">"c195"</definedName>
    <definedName function="false" hidden="false" name="IQ_COMMON_EQUITY_7YR_ANN_CAGR" vbProcedure="false">"c6064"</definedName>
    <definedName function="false" hidden="false" name="IQ_COMMON_EQUITY_7YR_ANN_GROWTH" vbProcedure="false">"c196"</definedName>
    <definedName function="false" hidden="false" name="IQ_COMMON_ISSUED" vbProcedure="false">"c197"</definedName>
    <definedName function="false" hidden="false" name="IQ_COMMON_ISSUED_BNK" vbProcedure="false">"c198"</definedName>
    <definedName function="false" hidden="false" name="IQ_COMMON_ISSUED_BR" vbProcedure="false">"c199"</definedName>
    <definedName function="false" hidden="false" name="IQ_COMMON_ISSUED_FIN" vbProcedure="false">"c200"</definedName>
    <definedName function="false" hidden="false" name="IQ_COMMON_ISSUED_INS" vbProcedure="false">"c201"</definedName>
    <definedName function="false" hidden="false" name="IQ_COMMON_ISSUED_RE" vbProcedure="false">"c6203"</definedName>
    <definedName function="false" hidden="false" name="IQ_COMMON_ISSUED_REIT" vbProcedure="false">"c202"</definedName>
    <definedName function="false" hidden="false" name="IQ_COMMON_ISSUED_UTI" vbProcedure="false">"c203"</definedName>
    <definedName function="false" hidden="false" name="IQ_COMMON_PER_ADR" vbProcedure="false">"c204"</definedName>
    <definedName function="false" hidden="false" name="IQ_COMMON_PREF_DIV_CF" vbProcedure="false">"c205"</definedName>
    <definedName function="false" hidden="false" name="IQ_COMMON_REP" vbProcedure="false">"c206"</definedName>
    <definedName function="false" hidden="false" name="IQ_COMMON_REP_BNK" vbProcedure="false">"c207"</definedName>
    <definedName function="false" hidden="false" name="IQ_COMMON_REP_BR" vbProcedure="false">"c208"</definedName>
    <definedName function="false" hidden="false" name="IQ_COMMON_REP_FIN" vbProcedure="false">"c209"</definedName>
    <definedName function="false" hidden="false" name="IQ_COMMON_REP_INS" vbProcedure="false">"c210"</definedName>
    <definedName function="false" hidden="false" name="IQ_COMMON_REP_RE" vbProcedure="false">"c6204"</definedName>
    <definedName function="false" hidden="false" name="IQ_COMMON_REP_REIT" vbProcedure="false">"c211"</definedName>
    <definedName function="false" hidden="false" name="IQ_COMMON_REP_UTI" vbProcedure="false">"c212"</definedName>
    <definedName function="false" hidden="false" name="IQ_COMMON_STOCK" vbProcedure="false">"c1358"</definedName>
    <definedName function="false" hidden="false" name="IQ_COMPANY_ADDRESS" vbProcedure="false">"c214"</definedName>
    <definedName function="false" hidden="false" name="IQ_COMPANY_ID" vbProcedure="false">"c3513"</definedName>
    <definedName function="false" hidden="false" name="IQ_COMPANY_NAME" vbProcedure="false">"c215"</definedName>
    <definedName function="false" hidden="false" name="IQ_COMPANY_NAME_LONG" vbProcedure="false">"c1585"</definedName>
    <definedName function="false" hidden="false" name="IQ_COMPANY_PHONE" vbProcedure="false">"c216"</definedName>
    <definedName function="false" hidden="false" name="IQ_COMPANY_STATUS" vbProcedure="false">"c2097"</definedName>
    <definedName function="false" hidden="false" name="IQ_COMPANY_STREET1" vbProcedure="false">"c217"</definedName>
    <definedName function="false" hidden="false" name="IQ_COMPANY_STREET2" vbProcedure="false">"c218"</definedName>
    <definedName function="false" hidden="false" name="IQ_COMPANY_TICKER" vbProcedure="false">"c219"</definedName>
    <definedName function="false" hidden="false" name="IQ_COMPANY_TYPE" vbProcedure="false">"c2096"</definedName>
    <definedName function="false" hidden="false" name="IQ_COMPANY_WEBSITE" vbProcedure="false">"c220"</definedName>
    <definedName function="false" hidden="false" name="IQ_COMPANY_ZIP" vbProcedure="false">"c221"</definedName>
    <definedName function="false" hidden="false" name="IQ_COMP_BENEFITS" vbProcedure="false">"c213"</definedName>
    <definedName function="false" hidden="false" name="IQ_CONSTRUCTION_LOANS" vbProcedure="false">"c222"</definedName>
    <definedName function="false" hidden="false" name="IQ_CONSUMER_LOANS" vbProcedure="false">"c223"</definedName>
    <definedName function="false" hidden="false" name="IQ_CONVERT" vbProcedure="false">"c2536"</definedName>
    <definedName function="false" hidden="false" name="IQ_CONVERT_PCT" vbProcedure="false">"c2537"</definedName>
    <definedName function="false" hidden="false" name="IQ_CONVEXITY" vbProcedure="false">"c2182"</definedName>
    <definedName function="false" hidden="false" name="IQ_CONV_DATE" vbProcedure="false">"c2191"</definedName>
    <definedName function="false" hidden="false" name="IQ_CONV_EXP_DATE" vbProcedure="false">"c3043"</definedName>
    <definedName function="false" hidden="false" name="IQ_CONV_PREMIUM" vbProcedure="false">"c2195"</definedName>
    <definedName function="false" hidden="false" name="IQ_CONV_PRICE" vbProcedure="false">"c2193"</definedName>
    <definedName function="false" hidden="false" name="IQ_CONV_RATIO" vbProcedure="false">"c2192"</definedName>
    <definedName function="false" hidden="false" name="IQ_CONV_SECURITY" vbProcedure="false">"c2189"</definedName>
    <definedName function="false" hidden="false" name="IQ_CONV_SECURITY_ISSUER" vbProcedure="false">"c2190"</definedName>
    <definedName function="false" hidden="false" name="IQ_CONV_SECURITY_PRICE" vbProcedure="false">"c2194"</definedName>
    <definedName function="false" hidden="false" name="IQ_COST_BORROWING" vbProcedure="false">"c2936"</definedName>
    <definedName function="false" hidden="false" name="IQ_COST_BORROWINGS" vbProcedure="false">"c225"</definedName>
    <definedName function="false" hidden="false" name="IQ_COST_REV" vbProcedure="false">"c226"</definedName>
    <definedName function="false" hidden="false" name="IQ_COST_REVENUE" vbProcedure="false">"c1359"</definedName>
    <definedName function="false" hidden="false" name="IQ_COST_SAVINGS" vbProcedure="false">"c227"</definedName>
    <definedName function="false" hidden="false" name="IQ_COST_SERVICE" vbProcedure="false">"c228"</definedName>
    <definedName function="false" hidden="false" name="IQ_COST_TOTAL_BORROWINGS" vbProcedure="false">"c229"</definedName>
    <definedName function="false" hidden="false" name="IQ_COUNTRY_NAME" vbProcedure="false">"c230"</definedName>
    <definedName function="false" hidden="false" name="IQ_COVERED_POPS" vbProcedure="false">"c2124"</definedName>
    <definedName function="false" hidden="false" name="IQ_CP" vbProcedure="false">"c2495"</definedName>
    <definedName function="false" hidden="false" name="IQ_CP_PCT" vbProcedure="false">"c2496"</definedName>
    <definedName function="false" hidden="false" name="IQ_CQ" vbProcedure="false">5000</definedName>
    <definedName function="false" hidden="false" name="IQ_CREDIT_CARD_FEE_BNK" vbProcedure="false">"c231"</definedName>
    <definedName function="false" hidden="false" name="IQ_CREDIT_CARD_FEE_FIN" vbProcedure="false">"c1583"</definedName>
    <definedName function="false" hidden="false" name="IQ_CREDIT_LOSS_CF" vbProcedure="false">"c232"</definedName>
    <definedName function="false" hidden="false" name="IQ_CUMULATIVE_SPLIT_FACTOR" vbProcedure="false">"c2094"</definedName>
    <definedName function="false" hidden="false" name="IQ_CURRENCY_FACTOR_BS" vbProcedure="false">"c233"</definedName>
    <definedName function="false" hidden="false" name="IQ_CURRENCY_FACTOR_IS" vbProcedure="false">"c234"</definedName>
    <definedName function="false" hidden="false" name="IQ_CURRENCY_GAIN" vbProcedure="false">"c235"</definedName>
    <definedName function="false" hidden="false" name="IQ_CURRENCY_GAIN_BR" vbProcedure="false">"c236"</definedName>
    <definedName function="false" hidden="false" name="IQ_CURRENCY_GAIN_FIN" vbProcedure="false">"c237"</definedName>
    <definedName function="false" hidden="false" name="IQ_CURRENCY_GAIN_INS" vbProcedure="false">"c238"</definedName>
    <definedName function="false" hidden="false" name="IQ_CURRENCY_GAIN_RE" vbProcedure="false">"c6205"</definedName>
    <definedName function="false" hidden="false" name="IQ_CURRENCY_GAIN_REIT" vbProcedure="false">"c239"</definedName>
    <definedName function="false" hidden="false" name="IQ_CURRENCY_GAIN_UTI" vbProcedure="false">"c240"</definedName>
    <definedName function="false" hidden="false" name="IQ_CURRENT_PORT" vbProcedure="false">"c241"</definedName>
    <definedName function="false" hidden="false" name="IQ_CURRENT_PORT_BNK" vbProcedure="false">"c242"</definedName>
    <definedName function="false" hidden="false" name="IQ_CURRENT_PORT_DEBT" vbProcedure="false">"c243"</definedName>
    <definedName function="false" hidden="false" name="IQ_CURRENT_PORT_DEBT_BNK" vbProcedure="false">"c244"</definedName>
    <definedName function="false" hidden="false" name="IQ_CURRENT_PORT_DEBT_BR" vbProcedure="false">"c1567"</definedName>
    <definedName function="false" hidden="false" name="IQ_CURRENT_PORT_DEBT_FIN" vbProcedure="false">"c1568"</definedName>
    <definedName function="false" hidden="false" name="IQ_CURRENT_PORT_DEBT_INS" vbProcedure="false">"c1569"</definedName>
    <definedName function="false" hidden="false" name="IQ_CURRENT_PORT_DEBT_RE" vbProcedure="false">"c6283"</definedName>
    <definedName function="false" hidden="false" name="IQ_CURRENT_PORT_DEBT_REIT" vbProcedure="false">"c1570"</definedName>
    <definedName function="false" hidden="false" name="IQ_CURRENT_PORT_DEBT_UTI" vbProcedure="false">"c1571"</definedName>
    <definedName function="false" hidden="false" name="IQ_CURRENT_PORT_FHLB_DEBT" vbProcedure="false">"c5657"</definedName>
    <definedName function="false" hidden="false" name="IQ_CURRENT_PORT_LEASES" vbProcedure="false">"c245"</definedName>
    <definedName function="false" hidden="false" name="IQ_CURRENT_PORT_PCT" vbProcedure="false">"c2541"</definedName>
    <definedName function="false" hidden="false" name="IQ_CURRENT_RATIO" vbProcedure="false">"c246"</definedName>
    <definedName function="false" hidden="false" name="IQ_CURR_DOMESTIC_TAXES" vbProcedure="false">"c2074"</definedName>
    <definedName function="false" hidden="false" name="IQ_CURR_FOREIGN_TAXES" vbProcedure="false">"c2075"</definedName>
    <definedName function="false" hidden="false" name="IQ_CY" vbProcedure="false">10000</definedName>
    <definedName function="false" hidden="false" name="IQ_DA" vbProcedure="false">"c247"</definedName>
    <definedName function="false" hidden="false" name="IQ_DATED_DATE" vbProcedure="false">"c2185"</definedName>
    <definedName function="false" hidden="false" name="IQ_DAYS_COVER_SHORT" vbProcedure="false">"c1578"</definedName>
    <definedName function="false" hidden="false" name="IQ_DAYS_INVENTORY_OUT" vbProcedure="false">"c273"</definedName>
    <definedName function="false" hidden="false" name="IQ_DAYS_PAYABLE_OUT" vbProcedure="false">"c274"</definedName>
    <definedName function="false" hidden="false" name="IQ_DAYS_PAY_OUTST" vbProcedure="false">"c1362"</definedName>
    <definedName function="false" hidden="false" name="IQ_DAYS_SALES_OUT" vbProcedure="false">"c275"</definedName>
    <definedName function="false" hidden="false" name="IQ_DAYS_SALES_OUTST" vbProcedure="false">"c1363"</definedName>
    <definedName function="false" hidden="false" name="IQ_DAY_COUNT" vbProcedure="false">"c2161"</definedName>
    <definedName function="false" hidden="false" name="IQ_DA_BR" vbProcedure="false">"c248"</definedName>
    <definedName function="false" hidden="false" name="IQ_DA_CF" vbProcedure="false">"c249"</definedName>
    <definedName function="false" hidden="false" name="IQ_DA_CF_BNK" vbProcedure="false">"c250"</definedName>
    <definedName function="false" hidden="false" name="IQ_DA_CF_BR" vbProcedure="false">"c251"</definedName>
    <definedName function="false" hidden="false" name="IQ_DA_CF_FIN" vbProcedure="false">"c252"</definedName>
    <definedName function="false" hidden="false" name="IQ_DA_CF_INS" vbProcedure="false">"c253"</definedName>
    <definedName function="false" hidden="false" name="IQ_DA_CF_RE" vbProcedure="false">"c6206"</definedName>
    <definedName function="false" hidden="false" name="IQ_DA_CF_REIT" vbProcedure="false">"c254"</definedName>
    <definedName function="false" hidden="false" name="IQ_DA_CF_UTI" vbProcedure="false">"c255"</definedName>
    <definedName function="false" hidden="false" name="IQ_DA_EBITDA" vbProcedure="false">"c5528"</definedName>
    <definedName function="false" hidden="false" name="IQ_DA_FIN" vbProcedure="false">"c256"</definedName>
    <definedName function="false" hidden="false" name="IQ_DA_INS" vbProcedure="false">"c257"</definedName>
    <definedName function="false" hidden="false" name="IQ_DA_RE" vbProcedure="false">"c6207"</definedName>
    <definedName function="false" hidden="false" name="IQ_DA_REIT" vbProcedure="false">"c258"</definedName>
    <definedName function="false" hidden="false" name="IQ_DA_SUPPL" vbProcedure="false">"c259"</definedName>
    <definedName function="false" hidden="false" name="IQ_DA_SUPPL_BR" vbProcedure="false">"c260"</definedName>
    <definedName function="false" hidden="false" name="IQ_DA_SUPPL_CF" vbProcedure="false">"c261"</definedName>
    <definedName function="false" hidden="false" name="IQ_DA_SUPPL_CF_BNK" vbProcedure="false">"c262"</definedName>
    <definedName function="false" hidden="false" name="IQ_DA_SUPPL_CF_BR" vbProcedure="false">"c263"</definedName>
    <definedName function="false" hidden="false" name="IQ_DA_SUPPL_CF_FIN" vbProcedure="false">"c264"</definedName>
    <definedName function="false" hidden="false" name="IQ_DA_SUPPL_CF_INS" vbProcedure="false">"c265"</definedName>
    <definedName function="false" hidden="false" name="IQ_DA_SUPPL_CF_RE" vbProcedure="false">"c6208"</definedName>
    <definedName function="false" hidden="false" name="IQ_DA_SUPPL_CF_REIT" vbProcedure="false">"c266"</definedName>
    <definedName function="false" hidden="false" name="IQ_DA_SUPPL_CF_UTI" vbProcedure="false">"c267"</definedName>
    <definedName function="false" hidden="false" name="IQ_DA_SUPPL_FIN" vbProcedure="false">"c268"</definedName>
    <definedName function="false" hidden="false" name="IQ_DA_SUPPL_INS" vbProcedure="false">"c269"</definedName>
    <definedName function="false" hidden="false" name="IQ_DA_SUPPL_RE" vbProcedure="false">"c6209"</definedName>
    <definedName function="false" hidden="false" name="IQ_DA_SUPPL_REIT" vbProcedure="false">"c270"</definedName>
    <definedName function="false" hidden="false" name="IQ_DA_SUPPL_UTI" vbProcedure="false">"c271"</definedName>
    <definedName function="false" hidden="false" name="IQ_DA_UTI" vbProcedure="false">"c272"</definedName>
    <definedName function="false" hidden="false" name="IQ_DEBT_ADJ" vbProcedure="false">"c2515"</definedName>
    <definedName function="false" hidden="false" name="IQ_DEBT_ADJ_PCT" vbProcedure="false">"c2516"</definedName>
    <definedName function="false" hidden="false" name="IQ_DEBT_EQUIV_NET_PBO" vbProcedure="false">"c2938"</definedName>
    <definedName function="false" hidden="false" name="IQ_DEBT_EQUIV_OPER_LEASE" vbProcedure="false">"c2935"</definedName>
    <definedName function="false" hidden="false" name="IQ_DEFERRED_DOMESTIC_TAXES" vbProcedure="false">"c2077"</definedName>
    <definedName function="false" hidden="false" name="IQ_DEFERRED_FOREIGN_TAXES" vbProcedure="false">"c2078"</definedName>
    <definedName function="false" hidden="false" name="IQ_DEFERRED_INC_TAX" vbProcedure="false">"c1447"</definedName>
    <definedName function="false" hidden="false" name="IQ_DEFERRED_TAXES" vbProcedure="false">"c1356"</definedName>
    <definedName function="false" hidden="false" name="IQ_DEF_ACQ_CST" vbProcedure="false">"c1364"</definedName>
    <definedName function="false" hidden="false" name="IQ_DEF_AMORT" vbProcedure="false">"c276"</definedName>
    <definedName function="false" hidden="false" name="IQ_DEF_AMORT_BNK" vbProcedure="false">"c277"</definedName>
    <definedName function="false" hidden="false" name="IQ_DEF_AMORT_BR" vbProcedure="false">"c278"</definedName>
    <definedName function="false" hidden="false" name="IQ_DEF_AMORT_FIN" vbProcedure="false">"c279"</definedName>
    <definedName function="false" hidden="false" name="IQ_DEF_AMORT_INS" vbProcedure="false">"c280"</definedName>
    <definedName function="false" hidden="false" name="IQ_DEF_AMORT_REIT" vbProcedure="false">"c281"</definedName>
    <definedName function="false" hidden="false" name="IQ_DEF_AMORT_UTI" vbProcedure="false">"c282"</definedName>
    <definedName function="false" hidden="false" name="IQ_DEF_BENEFIT_INTEREST_COST" vbProcedure="false">"c283"</definedName>
    <definedName function="false" hidden="false" name="IQ_DEF_BENEFIT_INTEREST_COST_DOMESTIC" vbProcedure="false">"c2652"</definedName>
    <definedName function="false" hidden="false" name="IQ_DEF_BENEFIT_INTEREST_COST_FOREIGN" vbProcedure="false">"c2660"</definedName>
    <definedName function="false" hidden="false" name="IQ_DEF_BENEFIT_OTHER_COST" vbProcedure="false">"c284"</definedName>
    <definedName function="false" hidden="false" name="IQ_DEF_BENEFIT_OTHER_COST_DOMESTIC" vbProcedure="false">"c2654"</definedName>
    <definedName function="false" hidden="false" name="IQ_DEF_BENEFIT_OTHER_COST_FOREIGN" vbProcedure="false">"c2662"</definedName>
    <definedName function="false" hidden="false" name="IQ_DEF_BENEFIT_ROA" vbProcedure="false">"c285"</definedName>
    <definedName function="false" hidden="false" name="IQ_DEF_BENEFIT_ROA_DOMESTIC" vbProcedure="false">"c2653"</definedName>
    <definedName function="false" hidden="false" name="IQ_DEF_BENEFIT_ROA_FOREIGN" vbProcedure="false">"c2661"</definedName>
    <definedName function="false" hidden="false" name="IQ_DEF_BENEFIT_SERVICE_COST" vbProcedure="false">"c286"</definedName>
    <definedName function="false" hidden="false" name="IQ_DEF_BENEFIT_SERVICE_COST_DOMESTIC" vbProcedure="false">"c2651"</definedName>
    <definedName function="false" hidden="false" name="IQ_DEF_BENEFIT_SERVICE_COST_FOREIGN" vbProcedure="false">"c2659"</definedName>
    <definedName function="false" hidden="false" name="IQ_DEF_BENEFIT_TOTAL_COST" vbProcedure="false">"c287"</definedName>
    <definedName function="false" hidden="false" name="IQ_DEF_BENEFIT_TOTAL_COST_DOMESTIC" vbProcedure="false">"c2655"</definedName>
    <definedName function="false" hidden="false" name="IQ_DEF_BENEFIT_TOTAL_COST_FOREIGN" vbProcedure="false">"c2663"</definedName>
    <definedName function="false" hidden="false" name="IQ_DEF_CHARGES_BR" vbProcedure="false">"c288"</definedName>
    <definedName function="false" hidden="false" name="IQ_DEF_CHARGES_CF" vbProcedure="false">"c289"</definedName>
    <definedName function="false" hidden="false" name="IQ_DEF_CHARGES_FIN" vbProcedure="false">"c290"</definedName>
    <definedName function="false" hidden="false" name="IQ_DEF_CHARGES_INS" vbProcedure="false">"c291"</definedName>
    <definedName function="false" hidden="false" name="IQ_DEF_CHARGES_LT" vbProcedure="false">"c292"</definedName>
    <definedName function="false" hidden="false" name="IQ_DEF_CHARGES_LT_BNK" vbProcedure="false">"c293"</definedName>
    <definedName function="false" hidden="false" name="IQ_DEF_CHARGES_LT_BR" vbProcedure="false">"c294"</definedName>
    <definedName function="false" hidden="false" name="IQ_DEF_CHARGES_LT_FIN" vbProcedure="false">"c295"</definedName>
    <definedName function="false" hidden="false" name="IQ_DEF_CHARGES_LT_INS" vbProcedure="false">"c296"</definedName>
    <definedName function="false" hidden="false" name="IQ_DEF_CHARGES_LT_RE" vbProcedure="false">"c6210"</definedName>
    <definedName function="false" hidden="false" name="IQ_DEF_CHARGES_LT_REIT" vbProcedure="false">"c297"</definedName>
    <definedName function="false" hidden="false" name="IQ_DEF_CHARGES_LT_UTI" vbProcedure="false">"c298"</definedName>
    <definedName function="false" hidden="false" name="IQ_DEF_CHARGES_RE" vbProcedure="false">"c6211"</definedName>
    <definedName function="false" hidden="false" name="IQ_DEF_CHARGES_REIT" vbProcedure="false">"c299"</definedName>
    <definedName function="false" hidden="false" name="IQ_DEF_CONTRIBUTION_TOTAL_COST" vbProcedure="false">"c300"</definedName>
    <definedName function="false" hidden="false" name="IQ_DEF_INC_TAX" vbProcedure="false">"c1365"</definedName>
    <definedName function="false" hidden="false" name="IQ_DEF_POLICY_ACQ_COSTS" vbProcedure="false">"c301"</definedName>
    <definedName function="false" hidden="false" name="IQ_DEF_POLICY_ACQ_COSTS_CF" vbProcedure="false">"c302"</definedName>
    <definedName function="false" hidden="false" name="IQ_DEF_POLICY_AMORT" vbProcedure="false">"c303"</definedName>
    <definedName function="false" hidden="false" name="IQ_DEF_TAX_ASSETS_CURRENT" vbProcedure="false">"c309"</definedName>
    <definedName function="false" hidden="false" name="IQ_DEF_TAX_ASSETS_LT" vbProcedure="false">"c310"</definedName>
    <definedName function="false" hidden="false" name="IQ_DEF_TAX_ASSETS_LT_BNK" vbProcedure="false">"c311"</definedName>
    <definedName function="false" hidden="false" name="IQ_DEF_TAX_ASSET_LT_BR" vbProcedure="false">"c304"</definedName>
    <definedName function="false" hidden="false" name="IQ_DEF_TAX_ASSET_LT_FIN" vbProcedure="false">"c305"</definedName>
    <definedName function="false" hidden="false" name="IQ_DEF_TAX_ASSET_LT_INS" vbProcedure="false">"c306"</definedName>
    <definedName function="false" hidden="false" name="IQ_DEF_TAX_ASSET_LT_RE" vbProcedure="false">"c6212"</definedName>
    <definedName function="false" hidden="false" name="IQ_DEF_TAX_ASSET_LT_REIT" vbProcedure="false">"c307"</definedName>
    <definedName function="false" hidden="false" name="IQ_DEF_TAX_ASSET_LT_UTI" vbProcedure="false">"c308"</definedName>
    <definedName function="false" hidden="false" name="IQ_DEF_TAX_LIAB_CURRENT" vbProcedure="false">"c312"</definedName>
    <definedName function="false" hidden="false" name="IQ_DEF_TAX_LIAB_LT" vbProcedure="false">"c313"</definedName>
    <definedName function="false" hidden="false" name="IQ_DEF_TAX_LIAB_LT_BNK" vbProcedure="false">"c314"</definedName>
    <definedName function="false" hidden="false" name="IQ_DEF_TAX_LIAB_LT_BR" vbProcedure="false">"c315"</definedName>
    <definedName function="false" hidden="false" name="IQ_DEF_TAX_LIAB_LT_FIN" vbProcedure="false">"c316"</definedName>
    <definedName function="false" hidden="false" name="IQ_DEF_TAX_LIAB_LT_INS" vbProcedure="false">"c317"</definedName>
    <definedName function="false" hidden="false" name="IQ_DEF_TAX_LIAB_LT_RE" vbProcedure="false">"c6213"</definedName>
    <definedName function="false" hidden="false" name="IQ_DEF_TAX_LIAB_LT_REIT" vbProcedure="false">"c318"</definedName>
    <definedName function="false" hidden="false" name="IQ_DEF_TAX_LIAB_LT_UTI" vbProcedure="false">"c319"</definedName>
    <definedName function="false" hidden="false" name="IQ_DEMAND_DEP" vbProcedure="false">"c320"</definedName>
    <definedName function="false" hidden="false" name="IQ_DEPOSITS_FIN" vbProcedure="false">"c321"</definedName>
    <definedName function="false" hidden="false" name="IQ_DEPOSITS_INTEREST_SECURITIES" vbProcedure="false">"c5509"</definedName>
    <definedName function="false" hidden="false" name="IQ_DEPRE_AMORT" vbProcedure="false">"c1360"</definedName>
    <definedName function="false" hidden="false" name="IQ_DEPRE_AMORT_SUPPL" vbProcedure="false">"c1593"</definedName>
    <definedName function="false" hidden="false" name="IQ_DEPRE_DEPLE" vbProcedure="false">"c1361"</definedName>
    <definedName function="false" hidden="false" name="IQ_DEPRE_SUPP" vbProcedure="false">"c1443"</definedName>
    <definedName function="false" hidden="false" name="IQ_DESCRIPTION_LONG" vbProcedure="false">"c1520"</definedName>
    <definedName function="false" hidden="false" name="IQ_DEVELOP_LAND" vbProcedure="false">"c323"</definedName>
    <definedName function="false" hidden="false" name="IQ_DIFF_LASTCLOSE_TARGET_PRICE" vbProcedure="false">"c1854"</definedName>
    <definedName function="false" hidden="false" name="IQ_DILUT_ADJUST" vbProcedure="false">"c1621"</definedName>
    <definedName function="false" hidden="false" name="IQ_DILUT_EPS_EXCL" vbProcedure="false">"c324"</definedName>
    <definedName function="false" hidden="false" name="IQ_DILUT_EPS_INCL" vbProcedure="false">"c325"</definedName>
    <definedName function="false" hidden="false" name="IQ_DILUT_EPS_NORM" vbProcedure="false">"c1903"</definedName>
    <definedName function="false" hidden="false" name="IQ_DILUT_NI" vbProcedure="false">"c2079"</definedName>
    <definedName function="false" hidden="false" name="IQ_DILUT_NORMAL_EPS" vbProcedure="false">"c1594"</definedName>
    <definedName function="false" hidden="false" name="IQ_DILUT_WEIGHT" vbProcedure="false">"c326"</definedName>
    <definedName function="false" hidden="false" name="IQ_DIRECT_AH_EARNED" vbProcedure="false">"c2740"</definedName>
    <definedName function="false" hidden="false" name="IQ_DIRECT_EARNED" vbProcedure="false">"c2730"</definedName>
    <definedName function="false" hidden="false" name="IQ_DIRECT_LIFE_EARNED" vbProcedure="false">"c2735"</definedName>
    <definedName function="false" hidden="false" name="IQ_DIRECT_LIFE_IN_FORCE" vbProcedure="false">"c2765"</definedName>
    <definedName function="false" hidden="false" name="IQ_DIRECT_PC_EARNED" vbProcedure="false">"c2745"</definedName>
    <definedName function="false" hidden="false" name="IQ_DIRECT_WRITTEN" vbProcedure="false">"c2724"</definedName>
    <definedName function="false" hidden="false" name="IQ_DISCONT_OPER" vbProcedure="false">"c1367"</definedName>
    <definedName function="false" hidden="false" name="IQ_DISCOUNT_RATE_PENSION_DOMESTIC" vbProcedure="false">"c327"</definedName>
    <definedName function="false" hidden="false" name="IQ_DISCOUNT_RATE_PENSION_FOREIGN" vbProcedure="false">"c328"</definedName>
    <definedName function="false" hidden="false" name="IQ_DISTRIBUTABLE_CASH" vbProcedure="false">"c3002"</definedName>
    <definedName function="false" hidden="false" name="IQ_DISTRIBUTABLE_CASH_ACT_OR_EST" vbProcedure="false">"c4278"</definedName>
    <definedName function="false" hidden="false" name="IQ_DISTRIBUTABLE_CASH_PAYOUT" vbProcedure="false">"c3005"</definedName>
    <definedName function="false" hidden="false" name="IQ_DISTRIBUTABLE_CASH_SHARE" vbProcedure="false">"c3003"</definedName>
    <definedName function="false" hidden="false" name="IQ_DISTRIBUTABLE_CASH_SHARE_ACT_OR_EST" vbProcedure="false">"c4286"</definedName>
    <definedName function="false" hidden="false" name="IQ_DISTR_EXCESS_EARN" vbProcedure="false">"c329"</definedName>
    <definedName function="false" hidden="false" name="IQ_DIVEST_CF" vbProcedure="false">"c331"</definedName>
    <definedName function="false" hidden="false" name="IQ_DIVIDEND_YIELD" vbProcedure="false">"c332"</definedName>
    <definedName function="false" hidden="false" name="IQ_DIVID_SHARE" vbProcedure="false">"c1366"</definedName>
    <definedName function="false" hidden="false" name="IQ_DIV_AMOUNT" vbProcedure="false">"c3041"</definedName>
    <definedName function="false" hidden="false" name="IQ_DIV_PAYMENT_DATE" vbProcedure="false">"c2205"</definedName>
    <definedName function="false" hidden="false" name="IQ_DIV_RECORD_DATE" vbProcedure="false">"c2204"</definedName>
    <definedName function="false" hidden="false" name="IQ_DIV_SHARE" vbProcedure="false">"c330"</definedName>
    <definedName function="false" hidden="false" name="IQ_DO" vbProcedure="false">"c333"</definedName>
    <definedName function="false" hidden="false" name="IQ_DOC_CLAUSE" vbProcedure="false">"c6032"</definedName>
    <definedName function="false" hidden="false" name="IQ_DO_ASSETS_CURRENT" vbProcedure="false">"c334"</definedName>
    <definedName function="false" hidden="false" name="IQ_DO_ASSETS_LT" vbProcedure="false">"c335"</definedName>
    <definedName function="false" hidden="false" name="IQ_DO_CF" vbProcedure="false">"c336"</definedName>
    <definedName function="false" hidden="false" name="IQ_DPAC_ACC" vbProcedure="false">"c2799"</definedName>
    <definedName function="false" hidden="false" name="IQ_DPAC_AMORT" vbProcedure="false">"c2795"</definedName>
    <definedName function="false" hidden="false" name="IQ_DPAC_BEG" vbProcedure="false">"c2791"</definedName>
    <definedName function="false" hidden="false" name="IQ_DPAC_COMMISSIONS" vbProcedure="false">"c2792"</definedName>
    <definedName function="false" hidden="false" name="IQ_DPAC_END" vbProcedure="false">"c2801"</definedName>
    <definedName function="false" hidden="false" name="IQ_DPAC_FX" vbProcedure="false">"c2798"</definedName>
    <definedName function="false" hidden="false" name="IQ_DPAC_OTHERS" vbProcedure="false">"c2793"</definedName>
    <definedName function="false" hidden="false" name="IQ_DPAC_OTHER_ADJ" vbProcedure="false">"c2800"</definedName>
    <definedName function="false" hidden="false" name="IQ_DPAC_PERIOD" vbProcedure="false">"c2794"</definedName>
    <definedName function="false" hidden="false" name="IQ_DPAC_REAL_GAIN" vbProcedure="false">"c2797"</definedName>
    <definedName function="false" hidden="false" name="IQ_DPAC_UNREAL_GAIN" vbProcedure="false">"c2796"</definedName>
    <definedName function="false" hidden="false" name="IQ_DPS_10YR_ANN_CAGR" vbProcedure="false">"c6065"</definedName>
    <definedName function="false" hidden="false" name="IQ_DPS_10YR_ANN_GROWTH" vbProcedure="false">"c337"</definedName>
    <definedName function="false" hidden="false" name="IQ_DPS_1YR_ANN_GROWTH" vbProcedure="false">"c338"</definedName>
    <definedName function="false" hidden="false" name="IQ_DPS_2YR_ANN_CAGR" vbProcedure="false">"c6066"</definedName>
    <definedName function="false" hidden="false" name="IQ_DPS_2YR_ANN_GROWTH" vbProcedure="false">"c339"</definedName>
    <definedName function="false" hidden="false" name="IQ_DPS_3YR_ANN_CAGR" vbProcedure="false">"c6067"</definedName>
    <definedName function="false" hidden="false" name="IQ_DPS_3YR_ANN_GROWTH" vbProcedure="false">"c340"</definedName>
    <definedName function="false" hidden="false" name="IQ_DPS_5YR_ANN_CAGR" vbProcedure="false">"c6068"</definedName>
    <definedName function="false" hidden="false" name="IQ_DPS_5YR_ANN_GROWTH" vbProcedure="false">"c341"</definedName>
    <definedName function="false" hidden="false" name="IQ_DPS_7YR_ANN_CAGR" vbProcedure="false">"c6069"</definedName>
    <definedName function="false" hidden="false" name="IQ_DPS_7YR_ANN_GROWTH" vbProcedure="false">"c342"</definedName>
    <definedName function="false" hidden="false" name="IQ_DPS_ACT_OR_EST" vbProcedure="false">"c2218"</definedName>
    <definedName function="false" hidden="false" name="IQ_DPS_EST" vbProcedure="false">"c1674"</definedName>
    <definedName function="false" hidden="false" name="IQ_DPS_HIGH_EST" vbProcedure="false">"c1676"</definedName>
    <definedName function="false" hidden="false" name="IQ_DPS_LOW_EST" vbProcedure="false">"c1677"</definedName>
    <definedName function="false" hidden="false" name="IQ_DPS_MEDIAN_EST" vbProcedure="false">"c1675"</definedName>
    <definedName function="false" hidden="false" name="IQ_DPS_NUM_EST" vbProcedure="false">"c1678"</definedName>
    <definedName function="false" hidden="false" name="IQ_DPS_STDDEV_EST" vbProcedure="false">"c1679"</definedName>
    <definedName function="false" hidden="false" name="IQ_DURATION" vbProcedure="false">"c2181"</definedName>
    <definedName function="false" hidden="false" name="IQ_EARNINGS_ANNOUNCE_DATE" vbProcedure="false">"c1649"</definedName>
    <definedName function="false" hidden="false" name="IQ_EARNINGS_ANNOUNCE_DATE_REUT" vbProcedure="false">"c5314"</definedName>
    <definedName function="false" hidden="false" name="IQ_EARNING_ASSET_YIELD" vbProcedure="false">"c343"</definedName>
    <definedName function="false" hidden="false" name="IQ_EARNING_CO" vbProcedure="false">"c344"</definedName>
    <definedName function="false" hidden="false" name="IQ_EARNING_CO_10YR_ANN_CAGR" vbProcedure="false">"c6070"</definedName>
    <definedName function="false" hidden="false" name="IQ_EARNING_CO_10YR_ANN_GROWTH" vbProcedure="false">"c345"</definedName>
    <definedName function="false" hidden="false" name="IQ_EARNING_CO_1YR_ANN_GROWTH" vbProcedure="false">"c346"</definedName>
    <definedName function="false" hidden="false" name="IQ_EARNING_CO_2YR_ANN_CAGR" vbProcedure="false">"c6071"</definedName>
    <definedName function="false" hidden="false" name="IQ_EARNING_CO_2YR_ANN_GROWTH" vbProcedure="false">"c347"</definedName>
    <definedName function="false" hidden="false" name="IQ_EARNING_CO_3YR_ANN_CAGR" vbProcedure="false">"c6072"</definedName>
    <definedName function="false" hidden="false" name="IQ_EARNING_CO_3YR_ANN_GROWTH" vbProcedure="false">"c348"</definedName>
    <definedName function="false" hidden="false" name="IQ_EARNING_CO_5YR_ANN_CAGR" vbProcedure="false">"c6073"</definedName>
    <definedName function="false" hidden="false" name="IQ_EARNING_CO_5YR_ANN_GROWTH" vbProcedure="false">"c349"</definedName>
    <definedName function="false" hidden="false" name="IQ_EARNING_CO_7YR_ANN_CAGR" vbProcedure="false">"c6074"</definedName>
    <definedName function="false" hidden="false" name="IQ_EARNING_CO_7YR_ANN_GROWTH" vbProcedure="false">"c350"</definedName>
    <definedName function="false" hidden="false" name="IQ_EARNING_CO_MARGIN" vbProcedure="false">"c351"</definedName>
    <definedName function="false" hidden="false" name="IQ_EBIT" vbProcedure="false">"c352"</definedName>
    <definedName function="false" hidden="false" name="IQ_EBITA" vbProcedure="false">"c1910"</definedName>
    <definedName function="false" hidden="false" name="IQ_EBITA_10YR_ANN_CAGR" vbProcedure="false">"c6184"</definedName>
    <definedName function="false" hidden="false" name="IQ_EBITA_10YR_ANN_GROWTH" vbProcedure="false">"c1954"</definedName>
    <definedName function="false" hidden="false" name="IQ_EBITA_1YR_ANN_GROWTH" vbProcedure="false">"c1949"</definedName>
    <definedName function="false" hidden="false" name="IQ_EBITA_2YR_ANN_CAGR" vbProcedure="false">"c6180"</definedName>
    <definedName function="false" hidden="false" name="IQ_EBITA_2YR_ANN_GROWTH" vbProcedure="false">"c1950"</definedName>
    <definedName function="false" hidden="false" name="IQ_EBITA_3YR_ANN_CAGR" vbProcedure="false">"c6181"</definedName>
    <definedName function="false" hidden="false" name="IQ_EBITA_3YR_ANN_GROWTH" vbProcedure="false">"c1951"</definedName>
    <definedName function="false" hidden="false" name="IQ_EBITA_5YR_ANN_CAGR" vbProcedure="false">"c6182"</definedName>
    <definedName function="false" hidden="false" name="IQ_EBITA_5YR_ANN_GROWTH" vbProcedure="false">"c1952"</definedName>
    <definedName function="false" hidden="false" name="IQ_EBITA_7YR_ANN_CAGR" vbProcedure="false">"c6183"</definedName>
    <definedName function="false" hidden="false" name="IQ_EBITA_7YR_ANN_GROWTH" vbProcedure="false">"c1953"</definedName>
    <definedName function="false" hidden="false" name="IQ_EBITA_EQ_INC" vbProcedure="false">"c3497"</definedName>
    <definedName function="false" hidden="false" name="IQ_EBITA_EQ_INC_EXCL_SBC" vbProcedure="false">"c3501"</definedName>
    <definedName function="false" hidden="false" name="IQ_EBITA_EXCL_SBC" vbProcedure="false">"c3080"</definedName>
    <definedName function="false" hidden="false" name="IQ_EBITA_MARGIN" vbProcedure="false">"c1963"</definedName>
    <definedName function="false" hidden="false" name="IQ_EBITDA" vbProcedure="false">"c361"</definedName>
    <definedName function="false" hidden="false" name="IQ_EBITDAR" vbProcedure="false">"c2989"</definedName>
    <definedName function="false" hidden="false" name="IQ_EBITDAR_EQ_INC" vbProcedure="false">"c3499"</definedName>
    <definedName function="false" hidden="false" name="IQ_EBITDAR_EQ_INC_EXCL_SBC" vbProcedure="false">"c3503"</definedName>
    <definedName function="false" hidden="false" name="IQ_EBITDAR_EXCL_SBC" vbProcedure="false">"c3083"</definedName>
    <definedName function="false" hidden="false" name="IQ_EBITDA_10YR_ANN_CAGR" vbProcedure="false">"c6080"</definedName>
    <definedName function="false" hidden="false" name="IQ_EBITDA_10YR_ANN_GROWTH" vbProcedure="false">"c362"</definedName>
    <definedName function="false" hidden="false" name="IQ_EBITDA_1YR_ANN_GROWTH" vbProcedure="false">"c363"</definedName>
    <definedName function="false" hidden="false" name="IQ_EBITDA_2YR_ANN_CAGR" vbProcedure="false">"c6081"</definedName>
    <definedName function="false" hidden="false" name="IQ_EBITDA_2YR_ANN_GROWTH" vbProcedure="false">"c364"</definedName>
    <definedName function="false" hidden="false" name="IQ_EBITDA_3YR_ANN_CAGR" vbProcedure="false">"c6082"</definedName>
    <definedName function="false" hidden="false" name="IQ_EBITDA_3YR_ANN_GROWTH" vbProcedure="false">"c365"</definedName>
    <definedName function="false" hidden="false" name="IQ_EBITDA_5YR_ANN_CAGR" vbProcedure="false">"c6083"</definedName>
    <definedName function="false" hidden="false" name="IQ_EBITDA_5YR_ANN_GROWTH" vbProcedure="false">"c366"</definedName>
    <definedName function="false" hidden="false" name="IQ_EBITDA_7YR_ANN_CAGR" vbProcedure="false">"c6084"</definedName>
    <definedName function="false" hidden="false" name="IQ_EBITDA_7YR_ANN_GROWTH" vbProcedure="false">"c367"</definedName>
    <definedName function="false" hidden="false" name="IQ_EBITDA_ACT_OR_EST" vbProcedure="false">"c2215"</definedName>
    <definedName function="false" hidden="false" name="IQ_EBITDA_CAPEX_INT" vbProcedure="false">"c368"</definedName>
    <definedName function="false" hidden="false" name="IQ_EBITDA_CAPEX_OVER_TOTAL_IE" vbProcedure="false">"c1370"</definedName>
    <definedName function="false" hidden="false" name="IQ_EBITDA_EQ_INC" vbProcedure="false">"c3496"</definedName>
    <definedName function="false" hidden="false" name="IQ_EBITDA_EQ_INC_EXCL_SBC" vbProcedure="false">"c3500"</definedName>
    <definedName function="false" hidden="false" name="IQ_EBITDA_EST" vbProcedure="false">"c369"</definedName>
    <definedName function="false" hidden="false" name="IQ_EBITDA_EST_REUT" vbProcedure="false">"c3640"</definedName>
    <definedName function="false" hidden="false" name="IQ_EBITDA_EXCL_SBC" vbProcedure="false">"c3081"</definedName>
    <definedName function="false" hidden="false" name="IQ_EBITDA_HIGH_EST" vbProcedure="false">"c370"</definedName>
    <definedName function="false" hidden="false" name="IQ_EBITDA_HIGH_EST_REUT" vbProcedure="false">"c3642"</definedName>
    <definedName function="false" hidden="false" name="IQ_EBITDA_INT" vbProcedure="false">"c373"</definedName>
    <definedName function="false" hidden="false" name="IQ_EBITDA_LOW_EST" vbProcedure="false">"c371"</definedName>
    <definedName function="false" hidden="false" name="IQ_EBITDA_LOW_EST_REUT" vbProcedure="false">"c3643"</definedName>
    <definedName function="false" hidden="false" name="IQ_EBITDA_MARGIN" vbProcedure="false">"c372"</definedName>
    <definedName function="false" hidden="false" name="IQ_EBITDA_MEDIAN_EST" vbProcedure="false">"c1663"</definedName>
    <definedName function="false" hidden="false" name="IQ_EBITDA_MEDIAN_EST_REUT" vbProcedure="false">"c3641"</definedName>
    <definedName function="false" hidden="false" name="IQ_EBITDA_NUM_EST" vbProcedure="false">"c374"</definedName>
    <definedName function="false" hidden="false" name="IQ_EBITDA_NUM_EST_REUT" vbProcedure="false">"c3644"</definedName>
    <definedName function="false" hidden="false" name="IQ_EBITDA_OVER_TOTAL_IE" vbProcedure="false">"c1371"</definedName>
    <definedName function="false" hidden="false" name="IQ_EBITDA_SBC_ACT_OR_EST" vbProcedure="false">"c4337"</definedName>
    <definedName function="false" hidden="false" name="IQ_EBITDA_STDDEV_EST" vbProcedure="false">"c375"</definedName>
    <definedName function="false" hidden="false" name="IQ_EBITDA_STDDEV_EST_REUT" vbProcedure="false">"c3645"</definedName>
    <definedName function="false" hidden="false" name="IQ_EBIT_10YR_ANN_CAGR" vbProcedure="false">"c6075"</definedName>
    <definedName function="false" hidden="false" name="IQ_EBIT_10YR_ANN_GROWTH" vbProcedure="false">"c353"</definedName>
    <definedName function="false" hidden="false" name="IQ_EBIT_1YR_ANN_GROWTH" vbProcedure="false">"c354"</definedName>
    <definedName function="false" hidden="false" name="IQ_EBIT_2YR_ANN_CAGR" vbProcedure="false">"c6076"</definedName>
    <definedName function="false" hidden="false" name="IQ_EBIT_2YR_ANN_GROWTH" vbProcedure="false">"c355"</definedName>
    <definedName function="false" hidden="false" name="IQ_EBIT_3YR_ANN_CAGR" vbProcedure="false">"c6077"</definedName>
    <definedName function="false" hidden="false" name="IQ_EBIT_3YR_ANN_GROWTH" vbProcedure="false">"c356"</definedName>
    <definedName function="false" hidden="false" name="IQ_EBIT_5YR_ANN_CAGR" vbProcedure="false">"c6078"</definedName>
    <definedName function="false" hidden="false" name="IQ_EBIT_5YR_ANN_GROWTH" vbProcedure="false">"c357"</definedName>
    <definedName function="false" hidden="false" name="IQ_EBIT_7YR_ANN_CAGR" vbProcedure="false">"c6079"</definedName>
    <definedName function="false" hidden="false" name="IQ_EBIT_7YR_ANN_GROWTH" vbProcedure="false">"c358"</definedName>
    <definedName function="false" hidden="false" name="IQ_EBIT_ACT_OR_EST" vbProcedure="false">"c2219"</definedName>
    <definedName function="false" hidden="false" name="IQ_EBIT_EQ_INC" vbProcedure="false">"c3498"</definedName>
    <definedName function="false" hidden="false" name="IQ_EBIT_EQ_INC_EXCL_SBC" vbProcedure="false">"c3502"</definedName>
    <definedName function="false" hidden="false" name="IQ_EBIT_EST" vbProcedure="false">"c1681"</definedName>
    <definedName function="false" hidden="false" name="IQ_EBIT_EXCL_SBC" vbProcedure="false">"c3082"</definedName>
    <definedName function="false" hidden="false" name="IQ_EBIT_GW_ACT_OR_EST" vbProcedure="false">"c4306"</definedName>
    <definedName function="false" hidden="false" name="IQ_EBIT_HIGH_EST" vbProcedure="false">"c1683"</definedName>
    <definedName function="false" hidden="false" name="IQ_EBIT_INT" vbProcedure="false">"c360"</definedName>
    <definedName function="false" hidden="false" name="IQ_EBIT_LOW_EST" vbProcedure="false">"c1684"</definedName>
    <definedName function="false" hidden="false" name="IQ_EBIT_MARGIN" vbProcedure="false">"c359"</definedName>
    <definedName function="false" hidden="false" name="IQ_EBIT_MEDIAN_EST" vbProcedure="false">"c1682"</definedName>
    <definedName function="false" hidden="false" name="IQ_EBIT_NUM_EST" vbProcedure="false">"c1685"</definedName>
    <definedName function="false" hidden="false" name="IQ_EBIT_OVER_IE" vbProcedure="false">"c1369"</definedName>
    <definedName function="false" hidden="false" name="IQ_EBIT_SBC_ACT_OR_EST" vbProcedure="false">"c4316"</definedName>
    <definedName function="false" hidden="false" name="IQ_EBIT_SBC_GW_ACT_OR_EST" vbProcedure="false">"c4320"</definedName>
    <definedName function="false" hidden="false" name="IQ_EBIT_STDDEV_EST" vbProcedure="false">"c1686"</definedName>
    <definedName function="false" hidden="false" name="IQ_EBT" vbProcedure="false">"c376"</definedName>
    <definedName function="false" hidden="false" name="IQ_EBT_BNK" vbProcedure="false">"c377"</definedName>
    <definedName function="false" hidden="false" name="IQ_EBT_BR" vbProcedure="false">"c378"</definedName>
    <definedName function="false" hidden="false" name="IQ_EBT_EXCL" vbProcedure="false">"c379"</definedName>
    <definedName function="false" hidden="false" name="IQ_EBT_EXCL_BNK" vbProcedure="false">"c380"</definedName>
    <definedName function="false" hidden="false" name="IQ_EBT_EXCL_BR" vbProcedure="false">"c381"</definedName>
    <definedName function="false" hidden="false" name="IQ_EBT_EXCL_FIN" vbProcedure="false">"c382"</definedName>
    <definedName function="false" hidden="false" name="IQ_EBT_EXCL_INS" vbProcedure="false">"c383"</definedName>
    <definedName function="false" hidden="false" name="IQ_EBT_EXCL_MARGIN" vbProcedure="false">"c1462"</definedName>
    <definedName function="false" hidden="false" name="IQ_EBT_EXCL_RE" vbProcedure="false">"c6214"</definedName>
    <definedName function="false" hidden="false" name="IQ_EBT_EXCL_REIT" vbProcedure="false">"c384"</definedName>
    <definedName function="false" hidden="false" name="IQ_EBT_EXCL_UTI" vbProcedure="false">"c385"</definedName>
    <definedName function="false" hidden="false" name="IQ_EBT_FIN" vbProcedure="false">"c386"</definedName>
    <definedName function="false" hidden="false" name="IQ_EBT_INCL_MARGIN" vbProcedure="false">"c387"</definedName>
    <definedName function="false" hidden="false" name="IQ_EBT_INS" vbProcedure="false">"c388"</definedName>
    <definedName function="false" hidden="false" name="IQ_EBT_RE" vbProcedure="false">"c6215"</definedName>
    <definedName function="false" hidden="false" name="IQ_EBT_REIT" vbProcedure="false">"c389"</definedName>
    <definedName function="false" hidden="false" name="IQ_EBT_SBC_ACT_OR_EST" vbProcedure="false">"c4350"</definedName>
    <definedName function="false" hidden="false" name="IQ_EBT_SBC_GW_ACT_OR_EST" vbProcedure="false">"c4354"</definedName>
    <definedName function="false" hidden="false" name="IQ_EBT_UTI" vbProcedure="false">"c390"</definedName>
    <definedName function="false" hidden="false" name="IQ_ECS_AUTHORIZED_SHARES" vbProcedure="false">"c5583"</definedName>
    <definedName function="false" hidden="false" name="IQ_ECS_AUTHORIZED_SHARES_ABS" vbProcedure="false">"c5597"</definedName>
    <definedName function="false" hidden="false" name="IQ_ECS_CONVERT_FACTOR" vbProcedure="false">"c5581"</definedName>
    <definedName function="false" hidden="false" name="IQ_ECS_CONVERT_FACTOR_ABS" vbProcedure="false">"c5595"</definedName>
    <definedName function="false" hidden="false" name="IQ_ECS_CONVERT_INTO" vbProcedure="false">"c5580"</definedName>
    <definedName function="false" hidden="false" name="IQ_ECS_CONVERT_INTO_ABS" vbProcedure="false">"c5594"</definedName>
    <definedName function="false" hidden="false" name="IQ_ECS_CONVERT_TYPE" vbProcedure="false">"c5579"</definedName>
    <definedName function="false" hidden="false" name="IQ_ECS_CONVERT_TYPE_ABS" vbProcedure="false">"c5593"</definedName>
    <definedName function="false" hidden="false" name="IQ_ECS_INACTIVE_DATE" vbProcedure="false">"c5576"</definedName>
    <definedName function="false" hidden="false" name="IQ_ECS_INACTIVE_DATE_ABS" vbProcedure="false">"c5590"</definedName>
    <definedName function="false" hidden="false" name="IQ_ECS_NAME" vbProcedure="false">"c5571"</definedName>
    <definedName function="false" hidden="false" name="IQ_ECS_NAME_ABS" vbProcedure="false">"c5585"</definedName>
    <definedName function="false" hidden="false" name="IQ_ECS_NUM_SHAREHOLDERS" vbProcedure="false">"c5584"</definedName>
    <definedName function="false" hidden="false" name="IQ_ECS_NUM_SHAREHOLDERS_ABS" vbProcedure="false">"c5598"</definedName>
    <definedName function="false" hidden="false" name="IQ_ECS_PAR_VALUE" vbProcedure="false">"c5577"</definedName>
    <definedName function="false" hidden="false" name="IQ_ECS_PAR_VALUE_ABS" vbProcedure="false">"c5591"</definedName>
    <definedName function="false" hidden="false" name="IQ_ECS_PAR_VALUE_CURRENCY" vbProcedure="false">"c5578"</definedName>
    <definedName function="false" hidden="false" name="IQ_ECS_PAR_VALUE_CURRENCY_ABS" vbProcedure="false">"c5592"</definedName>
    <definedName function="false" hidden="false" name="IQ_ECS_SHARES_OUT_BS_DATE" vbProcedure="false">"c5572"</definedName>
    <definedName function="false" hidden="false" name="IQ_ECS_SHARES_OUT_BS_DATE_ABS" vbProcedure="false">"c5586"</definedName>
    <definedName function="false" hidden="false" name="IQ_ECS_SHARES_OUT_FILING_DATE" vbProcedure="false">"c5573"</definedName>
    <definedName function="false" hidden="false" name="IQ_ECS_SHARES_OUT_FILING_DATE_ABS" vbProcedure="false">"c5587"</definedName>
    <definedName function="false" hidden="false" name="IQ_ECS_START_DATE" vbProcedure="false">"c5575"</definedName>
    <definedName function="false" hidden="false" name="IQ_ECS_START_DATE_ABS" vbProcedure="false">"c5589"</definedName>
    <definedName function="false" hidden="false" name="IQ_ECS_TYPE" vbProcedure="false">"c5574"</definedName>
    <definedName function="false" hidden="false" name="IQ_ECS_TYPE_ABS" vbProcedure="false">"c5588"</definedName>
    <definedName function="false" hidden="false" name="IQ_ECS_VOTING" vbProcedure="false">"c5582"</definedName>
    <definedName function="false" hidden="false" name="IQ_ECS_VOTING_ABS" vbProcedure="false">"c5596"</definedName>
    <definedName function="false" hidden="false" name="IQ_EFFECT_SPECIAL_CHARGE" vbProcedure="false">"c1595"</definedName>
    <definedName function="false" hidden="false" name="IQ_EFFECT_TAX_RATE" vbProcedure="false">"c1899"</definedName>
    <definedName function="false" hidden="false" name="IQ_EFFICIENCY_RATIO" vbProcedure="false">"c391"</definedName>
    <definedName function="false" hidden="false" name="IQ_EMPLOYEES" vbProcedure="false">"c392"</definedName>
    <definedName function="false" hidden="false" name="IQ_ENTERPRISE_VALUE" vbProcedure="false">"c1348"</definedName>
    <definedName function="false" hidden="false" name="IQ_EPS_10YR_ANN_CAGR" vbProcedure="false">"c6085"</definedName>
    <definedName function="false" hidden="false" name="IQ_EPS_10YR_ANN_GROWTH" vbProcedure="false">"c393"</definedName>
    <definedName function="false" hidden="false" name="IQ_EPS_1YR_ANN_GROWTH" vbProcedure="false">"c394"</definedName>
    <definedName function="false" hidden="false" name="IQ_EPS_2YR_ANN_CAGR" vbProcedure="false">"c6086"</definedName>
    <definedName function="false" hidden="false" name="IQ_EPS_2YR_ANN_GROWTH" vbProcedure="false">"c395"</definedName>
    <definedName function="false" hidden="false" name="IQ_EPS_3YR_ANN_CAGR" vbProcedure="false">"c6087"</definedName>
    <definedName function="false" hidden="false" name="IQ_EPS_3YR_ANN_GROWTH" vbProcedure="false">"c396"</definedName>
    <definedName function="false" hidden="false" name="IQ_EPS_5YR_ANN_CAGR" vbProcedure="false">"c6088"</definedName>
    <definedName function="false" hidden="false" name="IQ_EPS_5YR_ANN_GROWTH" vbProcedure="false">"c397"</definedName>
    <definedName function="false" hidden="false" name="IQ_EPS_7YR_ANN_CAGR" vbProcedure="false">"c6089"</definedName>
    <definedName function="false" hidden="false" name="IQ_EPS_7YR_ANN_GROWTH" vbProcedure="false">"c398"</definedName>
    <definedName function="false" hidden="false" name="IQ_EPS_ACT_OR_EST" vbProcedure="false">"c2213"</definedName>
    <definedName function="false" hidden="false" name="IQ_EPS_EST" vbProcedure="false">"c399"</definedName>
    <definedName function="false" hidden="false" name="IQ_EPS_EST_REUT" vbProcedure="false">"c5453"</definedName>
    <definedName function="false" hidden="false" name="IQ_EPS_GW_ACT_OR_EST" vbProcedure="false">"c2223"</definedName>
    <definedName function="false" hidden="false" name="IQ_EPS_GW_EST" vbProcedure="false">"c1737"</definedName>
    <definedName function="false" hidden="false" name="IQ_EPS_GW_EST_REUT" vbProcedure="false">"c5389"</definedName>
    <definedName function="false" hidden="false" name="IQ_EPS_GW_HIGH_EST" vbProcedure="false">"c1739"</definedName>
    <definedName function="false" hidden="false" name="IQ_EPS_GW_HIGH_EST_REUT" vbProcedure="false">"c5391"</definedName>
    <definedName function="false" hidden="false" name="IQ_EPS_GW_LOW_EST" vbProcedure="false">"c1740"</definedName>
    <definedName function="false" hidden="false" name="IQ_EPS_GW_LOW_EST_REUT" vbProcedure="false">"c5392"</definedName>
    <definedName function="false" hidden="false" name="IQ_EPS_GW_MEDIAN_EST" vbProcedure="false">"c1738"</definedName>
    <definedName function="false" hidden="false" name="IQ_EPS_GW_MEDIAN_EST_REUT" vbProcedure="false">"c5390"</definedName>
    <definedName function="false" hidden="false" name="IQ_EPS_GW_NUM_EST" vbProcedure="false">"c1741"</definedName>
    <definedName function="false" hidden="false" name="IQ_EPS_GW_NUM_EST_REUT" vbProcedure="false">"c5393"</definedName>
    <definedName function="false" hidden="false" name="IQ_EPS_GW_STDDEV_EST" vbProcedure="false">"c1742"</definedName>
    <definedName function="false" hidden="false" name="IQ_EPS_GW_STDDEV_EST_REUT" vbProcedure="false">"c5394"</definedName>
    <definedName function="false" hidden="false" name="IQ_EPS_HIGH_EST" vbProcedure="false">"c400"</definedName>
    <definedName function="false" hidden="false" name="IQ_EPS_HIGH_EST_REUT" vbProcedure="false">"c5454"</definedName>
    <definedName function="false" hidden="false" name="IQ_EPS_LOW_EST" vbProcedure="false">"c401"</definedName>
    <definedName function="false" hidden="false" name="IQ_EPS_LOW_EST_REUT" vbProcedure="false">"c5455"</definedName>
    <definedName function="false" hidden="false" name="IQ_EPS_MEDIAN_EST" vbProcedure="false">"c1661"</definedName>
    <definedName function="false" hidden="false" name="IQ_EPS_MEDIAN_EST_REUT" vbProcedure="false">"c5456"</definedName>
    <definedName function="false" hidden="false" name="IQ_EPS_NORM" vbProcedure="false">"c1902"</definedName>
    <definedName function="false" hidden="false" name="IQ_EPS_NORM_EST" vbProcedure="false">"c2226"</definedName>
    <definedName function="false" hidden="false" name="IQ_EPS_NORM_EST_REUT" vbProcedure="false">"c5326"</definedName>
    <definedName function="false" hidden="false" name="IQ_EPS_NORM_HIGH_EST" vbProcedure="false">"c2228"</definedName>
    <definedName function="false" hidden="false" name="IQ_EPS_NORM_HIGH_EST_REUT" vbProcedure="false">"c5328"</definedName>
    <definedName function="false" hidden="false" name="IQ_EPS_NORM_LOW_EST" vbProcedure="false">"c2229"</definedName>
    <definedName function="false" hidden="false" name="IQ_EPS_NORM_LOW_EST_REUT" vbProcedure="false">"c5329"</definedName>
    <definedName function="false" hidden="false" name="IQ_EPS_NORM_MEDIAN_EST" vbProcedure="false">"c2227"</definedName>
    <definedName function="false" hidden="false" name="IQ_EPS_NORM_MEDIAN_EST_REUT" vbProcedure="false">"c5327"</definedName>
    <definedName function="false" hidden="false" name="IQ_EPS_NORM_NUM_EST" vbProcedure="false">"c2230"</definedName>
    <definedName function="false" hidden="false" name="IQ_EPS_NORM_NUM_EST_REUT" vbProcedure="false">"c5330"</definedName>
    <definedName function="false" hidden="false" name="IQ_EPS_NORM_STDDEV_EST" vbProcedure="false">"c2231"</definedName>
    <definedName function="false" hidden="false" name="IQ_EPS_NORM_STDDEV_EST_REUT" vbProcedure="false">"c5331"</definedName>
    <definedName function="false" hidden="false" name="IQ_EPS_NUM_EST" vbProcedure="false">"c402"</definedName>
    <definedName function="false" hidden="false" name="IQ_EPS_NUM_EST_REUT" vbProcedure="false">"c5451"</definedName>
    <definedName function="false" hidden="false" name="IQ_EPS_REPORTED_EST" vbProcedure="false">"c1744"</definedName>
    <definedName function="false" hidden="false" name="IQ_EPS_REPORTED_EST_REUT" vbProcedure="false">"c5396"</definedName>
    <definedName function="false" hidden="false" name="IQ_EPS_REPORTED_HIGH_EST" vbProcedure="false">"c1746"</definedName>
    <definedName function="false" hidden="false" name="IQ_EPS_REPORTED_HIGH_EST_REUT" vbProcedure="false">"c5398"</definedName>
    <definedName function="false" hidden="false" name="IQ_EPS_REPORTED_LOW_EST" vbProcedure="false">"c1747"</definedName>
    <definedName function="false" hidden="false" name="IQ_EPS_REPORTED_LOW_EST_REUT" vbProcedure="false">"c5399"</definedName>
    <definedName function="false" hidden="false" name="IQ_EPS_REPORTED_MEDIAN_EST" vbProcedure="false">"c1745"</definedName>
    <definedName function="false" hidden="false" name="IQ_EPS_REPORTED_MEDIAN_EST_REUT" vbProcedure="false">"c5397"</definedName>
    <definedName function="false" hidden="false" name="IQ_EPS_REPORTED_NUM_EST" vbProcedure="false">"c1748"</definedName>
    <definedName function="false" hidden="false" name="IQ_EPS_REPORTED_NUM_EST_REUT" vbProcedure="false">"c5400"</definedName>
    <definedName function="false" hidden="false" name="IQ_EPS_REPORTED_STDDEV_EST" vbProcedure="false">"c1749"</definedName>
    <definedName function="false" hidden="false" name="IQ_EPS_REPORTED_STDDEV_EST_REUT" vbProcedure="false">"c5401"</definedName>
    <definedName function="false" hidden="false" name="IQ_EPS_REPORT_ACT_OR_EST" vbProcedure="false">"c2224"</definedName>
    <definedName function="false" hidden="false" name="IQ_EPS_SBC_ACT_OR_EST" vbProcedure="false">"c4376"</definedName>
    <definedName function="false" hidden="false" name="IQ_EPS_SBC_GW_ACT_OR_EST" vbProcedure="false">"c4380"</definedName>
    <definedName function="false" hidden="false" name="IQ_EPS_STDDEV_EST" vbProcedure="false">"c403"</definedName>
    <definedName function="false" hidden="false" name="IQ_EPS_STDDEV_EST_REUT" vbProcedure="false">"c5452"</definedName>
    <definedName function="false" hidden="false" name="IQ_EQUITY_AFFIL" vbProcedure="false">"c1451"</definedName>
    <definedName function="false" hidden="false" name="IQ_EQUITY_METHOD" vbProcedure="false">"c404"</definedName>
    <definedName function="false" hidden="false" name="IQ_EQV_OVER_BV" vbProcedure="false">"c1596"</definedName>
    <definedName function="false" hidden="false" name="IQ_EQV_OVER_LTM_PRETAX_INC" vbProcedure="false">"c1390"</definedName>
    <definedName function="false" hidden="false" name="IQ_ESOP_DEBT" vbProcedure="false">"c1597"</definedName>
    <definedName function="false" hidden="false" name="IQ_EST_ACT_CFPS" vbProcedure="false">"c1673"</definedName>
    <definedName function="false" hidden="false" name="IQ_EST_ACT_DPS" vbProcedure="false">"c1680"</definedName>
    <definedName function="false" hidden="false" name="IQ_EST_ACT_EBIT" vbProcedure="false">"c1687"</definedName>
    <definedName function="false" hidden="false" name="IQ_EST_ACT_EBITDA" vbProcedure="false">"c1664"</definedName>
    <definedName function="false" hidden="false" name="IQ_EST_ACT_EPS" vbProcedure="false">"c1648"</definedName>
    <definedName function="false" hidden="false" name="IQ_EST_ACT_EPS_GW" vbProcedure="false">"c1743"</definedName>
    <definedName function="false" hidden="false" name="IQ_EST_ACT_EPS_GW_REUT" vbProcedure="false">"c5395"</definedName>
    <definedName function="false" hidden="false" name="IQ_EST_ACT_EPS_NORM" vbProcedure="false">"c2232"</definedName>
    <definedName function="false" hidden="false" name="IQ_EST_ACT_EPS_NORM_REUT" vbProcedure="false">"c5332"</definedName>
    <definedName function="false" hidden="false" name="IQ_EST_ACT_EPS_REPORTED" vbProcedure="false">"c1750"</definedName>
    <definedName function="false" hidden="false" name="IQ_EST_ACT_EPS_REPORTED_REUT" vbProcedure="false">"c5402"</definedName>
    <definedName function="false" hidden="false" name="IQ_EST_ACT_FFO" vbProcedure="false">"c1666"</definedName>
    <definedName function="false" hidden="false" name="IQ_EST_ACT_NAV" vbProcedure="false">"c1757"</definedName>
    <definedName function="false" hidden="false" name="IQ_EST_ACT_NI" vbProcedure="false">"c1722"</definedName>
    <definedName function="false" hidden="false" name="IQ_EST_ACT_NI_GW" vbProcedure="false">"c1729"</definedName>
    <definedName function="false" hidden="false" name="IQ_EST_ACT_NI_REPORTED" vbProcedure="false">"c1736"</definedName>
    <definedName function="false" hidden="false" name="IQ_EST_ACT_OPER_INC" vbProcedure="false">"c1694"</definedName>
    <definedName function="false" hidden="false" name="IQ_EST_ACT_PRETAX_GW_INC" vbProcedure="false">"c1708"</definedName>
    <definedName function="false" hidden="false" name="IQ_EST_ACT_PRETAX_INC" vbProcedure="false">"c1701"</definedName>
    <definedName function="false" hidden="false" name="IQ_EST_ACT_PRETAX_REPORT_INC" vbProcedure="false">"c1715"</definedName>
    <definedName function="false" hidden="false" name="IQ_EST_ACT_REV" vbProcedure="false">"c2113"</definedName>
    <definedName function="false" hidden="false" name="IQ_EST_CFPS_DIFF" vbProcedure="false">"c1871"</definedName>
    <definedName function="false" hidden="false" name="IQ_EST_CFPS_GROWTH_1YR" vbProcedure="false">"c1774"</definedName>
    <definedName function="false" hidden="false" name="IQ_EST_CFPS_GROWTH_2YR" vbProcedure="false">"c1775"</definedName>
    <definedName function="false" hidden="false" name="IQ_EST_CFPS_GROWTH_Q_1YR" vbProcedure="false">"c1776"</definedName>
    <definedName function="false" hidden="false" name="IQ_EST_CFPS_SEQ_GROWTH_Q" vbProcedure="false">"c1777"</definedName>
    <definedName function="false" hidden="false" name="IQ_EST_CFPS_SURPRISE_PERCENT" vbProcedure="false">"c1872"</definedName>
    <definedName function="false" hidden="false" name="IQ_EST_CURRENCY" vbProcedure="false">"c2140"</definedName>
    <definedName function="false" hidden="false" name="IQ_EST_CURRENCY_REUT" vbProcedure="false">"c5437"</definedName>
    <definedName function="false" hidden="false" name="IQ_EST_DATE" vbProcedure="false">"c1634"</definedName>
    <definedName function="false" hidden="false" name="IQ_EST_DATE_REUT" vbProcedure="false">"c5438"</definedName>
    <definedName function="false" hidden="false" name="IQ_EST_DPS_DIFF" vbProcedure="false">"c1873"</definedName>
    <definedName function="false" hidden="false" name="IQ_EST_DPS_GROWTH_1YR" vbProcedure="false">"c1778"</definedName>
    <definedName function="false" hidden="false" name="IQ_EST_DPS_GROWTH_2YR" vbProcedure="false">"c1779"</definedName>
    <definedName function="false" hidden="false" name="IQ_EST_DPS_GROWTH_Q_1YR" vbProcedure="false">"c1780"</definedName>
    <definedName function="false" hidden="false" name="IQ_EST_DPS_SEQ_GROWTH_Q" vbProcedure="false">"c1781"</definedName>
    <definedName function="false" hidden="false" name="IQ_EST_DPS_SURPRISE_PERCENT" vbProcedure="false">"c1874"</definedName>
    <definedName function="false" hidden="false" name="IQ_EST_EBITDA_DIFF" vbProcedure="false">"c1867"</definedName>
    <definedName function="false" hidden="false" name="IQ_EST_EBITDA_GROWTH_1YR" vbProcedure="false">"c1766"</definedName>
    <definedName function="false" hidden="false" name="IQ_EST_EBITDA_GROWTH_2YR" vbProcedure="false">"c1767"</definedName>
    <definedName function="false" hidden="false" name="IQ_EST_EBITDA_GROWTH_Q_1YR" vbProcedure="false">"c1768"</definedName>
    <definedName function="false" hidden="false" name="IQ_EST_EBITDA_SEQ_GROWTH_Q" vbProcedure="false">"c1769"</definedName>
    <definedName function="false" hidden="false" name="IQ_EST_EBITDA_SURPRISE_PERCENT" vbProcedure="false">"c1868"</definedName>
    <definedName function="false" hidden="false" name="IQ_EST_EBIT_DIFF" vbProcedure="false">"c1875"</definedName>
    <definedName function="false" hidden="false" name="IQ_EST_EBIT_SURPRISE_PERCENT" vbProcedure="false">"c1876"</definedName>
    <definedName function="false" hidden="false" name="IQ_EST_EPS_DIFF" vbProcedure="false">"c1864"</definedName>
    <definedName function="false" hidden="false" name="IQ_EST_EPS_GROWTH_1YR" vbProcedure="false">"c1636"</definedName>
    <definedName function="false" hidden="false" name="IQ_EST_EPS_GROWTH_1YR_REUT" vbProcedure="false">"c3646"</definedName>
    <definedName function="false" hidden="false" name="IQ_EST_EPS_GROWTH_2YR" vbProcedure="false">"c1637"</definedName>
    <definedName function="false" hidden="false" name="IQ_EST_EPS_GROWTH_5YR" vbProcedure="false">"c1655"</definedName>
    <definedName function="false" hidden="false" name="IQ_EST_EPS_GROWTH_5YR_HIGH" vbProcedure="false">"c1657"</definedName>
    <definedName function="false" hidden="false" name="IQ_EST_EPS_GROWTH_5YR_LOW" vbProcedure="false">"c1658"</definedName>
    <definedName function="false" hidden="false" name="IQ_EST_EPS_GROWTH_5YR_MEDIAN" vbProcedure="false">"c1656"</definedName>
    <definedName function="false" hidden="false" name="IQ_EST_EPS_GROWTH_5YR_NUM" vbProcedure="false">"c1659"</definedName>
    <definedName function="false" hidden="false" name="IQ_EST_EPS_GROWTH_5YR_REUT" vbProcedure="false">"c3633"</definedName>
    <definedName function="false" hidden="false" name="IQ_EST_EPS_GROWTH_5YR_STDDEV" vbProcedure="false">"c1660"</definedName>
    <definedName function="false" hidden="false" name="IQ_EST_EPS_GROWTH_Q_1YR" vbProcedure="false">"c1641"</definedName>
    <definedName function="false" hidden="false" name="IQ_EST_EPS_GROWTH_Q_1YR_REUT" vbProcedure="false">"c5410"</definedName>
    <definedName function="false" hidden="false" name="IQ_EST_EPS_GW_DIFF" vbProcedure="false">"c1891"</definedName>
    <definedName function="false" hidden="false" name="IQ_EST_EPS_GW_DIFF_REUT" vbProcedure="false">"c5429"</definedName>
    <definedName function="false" hidden="false" name="IQ_EST_EPS_GW_SURPRISE_PERCENT" vbProcedure="false">"c1892"</definedName>
    <definedName function="false" hidden="false" name="IQ_EST_EPS_GW_SURPRISE_PERCENT_REUT" vbProcedure="false">"c5430"</definedName>
    <definedName function="false" hidden="false" name="IQ_EST_EPS_NORM_DIFF" vbProcedure="false">"c2247"</definedName>
    <definedName function="false" hidden="false" name="IQ_EST_EPS_NORM_DIFF_REUT" vbProcedure="false">"c5411"</definedName>
    <definedName function="false" hidden="false" name="IQ_EST_EPS_NORM_SURPRISE_PERCENT" vbProcedure="false">"c2248"</definedName>
    <definedName function="false" hidden="false" name="IQ_EST_EPS_NORM_SURPRISE_PERCENT_REUT" vbProcedure="false">"c5412"</definedName>
    <definedName function="false" hidden="false" name="IQ_EST_EPS_REPORT_DIFF" vbProcedure="false">"c1893"</definedName>
    <definedName function="false" hidden="false" name="IQ_EST_EPS_REPORT_DIFF_REUT" vbProcedure="false">"c5431"</definedName>
    <definedName function="false" hidden="false" name="IQ_EST_EPS_REPORT_SURPRISE_PERCENT" vbProcedure="false">"c1894"</definedName>
    <definedName function="false" hidden="false" name="IQ_EST_EPS_REPORT_SURPRISE_PERCENT_REUT" vbProcedure="false">"c5432"</definedName>
    <definedName function="false" hidden="false" name="IQ_EST_EPS_SEQ_GROWTH_Q" vbProcedure="false">"c1764"</definedName>
    <definedName function="false" hidden="false" name="IQ_EST_EPS_SURPRISE_PERCENT" vbProcedure="false">"c1635"</definedName>
    <definedName function="false" hidden="false" name="IQ_EST_FFO_DIFF" vbProcedure="false">"c1869"</definedName>
    <definedName function="false" hidden="false" name="IQ_EST_FFO_GROWTH_1YR" vbProcedure="false">"c1770"</definedName>
    <definedName function="false" hidden="false" name="IQ_EST_FFO_GROWTH_2YR" vbProcedure="false">"c1771"</definedName>
    <definedName function="false" hidden="false" name="IQ_EST_FFO_GROWTH_Q_1YR" vbProcedure="false">"c1772"</definedName>
    <definedName function="false" hidden="false" name="IQ_EST_FFO_SEQ_GROWTH_Q" vbProcedure="false">"c1773"</definedName>
    <definedName function="false" hidden="false" name="IQ_EST_FFO_SURPRISE_PERCENT" vbProcedure="false">"c1870"</definedName>
    <definedName function="false" hidden="false" name="IQ_EST_NAV_DIFF" vbProcedure="false">"c1895"</definedName>
    <definedName function="false" hidden="false" name="IQ_EST_NAV_SURPRISE_PERCENT" vbProcedure="false">"c1896"</definedName>
    <definedName function="false" hidden="false" name="IQ_EST_NI_DIFF" vbProcedure="false">"c1885"</definedName>
    <definedName function="false" hidden="false" name="IQ_EST_NI_GW_DIFF" vbProcedure="false">"c1887"</definedName>
    <definedName function="false" hidden="false" name="IQ_EST_NI_GW_SURPRISE_PERCENT" vbProcedure="false">"c1888"</definedName>
    <definedName function="false" hidden="false" name="IQ_EST_NI_REPORT_DIFF" vbProcedure="false">"c1889"</definedName>
    <definedName function="false" hidden="false" name="IQ_EST_NI_REPORT_SURPRISE_PERCENT" vbProcedure="false">"c1890"</definedName>
    <definedName function="false" hidden="false" name="IQ_EST_NI_SURPRISE_PERCENT" vbProcedure="false">"c1886"</definedName>
    <definedName function="false" hidden="false" name="IQ_EST_NUM_BUY" vbProcedure="false">"c1759"</definedName>
    <definedName function="false" hidden="false" name="IQ_EST_NUM_HOLD" vbProcedure="false">"c1761"</definedName>
    <definedName function="false" hidden="false" name="IQ_EST_NUM_NO_OPINION" vbProcedure="false">"c1758"</definedName>
    <definedName function="false" hidden="false" name="IQ_EST_NUM_OUTPERFORM" vbProcedure="false">"c1760"</definedName>
    <definedName function="false" hidden="false" name="IQ_EST_NUM_SELL" vbProcedure="false">"c1763"</definedName>
    <definedName function="false" hidden="false" name="IQ_EST_NUM_UNDERPERFORM" vbProcedure="false">"c1762"</definedName>
    <definedName function="false" hidden="false" name="IQ_EST_OPER_INC_DIFF" vbProcedure="false">"c1877"</definedName>
    <definedName function="false" hidden="false" name="IQ_EST_OPER_INC_SURPRISE_PERCENT" vbProcedure="false">"c1878"</definedName>
    <definedName function="false" hidden="false" name="IQ_EST_PRE_TAX_DIFF" vbProcedure="false">"c1879"</definedName>
    <definedName function="false" hidden="false" name="IQ_EST_PRE_TAX_GW_DIFF" vbProcedure="false">"c1881"</definedName>
    <definedName function="false" hidden="false" name="IQ_EST_PRE_TAX_GW_SURPRISE_PERCENT" vbProcedure="false">"c1882"</definedName>
    <definedName function="false" hidden="false" name="IQ_EST_PRE_TAX_REPORT_DIFF" vbProcedure="false">"c1883"</definedName>
    <definedName function="false" hidden="false" name="IQ_EST_PRE_TAX_REPORT_SURPRISE_PERCENT" vbProcedure="false">"c1884"</definedName>
    <definedName function="false" hidden="false" name="IQ_EST_PRE_TAX_SURPRISE_PERCENT" vbProcedure="false">"c1880"</definedName>
    <definedName function="false" hidden="false" name="IQ_EST_REV_DIFF" vbProcedure="false">"c1865"</definedName>
    <definedName function="false" hidden="false" name="IQ_EST_REV_GROWTH_1YR" vbProcedure="false">"c1638"</definedName>
    <definedName function="false" hidden="false" name="IQ_EST_REV_GROWTH_2YR" vbProcedure="false">"c1639"</definedName>
    <definedName function="false" hidden="false" name="IQ_EST_REV_GROWTH_Q_1YR" vbProcedure="false">"c1640"</definedName>
    <definedName function="false" hidden="false" name="IQ_EST_REV_SEQ_GROWTH_Q" vbProcedure="false">"c1765"</definedName>
    <definedName function="false" hidden="false" name="IQ_EST_REV_SURPRISE_PERCENT" vbProcedure="false">"c1866"</definedName>
    <definedName function="false" hidden="false" name="IQ_EST_VENDOR" vbProcedure="false">"c5564"</definedName>
    <definedName function="false" hidden="false" name="IQ_EVAL_DATE" vbProcedure="false">"c2180"</definedName>
    <definedName function="false" hidden="false" name="IQ_EV_OVER_EMPLOYEE" vbProcedure="false">"c1428"</definedName>
    <definedName function="false" hidden="false" name="IQ_EV_OVER_LTM_EBIT" vbProcedure="false">"c1426"</definedName>
    <definedName function="false" hidden="false" name="IQ_EV_OVER_LTM_EBITDA" vbProcedure="false">"c1427"</definedName>
    <definedName function="false" hidden="false" name="IQ_EV_OVER_LTM_REVENUE" vbProcedure="false">"c1429"</definedName>
    <definedName function="false" hidden="false" name="IQ_EXCHANGE" vbProcedure="false">"c405"</definedName>
    <definedName function="false" hidden="false" name="IQ_EXCISE_TAXES_EXCL_SALES" vbProcedure="false">"c5515"</definedName>
    <definedName function="false" hidden="false" name="IQ_EXCISE_TAXES_INCL_SALES" vbProcedure="false">"c5514"</definedName>
    <definedName function="false" hidden="false" name="IQ_EXERCISED" vbProcedure="false">"c406"</definedName>
    <definedName function="false" hidden="false" name="IQ_EXERCISE_PRICE" vbProcedure="false">"c1897"</definedName>
    <definedName function="false" hidden="false" name="IQ_EXPLORE_DRILL" vbProcedure="false">"c409"</definedName>
    <definedName function="false" hidden="false" name="IQ_EXP_RETURN_PENSION_DOMESTIC" vbProcedure="false">"c407"</definedName>
    <definedName function="false" hidden="false" name="IQ_EXP_RETURN_PENSION_FOREIGN" vbProcedure="false">"c408"</definedName>
    <definedName function="false" hidden="false" name="IQ_EXTRA_ACC_ITEMS" vbProcedure="false">"c410"</definedName>
    <definedName function="false" hidden="false" name="IQ_EXTRA_ACC_ITEMS_BNK" vbProcedure="false">"c411"</definedName>
    <definedName function="false" hidden="false" name="IQ_EXTRA_ACC_ITEMS_BR" vbProcedure="false">"c412"</definedName>
    <definedName function="false" hidden="false" name="IQ_EXTRA_ACC_ITEMS_FIN" vbProcedure="false">"c413"</definedName>
    <definedName function="false" hidden="false" name="IQ_EXTRA_ACC_ITEMS_INS" vbProcedure="false">"c414"</definedName>
    <definedName function="false" hidden="false" name="IQ_EXTRA_ACC_ITEMS_RE" vbProcedure="false">"c6216"</definedName>
    <definedName function="false" hidden="false" name="IQ_EXTRA_ACC_ITEMS_REIT" vbProcedure="false">"c415"</definedName>
    <definedName function="false" hidden="false" name="IQ_EXTRA_ACC_ITEMS_UTI" vbProcedure="false">"c416"</definedName>
    <definedName function="false" hidden="false" name="IQ_EXTRA_ITEMS" vbProcedure="false">"c1459"</definedName>
    <definedName function="false" hidden="false" name="IQ_FDIC" vbProcedure="false">"c417"</definedName>
    <definedName function="false" hidden="false" name="IQ_FEDFUNDS_SOLD" vbProcedure="false">"c2256"</definedName>
    <definedName function="false" hidden="false" name="IQ_FFO" vbProcedure="false">"c1574"</definedName>
    <definedName function="false" hidden="false" name="IQ_FFO_ACT_OR_EST" vbProcedure="false">"c2216"</definedName>
    <definedName function="false" hidden="false" name="IQ_FFO_ADJ_ACT_OR_EST" vbProcedure="false">"c4435"</definedName>
    <definedName function="false" hidden="false" name="IQ_FFO_EST" vbProcedure="false">"c418"</definedName>
    <definedName function="false" hidden="false" name="IQ_FFO_HIGH_EST" vbProcedure="false">"c419"</definedName>
    <definedName function="false" hidden="false" name="IQ_FFO_LOW_EST" vbProcedure="false">"c420"</definedName>
    <definedName function="false" hidden="false" name="IQ_FFO_MEDIAN_EST" vbProcedure="false">"c1665"</definedName>
    <definedName function="false" hidden="false" name="IQ_FFO_NUM_EST" vbProcedure="false">"c421"</definedName>
    <definedName function="false" hidden="false" name="IQ_FFO_PAYOUT_RATIO" vbProcedure="false">"c3492"</definedName>
    <definedName function="false" hidden="false" name="IQ_FFO_SHARE_ACT_OR_EST" vbProcedure="false">"c4446"</definedName>
    <definedName function="false" hidden="false" name="IQ_FFO_STDDEV_EST" vbProcedure="false">"c422"</definedName>
    <definedName function="false" hidden="false" name="IQ_FHLB_DEBT" vbProcedure="false">"c423"</definedName>
    <definedName function="false" hidden="false" name="IQ_FHLB_DUE_CY" vbProcedure="false">"c2080"</definedName>
    <definedName function="false" hidden="false" name="IQ_FHLB_DUE_CY1" vbProcedure="false">"c2081"</definedName>
    <definedName function="false" hidden="false" name="IQ_FHLB_DUE_CY2" vbProcedure="false">"c2082"</definedName>
    <definedName function="false" hidden="false" name="IQ_FHLB_DUE_CY3" vbProcedure="false">"c2083"</definedName>
    <definedName function="false" hidden="false" name="IQ_FHLB_DUE_CY4" vbProcedure="false">"c2084"</definedName>
    <definedName function="false" hidden="false" name="IQ_FHLB_DUE_NEXT_FIVE" vbProcedure="false">"c2085"</definedName>
    <definedName function="false" hidden="false" name="IQ_FILINGDATE_BS" vbProcedure="false">"c424"</definedName>
    <definedName function="false" hidden="false" name="IQ_FILINGDATE_CF" vbProcedure="false">"c425"</definedName>
    <definedName function="false" hidden="false" name="IQ_FILINGDATE_IS" vbProcedure="false">"c426"</definedName>
    <definedName function="false" hidden="false" name="IQ_FILING_CURRENCY" vbProcedure="false">"c2129"</definedName>
    <definedName function="false" hidden="false" name="IQ_FILM_RIGHTS" vbProcedure="false">"c2254"</definedName>
    <definedName function="false" hidden="false" name="IQ_FINANCING_CASH" vbProcedure="false">"c1405"</definedName>
    <definedName function="false" hidden="false" name="IQ_FINANCING_CASH_SUPPL" vbProcedure="false">"c1406"</definedName>
    <definedName function="false" hidden="false" name="IQ_FINANCING_OBLIG_CURRENT" vbProcedure="false">"c6190"</definedName>
    <definedName function="false" hidden="false" name="IQ_FINANCING_OBLIG_NON_CURRENT" vbProcedure="false">"c6191"</definedName>
    <definedName function="false" hidden="false" name="IQ_FINISHED_INV" vbProcedure="false">"c438"</definedName>
    <definedName function="false" hidden="false" name="IQ_FIN_DIV_ASSETS_CURRENT" vbProcedure="false">"c427"</definedName>
    <definedName function="false" hidden="false" name="IQ_FIN_DIV_ASSETS_LT" vbProcedure="false">"c428"</definedName>
    <definedName function="false" hidden="false" name="IQ_FIN_DIV_CURRENT_PORT_DEBT_TOTAL" vbProcedure="false">"c5524"</definedName>
    <definedName function="false" hidden="false" name="IQ_FIN_DIV_CURRENT_PORT_LEASES_TOTAL" vbProcedure="false">"c5523"</definedName>
    <definedName function="false" hidden="false" name="IQ_FIN_DIV_DEBT_CURRENT" vbProcedure="false">"c429"</definedName>
    <definedName function="false" hidden="false" name="IQ_FIN_DIV_DEBT_LT" vbProcedure="false">"c430"</definedName>
    <definedName function="false" hidden="false" name="IQ_FIN_DIV_DEBT_LT_TOTAL" vbProcedure="false">"c5526"</definedName>
    <definedName function="false" hidden="false" name="IQ_FIN_DIV_DEBT_TOTAL" vbProcedure="false">"c5656"</definedName>
    <definedName function="false" hidden="false" name="IQ_FIN_DIV_EXP" vbProcedure="false">"c431"</definedName>
    <definedName function="false" hidden="false" name="IQ_FIN_DIV_INT_EXP" vbProcedure="false">"c432"</definedName>
    <definedName function="false" hidden="false" name="IQ_FIN_DIV_LEASES_LT_TOTAL" vbProcedure="false">"c5525"</definedName>
    <definedName function="false" hidden="false" name="IQ_FIN_DIV_LIAB_CURRENT" vbProcedure="false">"c433"</definedName>
    <definedName function="false" hidden="false" name="IQ_FIN_DIV_LIAB_LT" vbProcedure="false">"c434"</definedName>
    <definedName function="false" hidden="false" name="IQ_FIN_DIV_LOANS_CURRENT" vbProcedure="false">"c435"</definedName>
    <definedName function="false" hidden="false" name="IQ_FIN_DIV_LOANS_LT" vbProcedure="false">"c436"</definedName>
    <definedName function="false" hidden="false" name="IQ_FIN_DIV_LT_DEBT_TOTAL" vbProcedure="false">"c5655"</definedName>
    <definedName function="false" hidden="false" name="IQ_FIN_DIV_NOTES_PAY_TOTAL" vbProcedure="false">"c5522"</definedName>
    <definedName function="false" hidden="false" name="IQ_FIN_DIV_REV" vbProcedure="false">"c437"</definedName>
    <definedName function="false" hidden="false" name="IQ_FIN_DIV_ST_DEBT_TOTAL" vbProcedure="false">"c5527"</definedName>
    <definedName function="false" hidden="false" name="IQ_FIRSTPRICINGDATE" vbProcedure="false">"c3050"</definedName>
    <definedName function="false" hidden="false" name="IQ_FIRST_INT_DATE" vbProcedure="false">"c2186"</definedName>
    <definedName function="false" hidden="false" name="IQ_FIRST_YEAR_LIFE" vbProcedure="false">"c439"</definedName>
    <definedName function="false" hidden="false" name="IQ_FIRST_YEAR_LIFE_PREM" vbProcedure="false">"c2787"</definedName>
    <definedName function="false" hidden="false" name="IQ_FIRST_YEAR_PREM" vbProcedure="false">"c2786"</definedName>
    <definedName function="false" hidden="false" name="IQ_FISCAL_Q" vbProcedure="false">"c440"</definedName>
    <definedName function="false" hidden="false" name="IQ_FISCAL_Y" vbProcedure="false">"c441"</definedName>
    <definedName function="false" hidden="false" name="IQ_FIVEPERCENT_PERCENT" vbProcedure="false">"c443"</definedName>
    <definedName function="false" hidden="false" name="IQ_FIVEPERCENT_SHARES" vbProcedure="false">"c444"</definedName>
    <definedName function="false" hidden="false" name="IQ_FIVE_PERCENT_OWNER" vbProcedure="false">"c442"</definedName>
    <definedName function="false" hidden="false" name="IQ_FIXED_ASSET_TURNS" vbProcedure="false">"c445"</definedName>
    <definedName function="false" hidden="false" name="IQ_FLOAT_PERCENT" vbProcedure="false">"c1575"</definedName>
    <definedName function="false" hidden="false" name="IQ_FOREIGN_DEP_IB" vbProcedure="false">"c446"</definedName>
    <definedName function="false" hidden="false" name="IQ_FOREIGN_DEP_NON_IB" vbProcedure="false">"c447"</definedName>
    <definedName function="false" hidden="false" name="IQ_FOREIGN_EXCHANGE" vbProcedure="false">"c1376"</definedName>
    <definedName function="false" hidden="false" name="IQ_FOREIGN_LOANS" vbProcedure="false">"c448"</definedName>
    <definedName function="false" hidden="false" name="IQ_FQ" vbProcedure="false">500</definedName>
    <definedName function="false" hidden="false" name="IQ_FUEL" vbProcedure="false">"c449"</definedName>
    <definedName function="false" hidden="false" name="IQ_FULL_TIME" vbProcedure="false">"c450"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X" vbProcedure="false">"c451"</definedName>
    <definedName function="false" hidden="false" name="IQ_FY" vbProcedure="false">1000</definedName>
    <definedName function="false" hidden="false" name="IQ_GAAP_IS" vbProcedure="false">"c6194"</definedName>
    <definedName function="false" hidden="false" name="IQ_GAIN_ASSETS" vbProcedure="false">"c452"</definedName>
    <definedName function="false" hidden="false" name="IQ_GAIN_ASSETS_BNK" vbProcedure="false">"c453"</definedName>
    <definedName function="false" hidden="false" name="IQ_GAIN_ASSETS_BR" vbProcedure="false">"c454"</definedName>
    <definedName function="false" hidden="false" name="IQ_GAIN_ASSETS_CF" vbProcedure="false">"c455"</definedName>
    <definedName function="false" hidden="false" name="IQ_GAIN_ASSETS_CF_BNK" vbProcedure="false">"c456"</definedName>
    <definedName function="false" hidden="false" name="IQ_GAIN_ASSETS_CF_BR" vbProcedure="false">"c457"</definedName>
    <definedName function="false" hidden="false" name="IQ_GAIN_ASSETS_CF_FIN" vbProcedure="false">"c458"</definedName>
    <definedName function="false" hidden="false" name="IQ_GAIN_ASSETS_CF_INS" vbProcedure="false">"c459"</definedName>
    <definedName function="false" hidden="false" name="IQ_GAIN_ASSETS_CF_RE" vbProcedure="false">"c6217"</definedName>
    <definedName function="false" hidden="false" name="IQ_GAIN_ASSETS_CF_REIT" vbProcedure="false">"c460"</definedName>
    <definedName function="false" hidden="false" name="IQ_GAIN_ASSETS_CF_UTI" vbProcedure="false">"c461"</definedName>
    <definedName function="false" hidden="false" name="IQ_GAIN_ASSETS_FIN" vbProcedure="false">"c462"</definedName>
    <definedName function="false" hidden="false" name="IQ_GAIN_ASSETS_INS" vbProcedure="false">"c463"</definedName>
    <definedName function="false" hidden="false" name="IQ_GAIN_ASSETS_RE" vbProcedure="false">"c6218"</definedName>
    <definedName function="false" hidden="false" name="IQ_GAIN_ASSETS_REIT" vbProcedure="false">"c471"</definedName>
    <definedName function="false" hidden="false" name="IQ_GAIN_ASSETS_REV" vbProcedure="false">"c472"</definedName>
    <definedName function="false" hidden="false" name="IQ_GAIN_ASSETS_REV_BNK" vbProcedure="false">"c473"</definedName>
    <definedName function="false" hidden="false" name="IQ_GAIN_ASSETS_REV_BR" vbProcedure="false">"c474"</definedName>
    <definedName function="false" hidden="false" name="IQ_GAIN_ASSETS_REV_FIN" vbProcedure="false">"c475"</definedName>
    <definedName function="false" hidden="false" name="IQ_GAIN_ASSETS_REV_INS" vbProcedure="false">"c476"</definedName>
    <definedName function="false" hidden="false" name="IQ_GAIN_ASSETS_REV_RE" vbProcedure="false">"c6219"</definedName>
    <definedName function="false" hidden="false" name="IQ_GAIN_ASSETS_REV_REIT" vbProcedure="false">"c477"</definedName>
    <definedName function="false" hidden="false" name="IQ_GAIN_ASSETS_REV_UTI" vbProcedure="false">"c478"</definedName>
    <definedName function="false" hidden="false" name="IQ_GAIN_ASSETS_UTI" vbProcedure="false">"c479"</definedName>
    <definedName function="false" hidden="false" name="IQ_GAIN_INVEST" vbProcedure="false">"c1463"</definedName>
    <definedName function="false" hidden="false" name="IQ_GAIN_INVEST_BNK" vbProcedure="false">"c1582"</definedName>
    <definedName function="false" hidden="false" name="IQ_GAIN_INVEST_BR" vbProcedure="false">"c1464"</definedName>
    <definedName function="false" hidden="false" name="IQ_GAIN_INVEST_CF" vbProcedure="false">"c480"</definedName>
    <definedName function="false" hidden="false" name="IQ_GAIN_INVEST_CF_BNK" vbProcedure="false">"c481"</definedName>
    <definedName function="false" hidden="false" name="IQ_GAIN_INVEST_CF_BR" vbProcedure="false">"c482"</definedName>
    <definedName function="false" hidden="false" name="IQ_GAIN_INVEST_CF_FIN" vbProcedure="false">"c483"</definedName>
    <definedName function="false" hidden="false" name="IQ_GAIN_INVEST_CF_INS" vbProcedure="false">"c484"</definedName>
    <definedName function="false" hidden="false" name="IQ_GAIN_INVEST_CF_RE" vbProcedure="false">"c6220"</definedName>
    <definedName function="false" hidden="false" name="IQ_GAIN_INVEST_CF_REIT" vbProcedure="false">"c485"</definedName>
    <definedName function="false" hidden="false" name="IQ_GAIN_INVEST_CF_UTI" vbProcedure="false">"c486"</definedName>
    <definedName function="false" hidden="false" name="IQ_GAIN_INVEST_FIN" vbProcedure="false">"c1465"</definedName>
    <definedName function="false" hidden="false" name="IQ_GAIN_INVEST_INS" vbProcedure="false">"c1466"</definedName>
    <definedName function="false" hidden="false" name="IQ_GAIN_INVEST_RE" vbProcedure="false">"c6278"</definedName>
    <definedName function="false" hidden="false" name="IQ_GAIN_INVEST_REIT" vbProcedure="false">"c1467"</definedName>
    <definedName function="false" hidden="false" name="IQ_GAIN_INVEST_REV" vbProcedure="false">"c494"</definedName>
    <definedName function="false" hidden="false" name="IQ_GAIN_INVEST_REV_BNK" vbProcedure="false">"c495"</definedName>
    <definedName function="false" hidden="false" name="IQ_GAIN_INVEST_REV_BR" vbProcedure="false">"c496"</definedName>
    <definedName function="false" hidden="false" name="IQ_GAIN_INVEST_REV_FIN" vbProcedure="false">"c497"</definedName>
    <definedName function="false" hidden="false" name="IQ_GAIN_INVEST_REV_INS" vbProcedure="false">"c498"</definedName>
    <definedName function="false" hidden="false" name="IQ_GAIN_INVEST_REV_RE" vbProcedure="false">"c6221"</definedName>
    <definedName function="false" hidden="false" name="IQ_GAIN_INVEST_REV_REIT" vbProcedure="false">"c499"</definedName>
    <definedName function="false" hidden="false" name="IQ_GAIN_INVEST_REV_UTI" vbProcedure="false">"c500"</definedName>
    <definedName function="false" hidden="false" name="IQ_GAIN_INVEST_UTI" vbProcedure="false">"c1468"</definedName>
    <definedName function="false" hidden="false" name="IQ_GAIN_LOANS_REC" vbProcedure="false">"c501"</definedName>
    <definedName function="false" hidden="false" name="IQ_GAIN_LOANS_RECEIV" vbProcedure="false">"c502"</definedName>
    <definedName function="false" hidden="false" name="IQ_GAIN_LOANS_RECEIV_REV_FIN" vbProcedure="false">"c503"</definedName>
    <definedName function="false" hidden="false" name="IQ_GAIN_LOANS_REV" vbProcedure="false">"c504"</definedName>
    <definedName function="false" hidden="false" name="IQ_GAIN_SALE_ASSETS" vbProcedure="false">"c1377"</definedName>
    <definedName function="false" hidden="false" name="IQ_GA_EXP" vbProcedure="false">"c2241"</definedName>
    <definedName function="false" hidden="false" name="IQ_GEO_SEG_ASSETS" vbProcedure="false">"c4069"</definedName>
    <definedName function="false" hidden="false" name="IQ_GEO_SEG_ASSETS_ABS" vbProcedure="false">"c4091"</definedName>
    <definedName function="false" hidden="false" name="IQ_GEO_SEG_ASSETS_TOTAL" vbProcedure="false">"c4123"</definedName>
    <definedName function="false" hidden="false" name="IQ_GEO_SEG_CAPEX" vbProcedure="false">"c4083"</definedName>
    <definedName function="false" hidden="false" name="IQ_GEO_SEG_CAPEX_ABS" vbProcedure="false">"c4105"</definedName>
    <definedName function="false" hidden="false" name="IQ_GEO_SEG_CAPEX_TOTAL" vbProcedure="false">"c4127"</definedName>
    <definedName function="false" hidden="false" name="IQ_GEO_SEG_DA" vbProcedure="false">"c4082"</definedName>
    <definedName function="false" hidden="false" name="IQ_GEO_SEG_DA_ABS" vbProcedure="false">"c4104"</definedName>
    <definedName function="false" hidden="false" name="IQ_GEO_SEG_DA_TOTAL" vbProcedure="false">"c4126"</definedName>
    <definedName function="false" hidden="false" name="IQ_GEO_SEG_EARNINGS_OP" vbProcedure="false">"c4073"</definedName>
    <definedName function="false" hidden="false" name="IQ_GEO_SEG_EARNINGS_OP_ABS" vbProcedure="false">"c4095"</definedName>
    <definedName function="false" hidden="false" name="IQ_GEO_SEG_EARNINGS_OP_TOTAL" vbProcedure="false">"c4119"</definedName>
    <definedName function="false" hidden="false" name="IQ_GEO_SEG_EBT" vbProcedure="false">"c4072"</definedName>
    <definedName function="false" hidden="false" name="IQ_GEO_SEG_EBT_ABS" vbProcedure="false">"c4094"</definedName>
    <definedName function="false" hidden="false" name="IQ_GEO_SEG_EBT_TOTAL" vbProcedure="false">"c4121"</definedName>
    <definedName function="false" hidden="false" name="IQ_GEO_SEG_GP" vbProcedure="false">"c4070"</definedName>
    <definedName function="false" hidden="false" name="IQ_GEO_SEG_GP_ABS" vbProcedure="false">"c4092"</definedName>
    <definedName function="false" hidden="false" name="IQ_GEO_SEG_GP_TOTAL" vbProcedure="false">"c4120"</definedName>
    <definedName function="false" hidden="false" name="IQ_GEO_SEG_INC_TAX" vbProcedure="false">"c4081"</definedName>
    <definedName function="false" hidden="false" name="IQ_GEO_SEG_INC_TAX_ABS" vbProcedure="false">"c4103"</definedName>
    <definedName function="false" hidden="false" name="IQ_GEO_SEG_INC_TAX_TOTAL" vbProcedure="false">"c4125"</definedName>
    <definedName function="false" hidden="false" name="IQ_GEO_SEG_INTEREST_EXP" vbProcedure="false">"c4080"</definedName>
    <definedName function="false" hidden="false" name="IQ_GEO_SEG_INTEREST_EXP_ABS" vbProcedure="false">"c4102"</definedName>
    <definedName function="false" hidden="false" name="IQ_GEO_SEG_INTEREST_EXP_TOTAL" vbProcedure="false">"c4124"</definedName>
    <definedName function="false" hidden="false" name="IQ_GEO_SEG_NAME" vbProcedure="false">"c5484"</definedName>
    <definedName function="false" hidden="false" name="IQ_GEO_SEG_NAME_ABS" vbProcedure="false">"c5485"</definedName>
    <definedName function="false" hidden="false" name="IQ_GEO_SEG_NI" vbProcedure="false">"c4071"</definedName>
    <definedName function="false" hidden="false" name="IQ_GEO_SEG_NI_ABS" vbProcedure="false">"c4093"</definedName>
    <definedName function="false" hidden="false" name="IQ_GEO_SEG_NI_TOTAL" vbProcedure="false">"c4122"</definedName>
    <definedName function="false" hidden="false" name="IQ_GEO_SEG_OPER_INC" vbProcedure="false">"c4075"</definedName>
    <definedName function="false" hidden="false" name="IQ_GEO_SEG_OPER_INC_ABS" vbProcedure="false">"c4097"</definedName>
    <definedName function="false" hidden="false" name="IQ_GEO_SEG_OPER_INC_TOTAL" vbProcedure="false">"c4118"</definedName>
    <definedName function="false" hidden="false" name="IQ_GEO_SEG_REV" vbProcedure="false">"c4074"</definedName>
    <definedName function="false" hidden="false" name="IQ_GEO_SEG_REV_ABS" vbProcedure="false">"c4096"</definedName>
    <definedName function="false" hidden="false" name="IQ_GEO_SEG_REV_TOTAL" vbProcedure="false">"c4117"</definedName>
    <definedName function="false" hidden="false" name="IQ_GOODWILL_NET" vbProcedure="false">"c1380"</definedName>
    <definedName function="false" hidden="false" name="IQ_GP" vbProcedure="false">"c511"</definedName>
    <definedName function="false" hidden="false" name="IQ_GPPE" vbProcedure="false">"c518"</definedName>
    <definedName function="false" hidden="false" name="IQ_GP_10YR_ANN_CAGR" vbProcedure="false">"c6090"</definedName>
    <definedName function="false" hidden="false" name="IQ_GP_10YR_ANN_GROWTH" vbProcedure="false">"c512"</definedName>
    <definedName function="false" hidden="false" name="IQ_GP_1YR_ANN_GROWTH" vbProcedure="false">"c513"</definedName>
    <definedName function="false" hidden="false" name="IQ_GP_2YR_ANN_CAGR" vbProcedure="false">"c6091"</definedName>
    <definedName function="false" hidden="false" name="IQ_GP_2YR_ANN_GROWTH" vbProcedure="false">"c514"</definedName>
    <definedName function="false" hidden="false" name="IQ_GP_3YR_ANN_CAGR" vbProcedure="false">"c6092"</definedName>
    <definedName function="false" hidden="false" name="IQ_GP_3YR_ANN_GROWTH" vbProcedure="false">"c515"</definedName>
    <definedName function="false" hidden="false" name="IQ_GP_5YR_ANN_CAGR" vbProcedure="false">"c6093"</definedName>
    <definedName function="false" hidden="false" name="IQ_GP_5YR_ANN_GROWTH" vbProcedure="false">"c516"</definedName>
    <definedName function="false" hidden="false" name="IQ_GP_7YR_ANN_CAGR" vbProcedure="false">"c6094"</definedName>
    <definedName function="false" hidden="false" name="IQ_GP_7YR_ANN_GROWTH" vbProcedure="false">"c517"</definedName>
    <definedName function="false" hidden="false" name="IQ_GROSS_AH_EARNED" vbProcedure="false">"c2742"</definedName>
    <definedName function="false" hidden="false" name="IQ_GROSS_CLAIM_EXP_INCUR" vbProcedure="false">"c2755"</definedName>
    <definedName function="false" hidden="false" name="IQ_GROSS_CLAIM_EXP_PAID" vbProcedure="false">"c2758"</definedName>
    <definedName function="false" hidden="false" name="IQ_GROSS_CLAIM_EXP_RES" vbProcedure="false">"c2752"</definedName>
    <definedName function="false" hidden="false" name="IQ_GROSS_DIVID" vbProcedure="false">"c1446"</definedName>
    <definedName function="false" hidden="false" name="IQ_GROSS_EARNED" vbProcedure="false">"c2732"</definedName>
    <definedName function="false" hidden="false" name="IQ_GROSS_LIFE_EARNED" vbProcedure="false">"c2737"</definedName>
    <definedName function="false" hidden="false" name="IQ_GROSS_LIFE_IN_FORCE" vbProcedure="false">"c2767"</definedName>
    <definedName function="false" hidden="false" name="IQ_GROSS_LOANS" vbProcedure="false">"c521"</definedName>
    <definedName function="false" hidden="false" name="IQ_GROSS_LOANS_10YR_ANN_CAGR" vbProcedure="false">"c6095"</definedName>
    <definedName function="false" hidden="false" name="IQ_GROSS_LOANS_10YR_ANN_GROWTH" vbProcedure="false">"c522"</definedName>
    <definedName function="false" hidden="false" name="IQ_GROSS_LOANS_1YR_ANN_GROWTH" vbProcedure="false">"c523"</definedName>
    <definedName function="false" hidden="false" name="IQ_GROSS_LOANS_2YR_ANN_CAGR" vbProcedure="false">"c6096"</definedName>
    <definedName function="false" hidden="false" name="IQ_GROSS_LOANS_2YR_ANN_GROWTH" vbProcedure="false">"c524"</definedName>
    <definedName function="false" hidden="false" name="IQ_GROSS_LOANS_3YR_ANN_CAGR" vbProcedure="false">"c6097"</definedName>
    <definedName function="false" hidden="false" name="IQ_GROSS_LOANS_3YR_ANN_GROWTH" vbProcedure="false">"c525"</definedName>
    <definedName function="false" hidden="false" name="IQ_GROSS_LOANS_5YR_ANN_CAGR" vbProcedure="false">"c6098"</definedName>
    <definedName function="false" hidden="false" name="IQ_GROSS_LOANS_5YR_ANN_GROWTH" vbProcedure="false">"c526"</definedName>
    <definedName function="false" hidden="false" name="IQ_GROSS_LOANS_7YR_ANN_CAGR" vbProcedure="false">"c6099"</definedName>
    <definedName function="false" hidden="false" name="IQ_GROSS_LOANS_7YR_ANN_GROWTH" vbProcedure="false">"c527"</definedName>
    <definedName function="false" hidden="false" name="IQ_GROSS_LOANS_TOTAL_DEPOSITS" vbProcedure="false">"c528"</definedName>
    <definedName function="false" hidden="false" name="IQ_GROSS_MARGIN" vbProcedure="false">"c529"</definedName>
    <definedName function="false" hidden="false" name="IQ_GROSS_PC_EARNED" vbProcedure="false">"c2747"</definedName>
    <definedName function="false" hidden="false" name="IQ_GROSS_PROFIT" vbProcedure="false">"c1378"</definedName>
    <definedName function="false" hidden="false" name="IQ_GROSS_SPRD" vbProcedure="false">"c2155"</definedName>
    <definedName function="false" hidden="false" name="IQ_GROSS_WRITTEN" vbProcedure="false">"c2726"</definedName>
    <definedName function="false" hidden="false" name="IQ_GW" vbProcedure="false">"c530"</definedName>
    <definedName function="false" hidden="false" name="IQ_GW_AMORT_BR" vbProcedure="false">"c532"</definedName>
    <definedName function="false" hidden="false" name="IQ_GW_AMORT_FIN" vbProcedure="false">"c540"</definedName>
    <definedName function="false" hidden="false" name="IQ_GW_AMORT_INS" vbProcedure="false">"c541"</definedName>
    <definedName function="false" hidden="false" name="IQ_GW_AMORT_REIT" vbProcedure="false">"c542"</definedName>
    <definedName function="false" hidden="false" name="IQ_GW_AMORT_UTI" vbProcedure="false">"c543"</definedName>
    <definedName function="false" hidden="false" name="IQ_GW_INTAN_AMORT" vbProcedure="false">"c1469"</definedName>
    <definedName function="false" hidden="false" name="IQ_GW_INTAN_AMORT_BNK" vbProcedure="false">"c544"</definedName>
    <definedName function="false" hidden="false" name="IQ_GW_INTAN_AMORT_BR" vbProcedure="false">"c1470"</definedName>
    <definedName function="false" hidden="false" name="IQ_GW_INTAN_AMORT_CF" vbProcedure="false">"c1471"</definedName>
    <definedName function="false" hidden="false" name="IQ_GW_INTAN_AMORT_CF_BNK" vbProcedure="false">"c1472"</definedName>
    <definedName function="false" hidden="false" name="IQ_GW_INTAN_AMORT_CF_BR" vbProcedure="false">"c1473"</definedName>
    <definedName function="false" hidden="false" name="IQ_GW_INTAN_AMORT_CF_FIN" vbProcedure="false">"c1474"</definedName>
    <definedName function="false" hidden="false" name="IQ_GW_INTAN_AMORT_CF_INS" vbProcedure="false">"c1475"</definedName>
    <definedName function="false" hidden="false" name="IQ_GW_INTAN_AMORT_CF_RE" vbProcedure="false">"c6279"</definedName>
    <definedName function="false" hidden="false" name="IQ_GW_INTAN_AMORT_CF_REIT" vbProcedure="false">"c1476"</definedName>
    <definedName function="false" hidden="false" name="IQ_GW_INTAN_AMORT_CF_UTI" vbProcedure="false">"c1477"</definedName>
    <definedName function="false" hidden="false" name="IQ_GW_INTAN_AMORT_FIN" vbProcedure="false">"c1478"</definedName>
    <definedName function="false" hidden="false" name="IQ_GW_INTAN_AMORT_INS" vbProcedure="false">"c1479"</definedName>
    <definedName function="false" hidden="false" name="IQ_GW_INTAN_AMORT_RE" vbProcedure="false">"c6280"</definedName>
    <definedName function="false" hidden="false" name="IQ_GW_INTAN_AMORT_REIT" vbProcedure="false">"c1480"</definedName>
    <definedName function="false" hidden="false" name="IQ_GW_INTAN_AMORT_UTI" vbProcedure="false">"c1481"</definedName>
    <definedName function="false" hidden="false" name="IQ_HC_ADMISSIONS" vbProcedure="false">"c5953"</definedName>
    <definedName function="false" hidden="false" name="IQ_HC_ADMISSIONS_GROWTH" vbProcedure="false">"c5997"</definedName>
    <definedName function="false" hidden="false" name="IQ_HC_ADMISSIONS_MANAGED_CARE" vbProcedure="false">"c5956"</definedName>
    <definedName function="false" hidden="false" name="IQ_HC_ADMISSIONS_MEDICAID" vbProcedure="false">"c5955"</definedName>
    <definedName function="false" hidden="false" name="IQ_HC_ADMISSIONS_MEDICARE" vbProcedure="false">"c5954"</definedName>
    <definedName function="false" hidden="false" name="IQ_HC_ADMISSIONS_OTHER" vbProcedure="false">"c5957"</definedName>
    <definedName function="false" hidden="false" name="IQ_HC_ADMISSIONS_SF" vbProcedure="false">"c6006"</definedName>
    <definedName function="false" hidden="false" name="IQ_HC_ALFS" vbProcedure="false">"c5952"</definedName>
    <definedName function="false" hidden="false" name="IQ_HC_AVG_BEDS_SVC" vbProcedure="false">"c5951"</definedName>
    <definedName function="false" hidden="false" name="IQ_HC_AVG_DAILY_CENSUS" vbProcedure="false">"c5965"</definedName>
    <definedName function="false" hidden="false" name="IQ_HC_AVG_LICENSED_BEDS" vbProcedure="false">"c5949"</definedName>
    <definedName function="false" hidden="false" name="IQ_HC_AVG_LICENSED_BEDS_SF" vbProcedure="false">"c6004"</definedName>
    <definedName function="false" hidden="false" name="IQ_HC_AVG_STAY" vbProcedure="false">"c5966"</definedName>
    <definedName function="false" hidden="false" name="IQ_HC_AVG_STAY_SF" vbProcedure="false">"c6016"</definedName>
    <definedName function="false" hidden="false" name="IQ_HC_BEDS_SVC" vbProcedure="false">"c5950"</definedName>
    <definedName function="false" hidden="false" name="IQ_HC_DAYS_REV_OUT" vbProcedure="false">"c5993"</definedName>
    <definedName function="false" hidden="false" name="IQ_HC_EQUIVALENT_ADMISSIONS" vbProcedure="false">"c5958"</definedName>
    <definedName function="false" hidden="false" name="IQ_HC_EQUIVALENT_ADMISSIONS_SF" vbProcedure="false">"c6007"</definedName>
    <definedName function="false" hidden="false" name="IQ_HC_EQUIV_ADMISSIONS_GROWTH" vbProcedure="false">"c5998"</definedName>
    <definedName function="false" hidden="false" name="IQ_HC_ER_VISITS" vbProcedure="false">"c5964"</definedName>
    <definedName function="false" hidden="false" name="IQ_HC_ER_VISITS_SF" vbProcedure="false">"c6017"</definedName>
    <definedName function="false" hidden="false" name="IQ_HC_GROSS_INPATIENT_REV" vbProcedure="false">"c5987"</definedName>
    <definedName function="false" hidden="false" name="IQ_HC_GROSS_OUTPATIENT_REV" vbProcedure="false">"c5988"</definedName>
    <definedName function="false" hidden="false" name="IQ_HC_GROSS_PATIENT_REV" vbProcedure="false">"c5989"</definedName>
    <definedName function="false" hidden="false" name="IQ_HC_HOSP_FACILITIES_CONSOL" vbProcedure="false">"c5945"</definedName>
    <definedName function="false" hidden="false" name="IQ_HC_HOSP_FACILITIES_CONSOL_SF" vbProcedure="false">"c6000"</definedName>
    <definedName function="false" hidden="false" name="IQ_HC_HOSP_FACILITIES_NON_CONSOL" vbProcedure="false">"c5946"</definedName>
    <definedName function="false" hidden="false" name="IQ_HC_HOSP_FACILITIES_NON_CONSOL_SF" vbProcedure="false">"c6001"</definedName>
    <definedName function="false" hidden="false" name="IQ_HC_HOSP_FACILITIES_TOTAL" vbProcedure="false">"c5947"</definedName>
    <definedName function="false" hidden="false" name="IQ_HC_HOSP_FACILITIES_TOTAL_SF" vbProcedure="false">"c6002"</definedName>
    <definedName function="false" hidden="false" name="IQ_HC_INPATIENT_PROCEDURES" vbProcedure="false">"c5961"</definedName>
    <definedName function="false" hidden="false" name="IQ_HC_INPATIENT_PROCEDURES_SF" vbProcedure="false">"c6011"</definedName>
    <definedName function="false" hidden="false" name="IQ_HC_INPATIENT_REV_PER_ADMISSION" vbProcedure="false">"c5994"</definedName>
    <definedName function="false" hidden="false" name="IQ_HC_INTPATIENT_SVCS_PCT_REV" vbProcedure="false">"c5975"</definedName>
    <definedName function="false" hidden="false" name="IQ_HC_INTPATIENT_SVCS_PCT_REV_SF" vbProcedure="false">"c6015"</definedName>
    <definedName function="false" hidden="false" name="IQ_HC_LICENSED_BEDS" vbProcedure="false">"c5948"</definedName>
    <definedName function="false" hidden="false" name="IQ_HC_LICENSED_BEDS_SF" vbProcedure="false">"c6003"</definedName>
    <definedName function="false" hidden="false" name="IQ_HC_MANAGED_CARE_PCT_ADMISSIONS" vbProcedure="false">"c5982"</definedName>
    <definedName function="false" hidden="false" name="IQ_HC_MANAGED_CARE_PCT_REV" vbProcedure="false">"c5978"</definedName>
    <definedName function="false" hidden="false" name="IQ_HC_MEDICAID_PCT_ADMISSIONS" vbProcedure="false">"c5981"</definedName>
    <definedName function="false" hidden="false" name="IQ_HC_MEDICAID_PCT_REV" vbProcedure="false">"c5977"</definedName>
    <definedName function="false" hidden="false" name="IQ_HC_MEDICARE_PCT_ADMISSIONS" vbProcedure="false">"c5980"</definedName>
    <definedName function="false" hidden="false" name="IQ_HC_MEDICARE_PCT_REV" vbProcedure="false">"c5976"</definedName>
    <definedName function="false" hidden="false" name="IQ_HC_NET_INPATIENT_REV" vbProcedure="false">"c5984"</definedName>
    <definedName function="false" hidden="false" name="IQ_HC_NET_OUTPATIENT_REV" vbProcedure="false">"c5985"</definedName>
    <definedName function="false" hidden="false" name="IQ_HC_NET_PATIENT_REV" vbProcedure="false">"c5986"</definedName>
    <definedName function="false" hidden="false" name="IQ_HC_NET_PATIENT_REV_SF" vbProcedure="false">"c6005"</definedName>
    <definedName function="false" hidden="false" name="IQ_HC_OCC_RATE" vbProcedure="false">"c5967"</definedName>
    <definedName function="false" hidden="false" name="IQ_HC_OCC_RATE_LICENSED_BEDS" vbProcedure="false">"c5968"</definedName>
    <definedName function="false" hidden="false" name="IQ_HC_OCC_RATE_SF" vbProcedure="false">"c6009"</definedName>
    <definedName function="false" hidden="false" name="IQ_HC_OPEX_SUPPLIES" vbProcedure="false">"c5990"</definedName>
    <definedName function="false" hidden="false" name="IQ_HC_OTHER_OPEX_PCT_REV" vbProcedure="false">"c5973"</definedName>
    <definedName function="false" hidden="false" name="IQ_HC_OUTPATIENT_PROCEDURES" vbProcedure="false">"c5962"</definedName>
    <definedName function="false" hidden="false" name="IQ_HC_OUTPATIENT_PROCEDURES_SF" vbProcedure="false">"c6012"</definedName>
    <definedName function="false" hidden="false" name="IQ_HC_OUTPATIENT_REV_PER_ADMISSION" vbProcedure="false">"c5995"</definedName>
    <definedName function="false" hidden="false" name="IQ_HC_OUTPATIENT_SVCS_PCT_REV" vbProcedure="false">"c5974"</definedName>
    <definedName function="false" hidden="false" name="IQ_HC_OUTPATIENT_SVCS_PCT_REV_SF" vbProcedure="false">"c6014"</definedName>
    <definedName function="false" hidden="false" name="IQ_HC_PATIENT_DAYS" vbProcedure="false">"c5960"</definedName>
    <definedName function="false" hidden="false" name="IQ_HC_PATIENT_DAYS_SF" vbProcedure="false">"c6010"</definedName>
    <definedName function="false" hidden="false" name="IQ_HC_PROF_GEN_LIAB_CLAIM_PAID" vbProcedure="false">"c5991"</definedName>
    <definedName function="false" hidden="false" name="IQ_HC_PROF_GEN_LIAB_EXP_BENEFIT" vbProcedure="false">"c5992"</definedName>
    <definedName function="false" hidden="false" name="IQ_HC_PROVISION_DOUBTFUL_PCT_REV" vbProcedure="false">"c5972"</definedName>
    <definedName function="false" hidden="false" name="IQ_HC_REV_GROWTH" vbProcedure="false">"c5996"</definedName>
    <definedName function="false" hidden="false" name="IQ_HC_REV_PER_EQUIV_ADMISSION" vbProcedure="false">"c5959"</definedName>
    <definedName function="false" hidden="false" name="IQ_HC_REV_PER_EQUIV_ADMISSIONS_GROWTH" vbProcedure="false">"c5999"</definedName>
    <definedName function="false" hidden="false" name="IQ_HC_REV_PER_EQUIV_ADMISSION_SF" vbProcedure="false">"c6008"</definedName>
    <definedName function="false" hidden="false" name="IQ_HC_REV_PER_PATIENT_DAY" vbProcedure="false">"c5969"</definedName>
    <definedName function="false" hidden="false" name="IQ_HC_REV_PER_PATIENT_DAY_SF" vbProcedure="false">"c6018"</definedName>
    <definedName function="false" hidden="false" name="IQ_HC_SALARIES_PCT_REV" vbProcedure="false">"c5970"</definedName>
    <definedName function="false" hidden="false" name="IQ_HC_SUPPLIES_PCT_REV" vbProcedure="false">"c5971"</definedName>
    <definedName function="false" hidden="false" name="IQ_HC_TOTAL_PROCEDURES" vbProcedure="false">"c5963"</definedName>
    <definedName function="false" hidden="false" name="IQ_HC_TOTAL_PROCEDURES_SF" vbProcedure="false">"c6013"</definedName>
    <definedName function="false" hidden="false" name="IQ_HC_UNINSURED_PCT_ADMISSIONS" vbProcedure="false">"c5983"</definedName>
    <definedName function="false" hidden="false" name="IQ_HC_UNINSURED_PCT_REV" vbProcedure="false">"c5979"</definedName>
    <definedName function="false" hidden="false" name="IQ_HIGHPRICE" vbProcedure="false">"c545"</definedName>
    <definedName function="false" hidden="false" name="IQ_HIGH_TARGET_PRICE" vbProcedure="false">"c1651"</definedName>
    <definedName function="false" hidden="false" name="IQ_HIGH_TARGET_PRICE_REUT" vbProcedure="false">"c5317"</definedName>
    <definedName function="false" hidden="false" name="IQ_HOMEOWNERS_WRITTEN" vbProcedure="false">"c546"</definedName>
    <definedName function="false" hidden="false" name="IQ_HOME_AVG_LOAN_SIZE" vbProcedure="false">"c5911"</definedName>
    <definedName function="false" hidden="false" name="IQ_HOME_BACKLOG" vbProcedure="false">"c5844"</definedName>
    <definedName function="false" hidden="false" name="IQ_HOME_BACKLOG_AVG_JV" vbProcedure="false">"c5848"</definedName>
    <definedName function="false" hidden="false" name="IQ_HOME_BACKLOG_AVG_JV_GROWTH" vbProcedure="false">"c5928"</definedName>
    <definedName function="false" hidden="false" name="IQ_HOME_BACKLOG_AVG_JV_INC" vbProcedure="false">"c5851"</definedName>
    <definedName function="false" hidden="false" name="IQ_HOME_BACKLOG_AVG_JV_INC_GROWTH" vbProcedure="false">"c5931"</definedName>
    <definedName function="false" hidden="false" name="IQ_HOME_BACKLOG_AVG_PRICE" vbProcedure="false">"c5845"</definedName>
    <definedName function="false" hidden="false" name="IQ_HOME_BACKLOG_AVG_PRICE_GROWTH" vbProcedure="false">"c5925"</definedName>
    <definedName function="false" hidden="false" name="IQ_HOME_BACKLOG_GROWTH" vbProcedure="false">"c5924"</definedName>
    <definedName function="false" hidden="false" name="IQ_HOME_BACKLOG_JV" vbProcedure="false">"c5847"</definedName>
    <definedName function="false" hidden="false" name="IQ_HOME_BACKLOG_JV_GROWTH" vbProcedure="false">"c5927"</definedName>
    <definedName function="false" hidden="false" name="IQ_HOME_BACKLOG_JV_INC" vbProcedure="false">"c5850"</definedName>
    <definedName function="false" hidden="false" name="IQ_HOME_BACKLOG_JV_INC_GROWTH" vbProcedure="false">"c5930"</definedName>
    <definedName function="false" hidden="false" name="IQ_HOME_BACKLOG_VALUE" vbProcedure="false">"c5846"</definedName>
    <definedName function="false" hidden="false" name="IQ_HOME_BACKLOG_VALUE_GROWTH" vbProcedure="false">"c5926"</definedName>
    <definedName function="false" hidden="false" name="IQ_HOME_BACKLOG_VALUE_JV" vbProcedure="false">"c5849"</definedName>
    <definedName function="false" hidden="false" name="IQ_HOME_BACKLOG_VALUE_JV_GROWTH" vbProcedure="false">"c5929"</definedName>
    <definedName function="false" hidden="false" name="IQ_HOME_BACKLOG_VALUE_JV_INC" vbProcedure="false">"c5852"</definedName>
    <definedName function="false" hidden="false" name="IQ_HOME_BACKLOG_VALUE_JV_INC_GROWTH" vbProcedure="false">"c5932"</definedName>
    <definedName function="false" hidden="false" name="IQ_HOME_COMMUNITIES_ACTIVE" vbProcedure="false">"c5862"</definedName>
    <definedName function="false" hidden="false" name="IQ_HOME_COMMUNITIES_ACTIVE_GROWTH" vbProcedure="false">"c5942"</definedName>
    <definedName function="false" hidden="false" name="IQ_HOME_COMMUNITIES_ACTIVE_JV" vbProcedure="false">"c5863"</definedName>
    <definedName function="false" hidden="false" name="IQ_HOME_COMMUNITIES_ACTIVE_JV_GROWTH" vbProcedure="false">"c5943"</definedName>
    <definedName function="false" hidden="false" name="IQ_HOME_COMMUNITIES_ACTIVE_JV_INC" vbProcedure="false">"c5864"</definedName>
    <definedName function="false" hidden="false" name="IQ_HOME_COMMUNITIES_ACTIVE_JV_INC_GROWTH" vbProcedure="false">"c5944"</definedName>
    <definedName function="false" hidden="false" name="IQ_HOME_COST_CONSTRUCTION_SVCS" vbProcedure="false">"c5882"</definedName>
    <definedName function="false" hidden="false" name="IQ_HOME_COST_ELIMINATIONS_OTHER" vbProcedure="false">"c5883"</definedName>
    <definedName function="false" hidden="false" name="IQ_HOME_COST_FINANCIAL_SVCS" vbProcedure="false">"c5881"</definedName>
    <definedName function="false" hidden="false" name="IQ_HOME_COST_HOUSING" vbProcedure="false">"c5877"</definedName>
    <definedName function="false" hidden="false" name="IQ_HOME_COST_LAND_LOT" vbProcedure="false">"c5878"</definedName>
    <definedName function="false" hidden="false" name="IQ_HOME_COST_OTHER_HOMEBUILDING" vbProcedure="false">"c5879"</definedName>
    <definedName function="false" hidden="false" name="IQ_HOME_COST_TOTAL" vbProcedure="false">"c5884"</definedName>
    <definedName function="false" hidden="false" name="IQ_HOME_COST_TOTAL_HOMEBUILDING" vbProcedure="false">"c5880"</definedName>
    <definedName function="false" hidden="false" name="IQ_HOME_DELIVERED" vbProcedure="false">"c5835"</definedName>
    <definedName function="false" hidden="false" name="IQ_HOME_DELIVERED_AVG_PRICE" vbProcedure="false">"c5836"</definedName>
    <definedName function="false" hidden="false" name="IQ_HOME_DELIVERED_AVG_PRICE_GROWTH" vbProcedure="false">"c5916"</definedName>
    <definedName function="false" hidden="false" name="IQ_HOME_DELIVERED_AVG_PRICE_JV" vbProcedure="false">"c5839"</definedName>
    <definedName function="false" hidden="false" name="IQ_HOME_DELIVERED_AVG_PRICE_JV_GROWTH" vbProcedure="false">"c5919"</definedName>
    <definedName function="false" hidden="false" name="IQ_HOME_DELIVERED_AVG_PRICE_JV_INC" vbProcedure="false">"c5842"</definedName>
    <definedName function="false" hidden="false" name="IQ_HOME_DELIVERED_AVG_PRICE_JV_INC_GROWTH" vbProcedure="false">"c5922"</definedName>
    <definedName function="false" hidden="false" name="IQ_HOME_DELIVERED_GROWTH" vbProcedure="false">"c5915"</definedName>
    <definedName function="false" hidden="false" name="IQ_HOME_DELIVERED_JV" vbProcedure="false">"c5838"</definedName>
    <definedName function="false" hidden="false" name="IQ_HOME_DELIVERED_JV_GROWTH" vbProcedure="false">"c5918"</definedName>
    <definedName function="false" hidden="false" name="IQ_HOME_DELIVERED_JV_INC" vbProcedure="false">"c5841"</definedName>
    <definedName function="false" hidden="false" name="IQ_HOME_DELIVERED_JV_INC_GROWTH" vbProcedure="false">"c5921"</definedName>
    <definedName function="false" hidden="false" name="IQ_HOME_DELIVERED_VALUE" vbProcedure="false">"c5837"</definedName>
    <definedName function="false" hidden="false" name="IQ_HOME_DELIVERED_VALUE_GROWTH" vbProcedure="false">"c5917"</definedName>
    <definedName function="false" hidden="false" name="IQ_HOME_DELIVERED_VALUE_JV" vbProcedure="false">"c5840"</definedName>
    <definedName function="false" hidden="false" name="IQ_HOME_DELIVERED_VALUE_JV_GROWTH" vbProcedure="false">"c5920"</definedName>
    <definedName function="false" hidden="false" name="IQ_HOME_DELIVERED_VALUE_JV_INC" vbProcedure="false">"c5843"</definedName>
    <definedName function="false" hidden="false" name="IQ_HOME_DELIVERED_VALUE_JV_INC_GROWTH" vbProcedure="false">"c5923"</definedName>
    <definedName function="false" hidden="false" name="IQ_HOME_FINISHED_HOMES_CIP" vbProcedure="false">"c5865"</definedName>
    <definedName function="false" hidden="false" name="IQ_HOME_FIRSTLIEN_MORT_ORIGINATED" vbProcedure="false">"c5905"</definedName>
    <definedName function="false" hidden="false" name="IQ_HOME_FIRSTLIEN_MORT_ORIGINATED_VOL" vbProcedure="false">"c5908"</definedName>
    <definedName function="false" hidden="false" name="IQ_HOME_HUC" vbProcedure="false">"c5822"</definedName>
    <definedName function="false" hidden="false" name="IQ_HOME_HUC_JV" vbProcedure="false">"c5823"</definedName>
    <definedName function="false" hidden="false" name="IQ_HOME_HUC_JV_INC" vbProcedure="false">"c5824"</definedName>
    <definedName function="false" hidden="false" name="IQ_HOME_INV_NOT_OWNED" vbProcedure="false">"c5868"</definedName>
    <definedName function="false" hidden="false" name="IQ_HOME_LAND_DEVELOPMENT" vbProcedure="false">"c5866"</definedName>
    <definedName function="false" hidden="false" name="IQ_HOME_LAND_FUTURE_DEVELOPMENT" vbProcedure="false">"c5867"</definedName>
    <definedName function="false" hidden="false" name="IQ_HOME_LOANS_SOLD_COUNT" vbProcedure="false">"c5912"</definedName>
    <definedName function="false" hidden="false" name="IQ_HOME_LOANS_SOLD_VALUE" vbProcedure="false">"c5913"</definedName>
    <definedName function="false" hidden="false" name="IQ_HOME_LOAN_APPLICATIONS" vbProcedure="false">"c5910"</definedName>
    <definedName function="false" hidden="false" name="IQ_HOME_LOTS_CONTROLLED" vbProcedure="false">"c5831"</definedName>
    <definedName function="false" hidden="false" name="IQ_HOME_LOTS_FINISHED" vbProcedure="false">"c5827"</definedName>
    <definedName function="false" hidden="false" name="IQ_HOME_LOTS_HELD_SALE" vbProcedure="false">"c5830"</definedName>
    <definedName function="false" hidden="false" name="IQ_HOME_LOTS_JV" vbProcedure="false">"c5833"</definedName>
    <definedName function="false" hidden="false" name="IQ_HOME_LOTS_JV_INC" vbProcedure="false">"c5834"</definedName>
    <definedName function="false" hidden="false" name="IQ_HOME_LOTS_OTHER" vbProcedure="false">"c5832"</definedName>
    <definedName function="false" hidden="false" name="IQ_HOME_LOTS_OWNED" vbProcedure="false">"c5828"</definedName>
    <definedName function="false" hidden="false" name="IQ_HOME_LOTS_UNDER_DEVELOPMENT" vbProcedure="false">"c5826"</definedName>
    <definedName function="false" hidden="false" name="IQ_HOME_LOTS_UNDER_OPTION" vbProcedure="false">"c5829"</definedName>
    <definedName function="false" hidden="false" name="IQ_HOME_LOTS_UNDEVELOPED" vbProcedure="false">"c5825"</definedName>
    <definedName function="false" hidden="false" name="IQ_HOME_MORT_CAPTURE_RATE" vbProcedure="false">"c5906"</definedName>
    <definedName function="false" hidden="false" name="IQ_HOME_MORT_ORIGINATED" vbProcedure="false">"c5907"</definedName>
    <definedName function="false" hidden="false" name="IQ_HOME_OBLIGATIONS_INV_NOT_OWNED" vbProcedure="false">"c5914"</definedName>
    <definedName function="false" hidden="false" name="IQ_HOME_ORDERS" vbProcedure="false">"c5853"</definedName>
    <definedName function="false" hidden="false" name="IQ_HOME_ORDERS_AVG_PRICE" vbProcedure="false">"c5854"</definedName>
    <definedName function="false" hidden="false" name="IQ_HOME_ORDERS_AVG_PRICE_GROWTH" vbProcedure="false">"c5934"</definedName>
    <definedName function="false" hidden="false" name="IQ_HOME_ORDERS_AVG_PRICE_JV" vbProcedure="false">"c5857"</definedName>
    <definedName function="false" hidden="false" name="IQ_HOME_ORDERS_AVG_PRICE_JV_GROWTH" vbProcedure="false">"c5937"</definedName>
    <definedName function="false" hidden="false" name="IQ_HOME_ORDERS_AVG_PRICE_JV_INC" vbProcedure="false">"c5860"</definedName>
    <definedName function="false" hidden="false" name="IQ_HOME_ORDERS_AVG_PRICE_JV_INC_GROWTH" vbProcedure="false">"c5940"</definedName>
    <definedName function="false" hidden="false" name="IQ_HOME_ORDERS_GROWTH" vbProcedure="false">"c5933"</definedName>
    <definedName function="false" hidden="false" name="IQ_HOME_ORDERS_JV" vbProcedure="false">"c5856"</definedName>
    <definedName function="false" hidden="false" name="IQ_HOME_ORDERS_JV_GROWTH" vbProcedure="false">"c5936"</definedName>
    <definedName function="false" hidden="false" name="IQ_HOME_ORDERS_JV_INC" vbProcedure="false">"c5859"</definedName>
    <definedName function="false" hidden="false" name="IQ_HOME_ORDERS_JV_INC_GROWTH" vbProcedure="false">"c5939"</definedName>
    <definedName function="false" hidden="false" name="IQ_HOME_ORDERS_VALUE" vbProcedure="false">"c5855"</definedName>
    <definedName function="false" hidden="false" name="IQ_HOME_ORDERS_VALUE_GROWTH" vbProcedure="false">"c5935"</definedName>
    <definedName function="false" hidden="false" name="IQ_HOME_ORDERS_VALUE_JV" vbProcedure="false">"c5858"</definedName>
    <definedName function="false" hidden="false" name="IQ_HOME_ORDERS_VALUE_JV_GROWTH" vbProcedure="false">"c5938"</definedName>
    <definedName function="false" hidden="false" name="IQ_HOME_ORDERS_VALUE_JV_INC" vbProcedure="false">"c5861"</definedName>
    <definedName function="false" hidden="false" name="IQ_HOME_ORDERS_VALUE_JV_INC_GROWTH" vbProcedure="false">"c5941"</definedName>
    <definedName function="false" hidden="false" name="IQ_HOME_ORIGINATION_TOTAL" vbProcedure="false">"c5909"</definedName>
    <definedName function="false" hidden="false" name="IQ_HOME_PRETAX_INC_CONSTRUCTION_SVCS" vbProcedure="false">"c5890"</definedName>
    <definedName function="false" hidden="false" name="IQ_HOME_PRETAX_INC_ELIMINATIONS_OTHER" vbProcedure="false">"c5891"</definedName>
    <definedName function="false" hidden="false" name="IQ_HOME_PRETAX_INC_FINANCIAL_SVCS" vbProcedure="false">"c5889"</definedName>
    <definedName function="false" hidden="false" name="IQ_HOME_PRETAX_INC_HOUSING" vbProcedure="false">"c5885"</definedName>
    <definedName function="false" hidden="false" name="IQ_HOME_PRETAX_INC_LAND_LOT" vbProcedure="false">"c5886"</definedName>
    <definedName function="false" hidden="false" name="IQ_HOME_PRETAX_INC_OTHER_HOMEBUILDING" vbProcedure="false">"c5887"</definedName>
    <definedName function="false" hidden="false" name="IQ_HOME_PRETAX_INC_TOTAL" vbProcedure="false">"c5892"</definedName>
    <definedName function="false" hidden="false" name="IQ_HOME_PRETAX_INC_TOTAL_HOMEBUILDING" vbProcedure="false">"c5888"</definedName>
    <definedName function="false" hidden="false" name="IQ_HOME_PURCH_OBLIGATION_1YR" vbProcedure="false">"c5898"</definedName>
    <definedName function="false" hidden="false" name="IQ_HOME_PURCH_OBLIGATION_2YR" vbProcedure="false">"c5899"</definedName>
    <definedName function="false" hidden="false" name="IQ_HOME_PURCH_OBLIGATION_3YR" vbProcedure="false">"c5900"</definedName>
    <definedName function="false" hidden="false" name="IQ_HOME_PURCH_OBLIGATION_4YR" vbProcedure="false">"c5901"</definedName>
    <definedName function="false" hidden="false" name="IQ_HOME_PURCH_OBLIGATION_5YR" vbProcedure="false">"c5902"</definedName>
    <definedName function="false" hidden="false" name="IQ_HOME_PURCH_OBLIGATION_AFTER5" vbProcedure="false">"c5903"</definedName>
    <definedName function="false" hidden="false" name="IQ_HOME_PURCH_OBLIGATION_TOTAL" vbProcedure="false">"c5904"</definedName>
    <definedName function="false" hidden="false" name="IQ_HOME_REV_CONSTRUCTION_SERVICES" vbProcedure="false">"c5874"</definedName>
    <definedName function="false" hidden="false" name="IQ_HOME_REV_ELIMINATIONS_OTHER" vbProcedure="false">"c5875"</definedName>
    <definedName function="false" hidden="false" name="IQ_HOME_REV_FINANCIAL_SERVICES" vbProcedure="false">"c5873"</definedName>
    <definedName function="false" hidden="false" name="IQ_HOME_REV_HOUSING" vbProcedure="false">"c5872"</definedName>
    <definedName function="false" hidden="false" name="IQ_HOME_REV_LAND_LOT" vbProcedure="false">"c5870"</definedName>
    <definedName function="false" hidden="false" name="IQ_HOME_REV_OTHER_HOMEBUILDING" vbProcedure="false">"c5871"</definedName>
    <definedName function="false" hidden="false" name="IQ_HOME_REV_TOTAL" vbProcedure="false">"c5876"</definedName>
    <definedName function="false" hidden="false" name="IQ_HOME_TOTAL_INV" vbProcedure="false">"c5869"</definedName>
    <definedName function="false" hidden="false" name="IQ_HOME_WARRANTY_RES_BEG" vbProcedure="false">"c5893"</definedName>
    <definedName function="false" hidden="false" name="IQ_HOME_WARRANTY_RES_END" vbProcedure="false">"c5897"</definedName>
    <definedName function="false" hidden="false" name="IQ_HOME_WARRANTY_RES_ISS" vbProcedure="false">"c5894"</definedName>
    <definedName function="false" hidden="false" name="IQ_HOME_WARRANTY_RES_OTHER" vbProcedure="false">"c5896"</definedName>
    <definedName function="false" hidden="false" name="IQ_HOME_WARRANTY_RES_PAY" vbProcedure="false">"c5895"</definedName>
    <definedName function="false" hidden="false" name="IQ_IMPAIRMENT_GW" vbProcedure="false">"c548"</definedName>
    <definedName function="false" hidden="false" name="IQ_IMPAIR_OIL" vbProcedure="false">"c547"</definedName>
    <definedName function="false" hidden="false" name="IQ_IMPUT_OPER_LEASE_DEPR" vbProcedure="false">"c2987"</definedName>
    <definedName function="false" hidden="false" name="IQ_IMPUT_OPER_LEASE_INT_EXP" vbProcedure="false">"c2986"</definedName>
    <definedName function="false" hidden="false" name="IQ_INC_AFTER_TAX" vbProcedure="false">"c1598"</definedName>
    <definedName function="false" hidden="false" name="IQ_INC_AVAIL_EXCL" vbProcedure="false">"c1395"</definedName>
    <definedName function="false" hidden="false" name="IQ_INC_AVAIL_INCL" vbProcedure="false">"c1396"</definedName>
    <definedName function="false" hidden="false" name="IQ_INC_BEFORE_TAX" vbProcedure="false">"c1375"</definedName>
    <definedName function="false" hidden="false" name="IQ_INC_EQUITY" vbProcedure="false">"c549"</definedName>
    <definedName function="false" hidden="false" name="IQ_INC_EQUITY_BR" vbProcedure="false">"c550"</definedName>
    <definedName function="false" hidden="false" name="IQ_INC_EQUITY_CF" vbProcedure="false">"c551"</definedName>
    <definedName function="false" hidden="false" name="IQ_INC_EQUITY_FIN" vbProcedure="false">"c552"</definedName>
    <definedName function="false" hidden="false" name="IQ_INC_EQUITY_INS" vbProcedure="false">"c553"</definedName>
    <definedName function="false" hidden="false" name="IQ_INC_EQUITY_RE" vbProcedure="false">"c6222"</definedName>
    <definedName function="false" hidden="false" name="IQ_INC_EQUITY_REC_BNK" vbProcedure="false">"c554"</definedName>
    <definedName function="false" hidden="false" name="IQ_INC_EQUITY_REIT" vbProcedure="false">"c555"</definedName>
    <definedName function="false" hidden="false" name="IQ_INC_EQUITY_REV_BNK" vbProcedure="false">"c556"</definedName>
    <definedName function="false" hidden="false" name="IQ_INC_EQUITY_UTI" vbProcedure="false">"c557"</definedName>
    <definedName function="false" hidden="false" name="IQ_INC_REAL_ESTATE_REC" vbProcedure="false">"c558"</definedName>
    <definedName function="false" hidden="false" name="IQ_INC_REAL_ESTATE_REV" vbProcedure="false">"c559"</definedName>
    <definedName function="false" hidden="false" name="IQ_INC_TAX" vbProcedure="false">"c560"</definedName>
    <definedName function="false" hidden="false" name="IQ_INC_TAX_EXCL" vbProcedure="false">"c1599"</definedName>
    <definedName function="false" hidden="false" name="IQ_INC_TAX_PAY_CURRENT" vbProcedure="false">"c561"</definedName>
    <definedName function="false" hidden="false" name="IQ_INC_TRADE_ACT" vbProcedure="false">"c562"</definedName>
    <definedName function="false" hidden="false" name="IQ_INDUSTRY" vbProcedure="false">"c3601"</definedName>
    <definedName function="false" hidden="false" name="IQ_INDUSTRY_GROUP" vbProcedure="false">"c3602"</definedName>
    <definedName function="false" hidden="false" name="IQ_INDUSTRY_SECTOR" vbProcedure="false">"c3603"</definedName>
    <definedName function="false" hidden="false" name="IQ_INSIDER_3MTH_BOUGHT_PCT" vbProcedure="false">"c1534"</definedName>
    <definedName function="false" hidden="false" name="IQ_INSIDER_3MTH_NET_PCT" vbProcedure="false">"c1535"</definedName>
    <definedName function="false" hidden="false" name="IQ_INSIDER_3MTH_SOLD_PCT" vbProcedure="false">"c1533"</definedName>
    <definedName function="false" hidden="false" name="IQ_INSIDER_6MTH_BOUGHT_PCT" vbProcedure="false">"c1537"</definedName>
    <definedName function="false" hidden="false" name="IQ_INSIDER_6MTH_NET_PCT" vbProcedure="false">"c1538"</definedName>
    <definedName function="false" hidden="false" name="IQ_INSIDER_6MTH_SOLD_PCT" vbProcedure="false">"c1536"</definedName>
    <definedName function="false" hidden="false" name="IQ_INSIDER_OVER_TOTAL" vbProcedure="false">"c1581"</definedName>
    <definedName function="false" hidden="false" name="IQ_INSIDER_OWNER" vbProcedure="false">"c577"</definedName>
    <definedName function="false" hidden="false" name="IQ_INSIDER_PERCENT" vbProcedure="false">"c578"</definedName>
    <definedName function="false" hidden="false" name="IQ_INSIDER_SHARES" vbProcedure="false">"c579"</definedName>
    <definedName function="false" hidden="false" name="IQ_INSTITUTIONAL_OVER_TOTAL" vbProcedure="false">"c1580"</definedName>
    <definedName function="false" hidden="false" name="IQ_INSTITUTIONAL_OWNER" vbProcedure="false">"c580"</definedName>
    <definedName function="false" hidden="false" name="IQ_INSTITUTIONAL_PERCENT" vbProcedure="false">"c581"</definedName>
    <definedName function="false" hidden="false" name="IQ_INSTITUTIONAL_SHARES" vbProcedure="false">"c582"</definedName>
    <definedName function="false" hidden="false" name="IQ_INSUR_RECEIV" vbProcedure="false">"c1600"</definedName>
    <definedName function="false" hidden="false" name="IQ_INS_ANNUITY_LIAB" vbProcedure="false">"c563"</definedName>
    <definedName function="false" hidden="false" name="IQ_INS_ANNUITY_REV" vbProcedure="false">"c2788"</definedName>
    <definedName function="false" hidden="false" name="IQ_INS_DIV_EXP" vbProcedure="false">"c564"</definedName>
    <definedName function="false" hidden="false" name="IQ_INS_DIV_REV" vbProcedure="false">"c565"</definedName>
    <definedName function="false" hidden="false" name="IQ_INS_IN_FORCE" vbProcedure="false">"c566"</definedName>
    <definedName function="false" hidden="false" name="IQ_INS_LIAB" vbProcedure="false">"c567"</definedName>
    <definedName function="false" hidden="false" name="IQ_INS_POLICY_EXP" vbProcedure="false">"c568"</definedName>
    <definedName function="false" hidden="false" name="IQ_INS_REV" vbProcedure="false">"c569"</definedName>
    <definedName function="false" hidden="false" name="IQ_INS_SETTLE" vbProcedure="false">"c570"</definedName>
    <definedName function="false" hidden="false" name="IQ_INS_SETTLE_BNK" vbProcedure="false">"c571"</definedName>
    <definedName function="false" hidden="false" name="IQ_INS_SETTLE_BR" vbProcedure="false">"c572"</definedName>
    <definedName function="false" hidden="false" name="IQ_INS_SETTLE_FIN" vbProcedure="false">"c573"</definedName>
    <definedName function="false" hidden="false" name="IQ_INS_SETTLE_INS" vbProcedure="false">"c574"</definedName>
    <definedName function="false" hidden="false" name="IQ_INS_SETTLE_RE" vbProcedure="false">"c6223"</definedName>
    <definedName function="false" hidden="false" name="IQ_INS_SETTLE_REIT" vbProcedure="false">"c575"</definedName>
    <definedName function="false" hidden="false" name="IQ_INS_SETTLE_UTI" vbProcedure="false">"c576"</definedName>
    <definedName function="false" hidden="false" name="IQ_INTANGIBLES_NET" vbProcedure="false">"c1407"</definedName>
    <definedName function="false" hidden="false" name="IQ_INTEREST_CASH_DEPOSITS" vbProcedure="false">"c2255"</definedName>
    <definedName function="false" hidden="false" name="IQ_INTEREST_EXP" vbProcedure="false">"c618"</definedName>
    <definedName function="false" hidden="false" name="IQ_INTEREST_EXP_NET" vbProcedure="false">"c1450"</definedName>
    <definedName function="false" hidden="false" name="IQ_INTEREST_EXP_NON" vbProcedure="false">"c1383"</definedName>
    <definedName function="false" hidden="false" name="IQ_INTEREST_EXP_SUPPL" vbProcedure="false">"c1460"</definedName>
    <definedName function="false" hidden="false" name="IQ_INTEREST_INC" vbProcedure="false">"c1393"</definedName>
    <definedName function="false" hidden="false" name="IQ_INTEREST_INC_NON" vbProcedure="false">"c1384"</definedName>
    <definedName function="false" hidden="false" name="IQ_INTEREST_INVEST_INC" vbProcedure="false">"c619"</definedName>
    <definedName function="false" hidden="false" name="IQ_INT_BORROW" vbProcedure="false">"c583"</definedName>
    <definedName function="false" hidden="false" name="IQ_INT_DEPOSITS" vbProcedure="false">"c584"</definedName>
    <definedName function="false" hidden="false" name="IQ_INT_DIV_INC" vbProcedure="false">"c585"</definedName>
    <definedName function="false" hidden="false" name="IQ_INT_EXP_BR" vbProcedure="false">"c586"</definedName>
    <definedName function="false" hidden="false" name="IQ_INT_EXP_COVERAGE" vbProcedure="false">"c587"</definedName>
    <definedName function="false" hidden="false" name="IQ_INT_EXP_FIN" vbProcedure="false">"c588"</definedName>
    <definedName function="false" hidden="false" name="IQ_INT_EXP_INCL_CAP" vbProcedure="false">"c2988"</definedName>
    <definedName function="false" hidden="false" name="IQ_INT_EXP_INS" vbProcedure="false">"c589"</definedName>
    <definedName function="false" hidden="false" name="IQ_INT_EXP_LTD" vbProcedure="false">"c2086"</definedName>
    <definedName function="false" hidden="false" name="IQ_INT_EXP_RE" vbProcedure="false">"c6224"</definedName>
    <definedName function="false" hidden="false" name="IQ_INT_EXP_REIT" vbProcedure="false">"c590"</definedName>
    <definedName function="false" hidden="false" name="IQ_INT_EXP_TOTAL" vbProcedure="false">"c591"</definedName>
    <definedName function="false" hidden="false" name="IQ_INT_EXP_UTI" vbProcedure="false">"c592"</definedName>
    <definedName function="false" hidden="false" name="IQ_INT_INC_BR" vbProcedure="false">"c593"</definedName>
    <definedName function="false" hidden="false" name="IQ_INT_INC_FIN" vbProcedure="false">"c594"</definedName>
    <definedName function="false" hidden="false" name="IQ_INT_INC_INVEST" vbProcedure="false">"c595"</definedName>
    <definedName function="false" hidden="false" name="IQ_INT_INC_LOANS" vbProcedure="false">"c596"</definedName>
    <definedName function="false" hidden="false" name="IQ_INT_INC_RE" vbProcedure="false">"c6225"</definedName>
    <definedName function="false" hidden="false" name="IQ_INT_INC_REIT" vbProcedure="false">"c597"</definedName>
    <definedName function="false" hidden="false" name="IQ_INT_INC_TOTAL" vbProcedure="false">"c598"</definedName>
    <definedName function="false" hidden="false" name="IQ_INT_INC_UTI" vbProcedure="false">"c599"</definedName>
    <definedName function="false" hidden="false" name="IQ_INT_INV_INC" vbProcedure="false">"c600"</definedName>
    <definedName function="false" hidden="false" name="IQ_INT_INV_INC_RE" vbProcedure="false">"c6226"</definedName>
    <definedName function="false" hidden="false" name="IQ_INT_INV_INC_REIT" vbProcedure="false">"c601"</definedName>
    <definedName function="false" hidden="false" name="IQ_INT_INV_INC_UTI" vbProcedure="false">"c602"</definedName>
    <definedName function="false" hidden="false" name="IQ_INT_ON_BORROWING_COVERAGE" vbProcedure="false">"c603"</definedName>
    <definedName function="false" hidden="false" name="IQ_INT_RATE_SPREAD" vbProcedure="false">"c604"</definedName>
    <definedName function="false" hidden="false" name="IQ_INVENTORY" vbProcedure="false">"c622"</definedName>
    <definedName function="false" hidden="false" name="IQ_INVENTORY_TURNS" vbProcedure="false">"c623"</definedName>
    <definedName function="false" hidden="false" name="IQ_INVENTORY_UTI" vbProcedure="false">"c624"</definedName>
    <definedName function="false" hidden="false" name="IQ_INVEST_DEBT" vbProcedure="false">"c625"</definedName>
    <definedName function="false" hidden="false" name="IQ_INVEST_EQUITY_PREF" vbProcedure="false">"c626"</definedName>
    <definedName function="false" hidden="false" name="IQ_INVEST_FHLB" vbProcedure="false">"c627"</definedName>
    <definedName function="false" hidden="false" name="IQ_INVEST_GOV_SECURITY" vbProcedure="false">"c5510"</definedName>
    <definedName function="false" hidden="false" name="IQ_INVEST_LOANS_CF" vbProcedure="false">"c628"</definedName>
    <definedName function="false" hidden="false" name="IQ_INVEST_LOANS_CF_BNK" vbProcedure="false">"c629"</definedName>
    <definedName function="false" hidden="false" name="IQ_INVEST_LOANS_CF_BR" vbProcedure="false">"c630"</definedName>
    <definedName function="false" hidden="false" name="IQ_INVEST_LOANS_CF_FIN" vbProcedure="false">"c631"</definedName>
    <definedName function="false" hidden="false" name="IQ_INVEST_LOANS_CF_INS" vbProcedure="false">"c632"</definedName>
    <definedName function="false" hidden="false" name="IQ_INVEST_LOANS_CF_RE" vbProcedure="false">"c6227"</definedName>
    <definedName function="false" hidden="false" name="IQ_INVEST_LOANS_CF_REIT" vbProcedure="false">"c633"</definedName>
    <definedName function="false" hidden="false" name="IQ_INVEST_LOANS_CF_UTI" vbProcedure="false">"c634"</definedName>
    <definedName function="false" hidden="false" name="IQ_INVEST_MUNI_SECURITY" vbProcedure="false">"c5512"</definedName>
    <definedName function="false" hidden="false" name="IQ_INVEST_REAL_ESTATE" vbProcedure="false">"c635"</definedName>
    <definedName function="false" hidden="false" name="IQ_INVEST_SECURITY" vbProcedure="false">"c636"</definedName>
    <definedName function="false" hidden="false" name="IQ_INVEST_SECURITY_CF" vbProcedure="false">"c637"</definedName>
    <definedName function="false" hidden="false" name="IQ_INVEST_SECURITY_CF_BNK" vbProcedure="false">"c638"</definedName>
    <definedName function="false" hidden="false" name="IQ_INVEST_SECURITY_CF_BR" vbProcedure="false">"c639"</definedName>
    <definedName function="false" hidden="false" name="IQ_INVEST_SECURITY_CF_FIN" vbProcedure="false">"c640"</definedName>
    <definedName function="false" hidden="false" name="IQ_INVEST_SECURITY_CF_INS" vbProcedure="false">"c641"</definedName>
    <definedName function="false" hidden="false" name="IQ_INVEST_SECURITY_CF_RE" vbProcedure="false">"c6228"</definedName>
    <definedName function="false" hidden="false" name="IQ_INVEST_SECURITY_CF_REIT" vbProcedure="false">"c642"</definedName>
    <definedName function="false" hidden="false" name="IQ_INVEST_SECURITY_CF_UTI" vbProcedure="false">"c643"</definedName>
    <definedName function="false" hidden="false" name="IQ_INVEST_SECURITY_SUPPL" vbProcedure="false">"c5511"</definedName>
    <definedName function="false" hidden="false" name="IQ_INV_10YR_ANN_CAGR" vbProcedure="false">"c6164"</definedName>
    <definedName function="false" hidden="false" name="IQ_INV_10YR_ANN_GROWTH" vbProcedure="false">"c1930"</definedName>
    <definedName function="false" hidden="false" name="IQ_INV_1YR_ANN_GROWTH" vbProcedure="false">"c1925"</definedName>
    <definedName function="false" hidden="false" name="IQ_INV_2YR_ANN_CAGR" vbProcedure="false">"c6160"</definedName>
    <definedName function="false" hidden="false" name="IQ_INV_2YR_ANN_GROWTH" vbProcedure="false">"c1926"</definedName>
    <definedName function="false" hidden="false" name="IQ_INV_3YR_ANN_CAGR" vbProcedure="false">"c6161"</definedName>
    <definedName function="false" hidden="false" name="IQ_INV_3YR_ANN_GROWTH" vbProcedure="false">"c1927"</definedName>
    <definedName function="false" hidden="false" name="IQ_INV_5YR_ANN_CAGR" vbProcedure="false">"c6162"</definedName>
    <definedName function="false" hidden="false" name="IQ_INV_5YR_ANN_GROWTH" vbProcedure="false">"c1928"</definedName>
    <definedName function="false" hidden="false" name="IQ_INV_7YR_ANN_CAGR" vbProcedure="false">"c6163"</definedName>
    <definedName function="false" hidden="false" name="IQ_INV_7YR_ANN_GROWTH" vbProcedure="false">"c1929"</definedName>
    <definedName function="false" hidden="false" name="IQ_INV_BANKING_FEE" vbProcedure="false">"c620"</definedName>
    <definedName function="false" hidden="false" name="IQ_INV_METHOD" vbProcedure="false">"c621"</definedName>
    <definedName function="false" hidden="false" name="IQ_IPRD" vbProcedure="false">"c644"</definedName>
    <definedName function="false" hidden="false" name="IQ_ISSUER" vbProcedure="false">"c2143"</definedName>
    <definedName function="false" hidden="false" name="IQ_ISSUER_CIQID" vbProcedure="false">"c2258"</definedName>
    <definedName function="false" hidden="false" name="IQ_ISSUER_PARENT" vbProcedure="false">"c2144"</definedName>
    <definedName function="false" hidden="false" name="IQ_ISSUER_PARENT_CIQID" vbProcedure="false">"c2260"</definedName>
    <definedName function="false" hidden="false" name="IQ_ISSUER_PARENT_TICKER" vbProcedure="false">"c2259"</definedName>
    <definedName function="false" hidden="false" name="IQ_ISSUER_TICKER" vbProcedure="false">"c2252"</definedName>
    <definedName function="false" hidden="false" name="IQ_ISSUE_CURRENCY" vbProcedure="false">"c2156"</definedName>
    <definedName function="false" hidden="false" name="IQ_ISSUE_NAME" vbProcedure="false">"c2142"</definedName>
    <definedName function="false" hidden="false" name="IQ_ISS_DEBT_NET" vbProcedure="false">"c1391"</definedName>
    <definedName function="false" hidden="false" name="IQ_ISS_STOCK_NET" vbProcedure="false">"c1601"</definedName>
    <definedName function="false" hidden="false" name="IQ_JR_SUB_DEBT" vbProcedure="false">"c2534"</definedName>
    <definedName function="false" hidden="false" name="IQ_JR_SUB_DEBT_EBITDA" vbProcedure="false">"c2560"</definedName>
    <definedName function="false" hidden="false" name="IQ_JR_SUB_DEBT_EBITDA_CAPEX" vbProcedure="false">"c2561"</definedName>
    <definedName function="false" hidden="false" name="IQ_JR_SUB_DEBT_PCT" vbProcedure="false">"c2535"</definedName>
    <definedName function="false" hidden="false" name="IQ_LAND" vbProcedure="false">"c645"</definedName>
    <definedName function="false" hidden="false" name="IQ_LASTPRICINGDATE" vbProcedure="false">"c3051"</definedName>
    <definedName function="false" hidden="false" name="IQ_LASTSALEPRICE" vbProcedure="false">"c646"</definedName>
    <definedName function="false" hidden="false" name="IQ_LASTSALEPRICE_DATE" vbProcedure="false">"c2109"</definedName>
    <definedName function="false" hidden="false" name="IQ_LAST_PMT_DATE" vbProcedure="false">"c2188"</definedName>
    <definedName function="false" hidden="false" name="IQ_LAST_SPLIT_DATE" vbProcedure="false">"c2095"</definedName>
    <definedName function="false" hidden="false" name="IQ_LAST_SPLIT_FACTOR" vbProcedure="false">"c2093"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EGAL_SETTLE" vbProcedure="false">"c647"</definedName>
    <definedName function="false" hidden="false" name="IQ_LEGAL_SETTLE_BNK" vbProcedure="false">"c648"</definedName>
    <definedName function="false" hidden="false" name="IQ_LEGAL_SETTLE_BR" vbProcedure="false">"c649"</definedName>
    <definedName function="false" hidden="false" name="IQ_LEGAL_SETTLE_FIN" vbProcedure="false">"c650"</definedName>
    <definedName function="false" hidden="false" name="IQ_LEGAL_SETTLE_INS" vbProcedure="false">"c651"</definedName>
    <definedName function="false" hidden="false" name="IQ_LEGAL_SETTLE_RE" vbProcedure="false">"c6229"</definedName>
    <definedName function="false" hidden="false" name="IQ_LEGAL_SETTLE_REIT" vbProcedure="false">"c652"</definedName>
    <definedName function="false" hidden="false" name="IQ_LEGAL_SETTLE_UTI" vbProcedure="false">"c653"</definedName>
    <definedName function="false" hidden="false" name="IQ_LEVERAGE_RATIO" vbProcedure="false">"c654"</definedName>
    <definedName function="false" hidden="false" name="IQ_LEVERED_FCF" vbProcedure="false">"c1907"</definedName>
    <definedName function="false" hidden="false" name="IQ_LFCF_10YR_ANN_CAGR" vbProcedure="false">"c6174"</definedName>
    <definedName function="false" hidden="false" name="IQ_LFCF_10YR_ANN_GROWTH" vbProcedure="false">"c1942"</definedName>
    <definedName function="false" hidden="false" name="IQ_LFCF_1YR_ANN_GROWTH" vbProcedure="false">"c1937"</definedName>
    <definedName function="false" hidden="false" name="IQ_LFCF_2YR_ANN_CAGR" vbProcedure="false">"c6170"</definedName>
    <definedName function="false" hidden="false" name="IQ_LFCF_2YR_ANN_GROWTH" vbProcedure="false">"c1938"</definedName>
    <definedName function="false" hidden="false" name="IQ_LFCF_3YR_ANN_CAGR" vbProcedure="false">"c6171"</definedName>
    <definedName function="false" hidden="false" name="IQ_LFCF_3YR_ANN_GROWTH" vbProcedure="false">"c1939"</definedName>
    <definedName function="false" hidden="false" name="IQ_LFCF_5YR_ANN_CAGR" vbProcedure="false">"c6172"</definedName>
    <definedName function="false" hidden="false" name="IQ_LFCF_5YR_ANN_GROWTH" vbProcedure="false">"c1940"</definedName>
    <definedName function="false" hidden="false" name="IQ_LFCF_7YR_ANN_CAGR" vbProcedure="false">"c6173"</definedName>
    <definedName function="false" hidden="false" name="IQ_LFCF_7YR_ANN_GROWTH" vbProcedure="false">"c1941"</definedName>
    <definedName function="false" hidden="false" name="IQ_LFCF_MARGIN" vbProcedure="false">"c1961"</definedName>
    <definedName function="false" hidden="false" name="IQ_LH_STATUTORY_SURPLUS" vbProcedure="false">"c2771"</definedName>
    <definedName function="false" hidden="false" name="IQ_LICENSED_POPS" vbProcedure="false">"c2123"</definedName>
    <definedName function="false" hidden="false" name="IQ_LIFE_EARNED" vbProcedure="false">"c2739"</definedName>
    <definedName function="false" hidden="false" name="IQ_LIFOR" vbProcedure="false">"c655"</definedName>
    <definedName function="false" hidden="false" name="IQ_LL" vbProcedure="false">"c656"</definedName>
    <definedName function="false" hidden="false" name="IQ_LOANS_CF" vbProcedure="false">"c659"</definedName>
    <definedName function="false" hidden="false" name="IQ_LOANS_CF_BNK" vbProcedure="false">"c660"</definedName>
    <definedName function="false" hidden="false" name="IQ_LOANS_CF_BR" vbProcedure="false">"c661"</definedName>
    <definedName function="false" hidden="false" name="IQ_LOANS_CF_FIN" vbProcedure="false">"c662"</definedName>
    <definedName function="false" hidden="false" name="IQ_LOANS_CF_INS" vbProcedure="false">"c663"</definedName>
    <definedName function="false" hidden="false" name="IQ_LOANS_CF_RE" vbProcedure="false">"c6230"</definedName>
    <definedName function="false" hidden="false" name="IQ_LOANS_CF_REIT" vbProcedure="false">"c664"</definedName>
    <definedName function="false" hidden="false" name="IQ_LOANS_CF_UTI" vbProcedure="false">"c665"</definedName>
    <definedName function="false" hidden="false" name="IQ_LOANS_FOR_SALE" vbProcedure="false">"c666"</definedName>
    <definedName function="false" hidden="false" name="IQ_LOANS_PAST_DUE" vbProcedure="false">"c667"</definedName>
    <definedName function="false" hidden="false" name="IQ_LOANS_RECEIV_CURRENT" vbProcedure="false">"c668"</definedName>
    <definedName function="false" hidden="false" name="IQ_LOANS_RECEIV_LT" vbProcedure="false">"c669"</definedName>
    <definedName function="false" hidden="false" name="IQ_LOANS_RECEIV_LT_UTI" vbProcedure="false">"c670"</definedName>
    <definedName function="false" hidden="false" name="IQ_LOAN_LEASE_RECEIV" vbProcedure="false">"c657"</definedName>
    <definedName function="false" hidden="false" name="IQ_LOAN_LOSS" vbProcedure="false">"c1386"</definedName>
    <definedName function="false" hidden="false" name="IQ_LOAN_SERVICE_REV" vbProcedure="false">"c658"</definedName>
    <definedName function="false" hidden="false" name="IQ_LONG_TERM_DEBT" vbProcedure="false">"c1387"</definedName>
    <definedName function="false" hidden="false" name="IQ_LONG_TERM_DEBT_OVER_TOTAL_CAP" vbProcedure="false">"c1388"</definedName>
    <definedName function="false" hidden="false" name="IQ_LONG_TERM_GROWTH" vbProcedure="false">"c671"</definedName>
    <definedName function="false" hidden="false" name="IQ_LONG_TERM_INV" vbProcedure="false">"c1389"</definedName>
    <definedName function="false" hidden="false" name="IQ_LOSS_LOSS_EXP" vbProcedure="false">"c672"</definedName>
    <definedName function="false" hidden="false" name="IQ_LOSS_TO_NET_EARNED" vbProcedure="false">"c2751"</definedName>
    <definedName function="false" hidden="false" name="IQ_LOWPRICE" vbProcedure="false">"c673"</definedName>
    <definedName function="false" hidden="false" name="IQ_LOW_TARGET_PRICE" vbProcedure="false">"c1652"</definedName>
    <definedName function="false" hidden="false" name="IQ_LOW_TARGET_PRICE_REUT" vbProcedure="false">"c5318"</definedName>
    <definedName function="false" hidden="false" name="IQ_LTD_DUE_AFTER_FIVE" vbProcedure="false">"c704"</definedName>
    <definedName function="false" hidden="false" name="IQ_LTD_DUE_CY" vbProcedure="false">"c705"</definedName>
    <definedName function="false" hidden="false" name="IQ_LTD_DUE_CY1" vbProcedure="false">"c706"</definedName>
    <definedName function="false" hidden="false" name="IQ_LTD_DUE_CY2" vbProcedure="false">"c707"</definedName>
    <definedName function="false" hidden="false" name="IQ_LTD_DUE_CY3" vbProcedure="false">"c708"</definedName>
    <definedName function="false" hidden="false" name="IQ_LTD_DUE_CY4" vbProcedure="false">"c709"</definedName>
    <definedName function="false" hidden="false" name="IQ_LTD_DUE_NEXT_FIVE" vbProcedure="false">"c710"</definedName>
    <definedName function="false" hidden="false" name="IQ_LTM" vbProcedure="false">2000</definedName>
    <definedName function="false" hidden="false" name="IQ_LTM_REVENUE_OVER_EMPLOYEES" vbProcedure="false">"c1437"</definedName>
    <definedName function="false" hidden="false" name="IQ_LT_DEBT" vbProcedure="false">"c674"</definedName>
    <definedName function="false" hidden="false" name="IQ_LT_DEBT_BNK" vbProcedure="false">"c675"</definedName>
    <definedName function="false" hidden="false" name="IQ_LT_DEBT_BR" vbProcedure="false">"c676"</definedName>
    <definedName function="false" hidden="false" name="IQ_LT_DEBT_CAPITAL" vbProcedure="false">"c677"</definedName>
    <definedName function="false" hidden="false" name="IQ_LT_DEBT_CAPITAL_LEASES" vbProcedure="false">"c2542"</definedName>
    <definedName function="false" hidden="false" name="IQ_LT_DEBT_CAPITAL_LEASES_PCT" vbProcedure="false">"c2543"</definedName>
    <definedName function="false" hidden="false" name="IQ_LT_DEBT_EQUITY" vbProcedure="false">"c678"</definedName>
    <definedName function="false" hidden="false" name="IQ_LT_DEBT_FIN" vbProcedure="false">"c679"</definedName>
    <definedName function="false" hidden="false" name="IQ_LT_DEBT_INS" vbProcedure="false">"c680"</definedName>
    <definedName function="false" hidden="false" name="IQ_LT_DEBT_ISSUED" vbProcedure="false">"c681"</definedName>
    <definedName function="false" hidden="false" name="IQ_LT_DEBT_ISSUED_BNK" vbProcedure="false">"c682"</definedName>
    <definedName function="false" hidden="false" name="IQ_LT_DEBT_ISSUED_BR" vbProcedure="false">"c683"</definedName>
    <definedName function="false" hidden="false" name="IQ_LT_DEBT_ISSUED_FIN" vbProcedure="false">"c684"</definedName>
    <definedName function="false" hidden="false" name="IQ_LT_DEBT_ISSUED_INS" vbProcedure="false">"c685"</definedName>
    <definedName function="false" hidden="false" name="IQ_LT_DEBT_ISSUED_RE" vbProcedure="false">"c6231"</definedName>
    <definedName function="false" hidden="false" name="IQ_LT_DEBT_ISSUED_REIT" vbProcedure="false">"c686"</definedName>
    <definedName function="false" hidden="false" name="IQ_LT_DEBT_ISSUED_UTI" vbProcedure="false">"c687"</definedName>
    <definedName function="false" hidden="false" name="IQ_LT_DEBT_RE" vbProcedure="false">"c6232"</definedName>
    <definedName function="false" hidden="false" name="IQ_LT_DEBT_REIT" vbProcedure="false">"c688"</definedName>
    <definedName function="false" hidden="false" name="IQ_LT_DEBT_REPAID" vbProcedure="false">"c689"</definedName>
    <definedName function="false" hidden="false" name="IQ_LT_DEBT_REPAID_BNK" vbProcedure="false">"c690"</definedName>
    <definedName function="false" hidden="false" name="IQ_LT_DEBT_REPAID_BR" vbProcedure="false">"c691"</definedName>
    <definedName function="false" hidden="false" name="IQ_LT_DEBT_REPAID_FIN" vbProcedure="false">"c692"</definedName>
    <definedName function="false" hidden="false" name="IQ_LT_DEBT_REPAID_INS" vbProcedure="false">"c693"</definedName>
    <definedName function="false" hidden="false" name="IQ_LT_DEBT_REPAID_RE" vbProcedure="false">"c6233"</definedName>
    <definedName function="false" hidden="false" name="IQ_LT_DEBT_REPAID_REIT" vbProcedure="false">"c694"</definedName>
    <definedName function="false" hidden="false" name="IQ_LT_DEBT_REPAID_UTI" vbProcedure="false">"c695"</definedName>
    <definedName function="false" hidden="false" name="IQ_LT_DEBT_UTI" vbProcedure="false">"c696"</definedName>
    <definedName function="false" hidden="false" name="IQ_LT_INVEST" vbProcedure="false">"c697"</definedName>
    <definedName function="false" hidden="false" name="IQ_LT_INVEST_BR" vbProcedure="false">"c698"</definedName>
    <definedName function="false" hidden="false" name="IQ_LT_INVEST_FIN" vbProcedure="false">"c699"</definedName>
    <definedName function="false" hidden="false" name="IQ_LT_INVEST_RE" vbProcedure="false">"c6234"</definedName>
    <definedName function="false" hidden="false" name="IQ_LT_INVEST_REIT" vbProcedure="false">"c700"</definedName>
    <definedName function="false" hidden="false" name="IQ_LT_INVEST_UTI" vbProcedure="false">"c701"</definedName>
    <definedName function="false" hidden="false" name="IQ_LT_NOTE_RECEIV" vbProcedure="false">"c1602"</definedName>
    <definedName function="false" hidden="false" name="IQ_MACHINERY" vbProcedure="false">"c711"</definedName>
    <definedName function="false" hidden="false" name="IQ_MAINT_CAPEX" vbProcedure="false">"c2947"</definedName>
    <definedName function="false" hidden="false" name="IQ_MAINT_CAPEX_ACT_OR_EST" vbProcedure="false">"c4458"</definedName>
    <definedName function="false" hidden="false" name="IQ_MAINT_REPAIR" vbProcedure="false">"c2087"</definedName>
    <definedName function="false" hidden="false" name="IQ_MAKE_WHOLE_END_DATE" vbProcedure="false">"c2493"</definedName>
    <definedName function="false" hidden="false" name="IQ_MAKE_WHOLE_SPREAD" vbProcedure="false">"c2494"</definedName>
    <definedName function="false" hidden="false" name="IQ_MAKE_WHOLE_START_DATE" vbProcedure="false">"c2492"</definedName>
    <definedName function="false" hidden="false" name="IQ_MARKETCAP" vbProcedure="false">"c712"</definedName>
    <definedName function="false" hidden="false" name="IQ_MARKETING" vbProcedure="false">"c2239"</definedName>
    <definedName function="false" hidden="false" name="IQ_MARKET_CAP_LFCF" vbProcedure="false">"c2209"</definedName>
    <definedName function="false" hidden="false" name="IQ_MATURITY_DATE" vbProcedure="false">"c2146"</definedName>
    <definedName function="false" hidden="false" name="IQ_MC_RATIO" vbProcedure="false">"c2783"</definedName>
    <definedName function="false" hidden="false" name="IQ_MC_STATUTORY_SURPLUS" vbProcedure="false">"c2772"</definedName>
    <definedName function="false" hidden="false" name="IQ_MEDIAN_TARGET_PRICE" vbProcedure="false">"c1650"</definedName>
    <definedName function="false" hidden="false" name="IQ_MEDIAN_TARGET_PRICE_REUT" vbProcedure="false">"c5316"</definedName>
    <definedName function="false" hidden="false" name="IQ_MERGER" vbProcedure="false">"c713"</definedName>
    <definedName function="false" hidden="false" name="IQ_MERGER_BNK" vbProcedure="false">"c714"</definedName>
    <definedName function="false" hidden="false" name="IQ_MERGER_BR" vbProcedure="false">"c715"</definedName>
    <definedName function="false" hidden="false" name="IQ_MERGER_FIN" vbProcedure="false">"c716"</definedName>
    <definedName function="false" hidden="false" name="IQ_MERGER_INS" vbProcedure="false">"c717"</definedName>
    <definedName function="false" hidden="false" name="IQ_MERGER_RE" vbProcedure="false">"c6235"</definedName>
    <definedName function="false" hidden="false" name="IQ_MERGER_REIT" vbProcedure="false">"c718"</definedName>
    <definedName function="false" hidden="false" name="IQ_MERGER_RESTRUCTURE" vbProcedure="false">"c719"</definedName>
    <definedName function="false" hidden="false" name="IQ_MERGER_RESTRUCTURE_BNK" vbProcedure="false">"c720"</definedName>
    <definedName function="false" hidden="false" name="IQ_MERGER_RESTRUCTURE_BR" vbProcedure="false">"c721"</definedName>
    <definedName function="false" hidden="false" name="IQ_MERGER_RESTRUCTURE_FIN" vbProcedure="false">"c722"</definedName>
    <definedName function="false" hidden="false" name="IQ_MERGER_RESTRUCTURE_INS" vbProcedure="false">"c723"</definedName>
    <definedName function="false" hidden="false" name="IQ_MERGER_RESTRUCTURE_RE" vbProcedure="false">"c6236"</definedName>
    <definedName function="false" hidden="false" name="IQ_MERGER_RESTRUCTURE_REIT" vbProcedure="false">"c724"</definedName>
    <definedName function="false" hidden="false" name="IQ_MERGER_RESTRUCTURE_UTI" vbProcedure="false">"c725"</definedName>
    <definedName function="false" hidden="false" name="IQ_MERGER_UTI" vbProcedure="false">"c726"</definedName>
    <definedName function="false" hidden="false" name="IQ_MINORITY_INTEREST" vbProcedure="false">"c727"</definedName>
    <definedName function="false" hidden="false" name="IQ_MINORITY_INTEREST_BNK" vbProcedure="false">"c728"</definedName>
    <definedName function="false" hidden="false" name="IQ_MINORITY_INTEREST_BR" vbProcedure="false">"c729"</definedName>
    <definedName function="false" hidden="false" name="IQ_MINORITY_INTEREST_CF" vbProcedure="false">"c730"</definedName>
    <definedName function="false" hidden="false" name="IQ_MINORITY_INTEREST_FIN" vbProcedure="false">"c731"</definedName>
    <definedName function="false" hidden="false" name="IQ_MINORITY_INTEREST_INS" vbProcedure="false">"c732"</definedName>
    <definedName function="false" hidden="false" name="IQ_MINORITY_INTEREST_IS" vbProcedure="false">"c733"</definedName>
    <definedName function="false" hidden="false" name="IQ_MINORITY_INTEREST_RE" vbProcedure="false">"c6237"</definedName>
    <definedName function="false" hidden="false" name="IQ_MINORITY_INTEREST_REIT" vbProcedure="false">"c734"</definedName>
    <definedName function="false" hidden="false" name="IQ_MINORITY_INTEREST_TOTAL" vbProcedure="false">"c1905"</definedName>
    <definedName function="false" hidden="false" name="IQ_MINORITY_INTEREST_UTI" vbProcedure="false">"c735"</definedName>
    <definedName function="false" hidden="false" name="IQ_MISC_ADJUST_CF" vbProcedure="false">"c736"</definedName>
    <definedName function="false" hidden="false" name="IQ_MISC_EARN_ADJ" vbProcedure="false">"c1603"</definedName>
    <definedName function="false" hidden="false" name="IQ_MKTCAP_EBT_EXCL" vbProcedure="false">"c737"</definedName>
    <definedName function="false" hidden="false" name="IQ_MKTCAP_EBT_EXCL_AVG" vbProcedure="false">"c738"</definedName>
    <definedName function="false" hidden="false" name="IQ_MKTCAP_EBT_INCL_AVG" vbProcedure="false">"c739"</definedName>
    <definedName function="false" hidden="false" name="IQ_MKTCAP_TOTAL_REV" vbProcedure="false">"c740"</definedName>
    <definedName function="false" hidden="false" name="IQ_MKTCAP_TOTAL_REV_AVG" vbProcedure="false">"c741"</definedName>
    <definedName function="false" hidden="false" name="IQ_MKTCAP_TOTAL_REV_FWD" vbProcedure="false">"c742"</definedName>
    <definedName function="false" hidden="false" name="IQ_MKTCAP_TOTAL_REV_FWD_REUT" vbProcedure="false">"c4048"</definedName>
    <definedName function="false" hidden="false" name="IQ_MM_ACCOUNT" vbProcedure="false">"c743"</definedName>
    <definedName function="false" hidden="false" name="IQ_MORTGAGE_SERV_RIGHTS" vbProcedure="false">"c2242"</definedName>
    <definedName function="false" hidden="false" name="IQ_MORT_BANKING_FEE" vbProcedure="false">"c745"</definedName>
    <definedName function="false" hidden="false" name="IQ_MORT_BANK_ACT" vbProcedure="false">"c744"</definedName>
    <definedName function="false" hidden="false" name="IQ_MORT_INT_INC" vbProcedure="false">"c746"</definedName>
    <definedName function="false" hidden="false" name="IQ_MORT_LOANS" vbProcedure="false">"c747"</definedName>
    <definedName function="false" hidden="false" name="IQ_MORT_SECURITY" vbProcedure="false">"c748"</definedName>
    <definedName function="false" hidden="false" name="IQ_NAV_ACT_OR_EST" vbProcedure="false">"c2225"</definedName>
    <definedName function="false" hidden="false" name="IQ_NAV_EST" vbProcedure="false">"c1751"</definedName>
    <definedName function="false" hidden="false" name="IQ_NAV_HIGH_EST" vbProcedure="false">"c1753"</definedName>
    <definedName function="false" hidden="false" name="IQ_NAV_LOW_EST" vbProcedure="false">"c1754"</definedName>
    <definedName function="false" hidden="false" name="IQ_NAV_MEDIAN_EST" vbProcedure="false">"c1752"</definedName>
    <definedName function="false" hidden="false" name="IQ_NAV_NUM_EST" vbProcedure="false">"c1755"</definedName>
    <definedName function="false" hidden="false" name="IQ_NAV_STDDEV_EST" vbProcedure="false">"c1756"</definedName>
    <definedName function="false" hidden="false" name="IQ_NET_CHANGE" vbProcedure="false">"c749"</definedName>
    <definedName function="false" hidden="false" name="IQ_NET_CLAIM_EXP_INCUR" vbProcedure="false">"c2757"</definedName>
    <definedName function="false" hidden="false" name="IQ_NET_CLAIM_EXP_INCUR_CY" vbProcedure="false">"c2761"</definedName>
    <definedName function="false" hidden="false" name="IQ_NET_CLAIM_EXP_INCUR_PY" vbProcedure="false">"c2762"</definedName>
    <definedName function="false" hidden="false" name="IQ_NET_CLAIM_EXP_PAID" vbProcedure="false">"c2760"</definedName>
    <definedName function="false" hidden="false" name="IQ_NET_CLAIM_EXP_PAID_CY" vbProcedure="false">"c2763"</definedName>
    <definedName function="false" hidden="false" name="IQ_NET_CLAIM_EXP_PAID_PY" vbProcedure="false">"c2764"</definedName>
    <definedName function="false" hidden="false" name="IQ_NET_CLAIM_EXP_RES" vbProcedure="false">"c2754"</definedName>
    <definedName function="false" hidden="false" name="IQ_NET_DEBT" vbProcedure="false">"c1584"</definedName>
    <definedName function="false" hidden="false" name="IQ_NET_DEBT_EBITDA" vbProcedure="false">"c750"</definedName>
    <definedName function="false" hidden="false" name="IQ_NET_DEBT_EBITDA_CAPEX" vbProcedure="false">"c2949"</definedName>
    <definedName function="false" hidden="false" name="IQ_NET_DEBT_ISSUED" vbProcedure="false">"c751"</definedName>
    <definedName function="false" hidden="false" name="IQ_NET_DEBT_ISSUED_BNK" vbProcedure="false">"c752"</definedName>
    <definedName function="false" hidden="false" name="IQ_NET_DEBT_ISSUED_BR" vbProcedure="false">"c753"</definedName>
    <definedName function="false" hidden="false" name="IQ_NET_DEBT_ISSUED_FIN" vbProcedure="false">"c754"</definedName>
    <definedName function="false" hidden="false" name="IQ_NET_DEBT_ISSUED_INS" vbProcedure="false">"c755"</definedName>
    <definedName function="false" hidden="false" name="IQ_NET_DEBT_ISSUED_RE" vbProcedure="false">"c6238"</definedName>
    <definedName function="false" hidden="false" name="IQ_NET_DEBT_ISSUED_REIT" vbProcedure="false">"c756"</definedName>
    <definedName function="false" hidden="false" name="IQ_NET_DEBT_ISSUED_UTI" vbProcedure="false">"c757"</definedName>
    <definedName function="false" hidden="false" name="IQ_NET_EARNED" vbProcedure="false">"c2734"</definedName>
    <definedName function="false" hidden="false" name="IQ_NET_INC" vbProcedure="false">"c1394"</definedName>
    <definedName function="false" hidden="false" name="IQ_NET_INC_BEFORE" vbProcedure="false">"c1368"</definedName>
    <definedName function="false" hidden="false" name="IQ_NET_INC_CF" vbProcedure="false">"c1397"</definedName>
    <definedName function="false" hidden="false" name="IQ_NET_INC_MARGIN" vbProcedure="false">"c1398"</definedName>
    <definedName function="false" hidden="false" name="IQ_NET_INTEREST_EXP" vbProcedure="false">"c769"</definedName>
    <definedName function="false" hidden="false" name="IQ_NET_INTEREST_EXP_RE" vbProcedure="false">"c6239"</definedName>
    <definedName function="false" hidden="false" name="IQ_NET_INTEREST_EXP_REIT" vbProcedure="false">"c770"</definedName>
    <definedName function="false" hidden="false" name="IQ_NET_INTEREST_EXP_UTI" vbProcedure="false">"c771"</definedName>
    <definedName function="false" hidden="false" name="IQ_NET_INTEREST_INC" vbProcedure="false">"c1392"</definedName>
    <definedName function="false" hidden="false" name="IQ_NET_INTEREST_INC_AFTER_LL" vbProcedure="false">"c1604"</definedName>
    <definedName function="false" hidden="false" name="IQ_NET_INT_INC_10YR_ANN_CAGR" vbProcedure="false">"c6100"</definedName>
    <definedName function="false" hidden="false" name="IQ_NET_INT_INC_10YR_ANN_GROWTH" vbProcedure="false">"c758"</definedName>
    <definedName function="false" hidden="false" name="IQ_NET_INT_INC_1YR_ANN_GROWTH" vbProcedure="false">"c759"</definedName>
    <definedName function="false" hidden="false" name="IQ_NET_INT_INC_2YR_ANN_CAGR" vbProcedure="false">"c6101"</definedName>
    <definedName function="false" hidden="false" name="IQ_NET_INT_INC_2YR_ANN_GROWTH" vbProcedure="false">"c760"</definedName>
    <definedName function="false" hidden="false" name="IQ_NET_INT_INC_3YR_ANN_CAGR" vbProcedure="false">"c6102"</definedName>
    <definedName function="false" hidden="false" name="IQ_NET_INT_INC_3YR_ANN_GROWTH" vbProcedure="false">"c761"</definedName>
    <definedName function="false" hidden="false" name="IQ_NET_INT_INC_5YR_ANN_CAGR" vbProcedure="false">"c6103"</definedName>
    <definedName function="false" hidden="false" name="IQ_NET_INT_INC_5YR_ANN_GROWTH" vbProcedure="false">"c762"</definedName>
    <definedName function="false" hidden="false" name="IQ_NET_INT_INC_7YR_ANN_CAGR" vbProcedure="false">"c6104"</definedName>
    <definedName function="false" hidden="false" name="IQ_NET_INT_INC_7YR_ANN_GROWTH" vbProcedure="false">"c763"</definedName>
    <definedName function="false" hidden="false" name="IQ_NET_INT_INC_BNK" vbProcedure="false">"c764"</definedName>
    <definedName function="false" hidden="false" name="IQ_NET_INT_INC_BR" vbProcedure="false">"c765"</definedName>
    <definedName function="false" hidden="false" name="IQ_NET_INT_INC_FIN" vbProcedure="false">"c766"</definedName>
    <definedName function="false" hidden="false" name="IQ_NET_INT_INC_TOTAL_REV" vbProcedure="false">"c767"</definedName>
    <definedName function="false" hidden="false" name="IQ_NET_INT_MARGIN" vbProcedure="false">"c768"</definedName>
    <definedName function="false" hidden="false" name="IQ_NET_LIFE_INS_IN_FORCE" vbProcedure="false">"c2769"</definedName>
    <definedName function="false" hidden="false" name="IQ_NET_LOANS" vbProcedure="false">"c772"</definedName>
    <definedName function="false" hidden="false" name="IQ_NET_LOANS_10YR_ANN_CAGR" vbProcedure="false">"c6105"</definedName>
    <definedName function="false" hidden="false" name="IQ_NET_LOANS_10YR_ANN_GROWTH" vbProcedure="false">"c773"</definedName>
    <definedName function="false" hidden="false" name="IQ_NET_LOANS_1YR_ANN_GROWTH" vbProcedure="false">"c774"</definedName>
    <definedName function="false" hidden="false" name="IQ_NET_LOANS_2YR_ANN_CAGR" vbProcedure="false">"c6106"</definedName>
    <definedName function="false" hidden="false" name="IQ_NET_LOANS_2YR_ANN_GROWTH" vbProcedure="false">"c775"</definedName>
    <definedName function="false" hidden="false" name="IQ_NET_LOANS_3YR_ANN_CAGR" vbProcedure="false">"c6107"</definedName>
    <definedName function="false" hidden="false" name="IQ_NET_LOANS_3YR_ANN_GROWTH" vbProcedure="false">"c776"</definedName>
    <definedName function="false" hidden="false" name="IQ_NET_LOANS_5YR_ANN_CAGR" vbProcedure="false">"c6108"</definedName>
    <definedName function="false" hidden="false" name="IQ_NET_LOANS_5YR_ANN_GROWTH" vbProcedure="false">"c777"</definedName>
    <definedName function="false" hidden="false" name="IQ_NET_LOANS_7YR_ANN_CAGR" vbProcedure="false">"c6109"</definedName>
    <definedName function="false" hidden="false" name="IQ_NET_LOANS_7YR_ANN_GROWTH" vbProcedure="false">"c778"</definedName>
    <definedName function="false" hidden="false" name="IQ_NET_LOANS_TOTAL_DEPOSITS" vbProcedure="false">"c779"</definedName>
    <definedName function="false" hidden="false" name="IQ_NET_RENTAL_EXP_FN" vbProcedure="false">"c780"</definedName>
    <definedName function="false" hidden="false" name="IQ_NET_TO_GROSS_EARNED" vbProcedure="false">"c2750"</definedName>
    <definedName function="false" hidden="false" name="IQ_NET_TO_GROSS_WRITTEN" vbProcedure="false">"c2729"</definedName>
    <definedName function="false" hidden="false" name="IQ_NET_WORKING_CAP" vbProcedure="false">"c3493"</definedName>
    <definedName function="false" hidden="false" name="IQ_NET_WRITTEN" vbProcedure="false">"c2728"</definedName>
    <definedName function="false" hidden="false" name="IQ_NEW_PREM" vbProcedure="false">"c2785"</definedName>
    <definedName function="false" hidden="false" name="IQ_NEXT_CALL_DATE" vbProcedure="false">"c2198"</definedName>
    <definedName function="false" hidden="false" name="IQ_NEXT_CALL_PRICE" vbProcedure="false">"c2199"</definedName>
    <definedName function="false" hidden="false" name="IQ_NEXT_INT_DATE" vbProcedure="false">"c2187"</definedName>
    <definedName function="false" hidden="false" name="IQ_NEXT_PUT_DATE" vbProcedure="false">"c2200"</definedName>
    <definedName function="false" hidden="false" name="IQ_NEXT_PUT_PRICE" vbProcedure="false">"c2201"</definedName>
    <definedName function="false" hidden="false" name="IQ_NEXT_SINK_FUND_AMOUNT" vbProcedure="false">"c2490"</definedName>
    <definedName function="false" hidden="false" name="IQ_NEXT_SINK_FUND_DATE" vbProcedure="false">"c2489"</definedName>
    <definedName function="false" hidden="false" name="IQ_NEXT_SINK_FUND_PRICE" vbProcedure="false">"c2491"</definedName>
    <definedName function="false" hidden="false" name="IQ_NI" vbProcedure="false">"c781"</definedName>
    <definedName function="false" hidden="false" name="IQ_NI_10YR_ANN_CAGR" vbProcedure="false">"c6110"</definedName>
    <definedName function="false" hidden="false" name="IQ_NI_10YR_ANN_GROWTH" vbProcedure="false">"c782"</definedName>
    <definedName function="false" hidden="false" name="IQ_NI_1YR_ANN_GROWTH" vbProcedure="false">"c783"</definedName>
    <definedName function="false" hidden="false" name="IQ_NI_2YR_ANN_CAGR" vbProcedure="false">"c6111"</definedName>
    <definedName function="false" hidden="false" name="IQ_NI_2YR_ANN_GROWTH" vbProcedure="false">"c784"</definedName>
    <definedName function="false" hidden="false" name="IQ_NI_3YR_ANN_CAGR" vbProcedure="false">"c6112"</definedName>
    <definedName function="false" hidden="false" name="IQ_NI_3YR_ANN_GROWTH" vbProcedure="false">"c785"</definedName>
    <definedName function="false" hidden="false" name="IQ_NI_5YR_ANN_CAGR" vbProcedure="false">"c6113"</definedName>
    <definedName function="false" hidden="false" name="IQ_NI_5YR_ANN_GROWTH" vbProcedure="false">"c786"</definedName>
    <definedName function="false" hidden="false" name="IQ_NI_7YR_ANN_CAGR" vbProcedure="false">"c6114"</definedName>
    <definedName function="false" hidden="false" name="IQ_NI_7YR_ANN_GROWTH" vbProcedure="false">"c787"</definedName>
    <definedName function="false" hidden="false" name="IQ_NI_ACT_OR_EST" vbProcedure="false">"c2222"</definedName>
    <definedName function="false" hidden="false" name="IQ_NI_AFTER_CAPITALIZED" vbProcedure="false">"c788"</definedName>
    <definedName function="false" hidden="false" name="IQ_NI_AVAIL_EXCL" vbProcedure="false">"c789"</definedName>
    <definedName function="false" hidden="false" name="IQ_NI_AVAIL_EXCL_MARGIN" vbProcedure="false">"c790"</definedName>
    <definedName function="false" hidden="false" name="IQ_NI_AVAIL_INCL" vbProcedure="false">"c791"</definedName>
    <definedName function="false" hidden="false" name="IQ_NI_BEFORE_CAPITALIZED" vbProcedure="false">"c792"</definedName>
    <definedName function="false" hidden="false" name="IQ_NI_CF" vbProcedure="false">"c793"</definedName>
    <definedName function="false" hidden="false" name="IQ_NI_EST" vbProcedure="false">"c1716"</definedName>
    <definedName function="false" hidden="false" name="IQ_NI_GW_EST" vbProcedure="false">"c1723"</definedName>
    <definedName function="false" hidden="false" name="IQ_NI_GW_HIGH_EST" vbProcedure="false">"c1725"</definedName>
    <definedName function="false" hidden="false" name="IQ_NI_GW_LOW_EST" vbProcedure="false">"c1726"</definedName>
    <definedName function="false" hidden="false" name="IQ_NI_GW_MEDIAN_EST" vbProcedure="false">"c1724"</definedName>
    <definedName function="false" hidden="false" name="IQ_NI_GW_NUM_EST" vbProcedure="false">"c1727"</definedName>
    <definedName function="false" hidden="false" name="IQ_NI_GW_STDDEV_EST" vbProcedure="false">"c1728"</definedName>
    <definedName function="false" hidden="false" name="IQ_NI_HIGH_EST" vbProcedure="false">"c1718"</definedName>
    <definedName function="false" hidden="false" name="IQ_NI_LOW_EST" vbProcedure="false">"c1719"</definedName>
    <definedName function="false" hidden="false" name="IQ_NI_MARGIN" vbProcedure="false">"c794"</definedName>
    <definedName function="false" hidden="false" name="IQ_NI_MEDIAN_EST" vbProcedure="false">"c1717"</definedName>
    <definedName function="false" hidden="false" name="IQ_NI_NORM" vbProcedure="false">"c1901"</definedName>
    <definedName function="false" hidden="false" name="IQ_NI_NORM_10YR_ANN_CAGR" vbProcedure="false">"c6189"</definedName>
    <definedName function="false" hidden="false" name="IQ_NI_NORM_10YR_ANN_GROWTH" vbProcedure="false">"c1960"</definedName>
    <definedName function="false" hidden="false" name="IQ_NI_NORM_1YR_ANN_GROWTH" vbProcedure="false">"c1955"</definedName>
    <definedName function="false" hidden="false" name="IQ_NI_NORM_2YR_ANN_CAGR" vbProcedure="false">"c6185"</definedName>
    <definedName function="false" hidden="false" name="IQ_NI_NORM_2YR_ANN_GROWTH" vbProcedure="false">"c1956"</definedName>
    <definedName function="false" hidden="false" name="IQ_NI_NORM_3YR_ANN_CAGR" vbProcedure="false">"c6186"</definedName>
    <definedName function="false" hidden="false" name="IQ_NI_NORM_3YR_ANN_GROWTH" vbProcedure="false">"c1957"</definedName>
    <definedName function="false" hidden="false" name="IQ_NI_NORM_5YR_ANN_CAGR" vbProcedure="false">"c6187"</definedName>
    <definedName function="false" hidden="false" name="IQ_NI_NORM_5YR_ANN_GROWTH" vbProcedure="false">"c1958"</definedName>
    <definedName function="false" hidden="false" name="IQ_NI_NORM_7YR_ANN_CAGR" vbProcedure="false">"c6188"</definedName>
    <definedName function="false" hidden="false" name="IQ_NI_NORM_7YR_ANN_GROWTH" vbProcedure="false">"c1959"</definedName>
    <definedName function="false" hidden="false" name="IQ_NI_NORM_MARGIN" vbProcedure="false">"c1964"</definedName>
    <definedName function="false" hidden="false" name="IQ_NI_NUM_EST" vbProcedure="false">"c1720"</definedName>
    <definedName function="false" hidden="false" name="IQ_NI_REPORTED_EST" vbProcedure="false">"c1730"</definedName>
    <definedName function="false" hidden="false" name="IQ_NI_REPORTED_HIGH_EST" vbProcedure="false">"c1732"</definedName>
    <definedName function="false" hidden="false" name="IQ_NI_REPORTED_LOW_EST" vbProcedure="false">"c1733"</definedName>
    <definedName function="false" hidden="false" name="IQ_NI_REPORTED_MEDIAN_EST" vbProcedure="false">"c1731"</definedName>
    <definedName function="false" hidden="false" name="IQ_NI_REPORTED_NUM_EST" vbProcedure="false">"c1734"</definedName>
    <definedName function="false" hidden="false" name="IQ_NI_REPORTED_STDDEV_EST" vbProcedure="false">"c1735"</definedName>
    <definedName function="false" hidden="false" name="IQ_NI_SBC_ACT_OR_EST" vbProcedure="false">"c4474"</definedName>
    <definedName function="false" hidden="false" name="IQ_NI_SBC_GW_ACT_OR_EST" vbProcedure="false">"c4478"</definedName>
    <definedName function="false" hidden="false" name="IQ_NI_SFAS" vbProcedure="false">"c795"</definedName>
    <definedName function="false" hidden="false" name="IQ_NI_STDDEV_EST" vbProcedure="false">"c1721"</definedName>
    <definedName function="false" hidden="false" name="IQ_NOL_CF_1YR" vbProcedure="false">"c3465"</definedName>
    <definedName function="false" hidden="false" name="IQ_NOL_CF_2YR" vbProcedure="false">"c3466"</definedName>
    <definedName function="false" hidden="false" name="IQ_NOL_CF_3YR" vbProcedure="false">"c3467"</definedName>
    <definedName function="false" hidden="false" name="IQ_NOL_CF_4YR" vbProcedure="false">"c3468"</definedName>
    <definedName function="false" hidden="false" name="IQ_NOL_CF_5YR" vbProcedure="false">"c3469"</definedName>
    <definedName function="false" hidden="false" name="IQ_NOL_CF_AFTER_FIVE" vbProcedure="false">"c3470"</definedName>
    <definedName function="false" hidden="false" name="IQ_NOL_CF_MAX_YEAR" vbProcedure="false">"c3473"</definedName>
    <definedName function="false" hidden="false" name="IQ_NOL_CF_NO_EXP" vbProcedure="false">"c3471"</definedName>
    <definedName function="false" hidden="false" name="IQ_NOL_CF_TOTAL" vbProcedure="false">"c3472"</definedName>
    <definedName function="false" hidden="false" name="IQ_NONCASH_PENSION_EXP" vbProcedure="false">"c3000"</definedName>
    <definedName function="false" hidden="false" name="IQ_NONRECOURSE_DEBT" vbProcedure="false">"c2550"</definedName>
    <definedName function="false" hidden="false" name="IQ_NONRECOURSE_DEBT_PCT" vbProcedure="false">"c2551"</definedName>
    <definedName function="false" hidden="false" name="IQ_NONUTIL_REV" vbProcedure="false">"c2089"</definedName>
    <definedName function="false" hidden="false" name="IQ_NON_ACCRUAL_LOANS" vbProcedure="false">"c796"</definedName>
    <definedName function="false" hidden="false" name="IQ_NON_CASH" vbProcedure="false">"c1399"</definedName>
    <definedName function="false" hidden="false" name="IQ_NON_CASH_ITEMS" vbProcedure="false">"c797"</definedName>
    <definedName function="false" hidden="false" name="IQ_NON_INS_EXP" vbProcedure="false">"c798"</definedName>
    <definedName function="false" hidden="false" name="IQ_NON_INS_REV" vbProcedure="false">"c799"</definedName>
    <definedName function="false" hidden="false" name="IQ_NON_INTEREST_EXP" vbProcedure="false">"c1400"</definedName>
    <definedName function="false" hidden="false" name="IQ_NON_INTEREST_INC" vbProcedure="false">"c1401"</definedName>
    <definedName function="false" hidden="false" name="IQ_NON_INT_BEAR_CD" vbProcedure="false">"c800"</definedName>
    <definedName function="false" hidden="false" name="IQ_NON_INT_EXP" vbProcedure="false">"c801"</definedName>
    <definedName function="false" hidden="false" name="IQ_NON_INT_INC" vbProcedure="false">"c802"</definedName>
    <definedName function="false" hidden="false" name="IQ_NON_INT_INC_10YR_ANN_CAGR" vbProcedure="false">"c6115"</definedName>
    <definedName function="false" hidden="false" name="IQ_NON_INT_INC_10YR_ANN_GROWTH" vbProcedure="false">"c803"</definedName>
    <definedName function="false" hidden="false" name="IQ_NON_INT_INC_1YR_ANN_GROWTH" vbProcedure="false">"c804"</definedName>
    <definedName function="false" hidden="false" name="IQ_NON_INT_INC_2YR_ANN_CAGR" vbProcedure="false">"c6116"</definedName>
    <definedName function="false" hidden="false" name="IQ_NON_INT_INC_2YR_ANN_GROWTH" vbProcedure="false">"c805"</definedName>
    <definedName function="false" hidden="false" name="IQ_NON_INT_INC_3YR_ANN_CAGR" vbProcedure="false">"c6117"</definedName>
    <definedName function="false" hidden="false" name="IQ_NON_INT_INC_3YR_ANN_GROWTH" vbProcedure="false">"c806"</definedName>
    <definedName function="false" hidden="false" name="IQ_NON_INT_INC_5YR_ANN_CAGR" vbProcedure="false">"c6118"</definedName>
    <definedName function="false" hidden="false" name="IQ_NON_INT_INC_5YR_ANN_GROWTH" vbProcedure="false">"c807"</definedName>
    <definedName function="false" hidden="false" name="IQ_NON_INT_INC_7YR_ANN_CAGR" vbProcedure="false">"c6119"</definedName>
    <definedName function="false" hidden="false" name="IQ_NON_INT_INC_7YR_ANN_GROWTH" vbProcedure="false">"c808"</definedName>
    <definedName function="false" hidden="false" name="IQ_NON_OPER_EXP" vbProcedure="false">"c809"</definedName>
    <definedName function="false" hidden="false" name="IQ_NON_OPER_INC" vbProcedure="false">"c810"</definedName>
    <definedName function="false" hidden="false" name="IQ_NON_PERFORMING_ASSETS" vbProcedure="false">"c826"</definedName>
    <definedName function="false" hidden="false" name="IQ_NON_PERFORMING_LOANS" vbProcedure="false">"c827"</definedName>
    <definedName function="false" hidden="false" name="IQ_NON_PERF_ASSETS_10YR_ANN_CAGR" vbProcedure="false">"c6120"</definedName>
    <definedName function="false" hidden="false" name="IQ_NON_PERF_ASSETS_10YR_ANN_GROWTH" vbProcedure="false">"c811"</definedName>
    <definedName function="false" hidden="false" name="IQ_NON_PERF_ASSETS_1YR_ANN_GROWTH" vbProcedure="false">"c812"</definedName>
    <definedName function="false" hidden="false" name="IQ_NON_PERF_ASSETS_2YR_ANN_CAGR" vbProcedure="false">"c6121"</definedName>
    <definedName function="false" hidden="false" name="IQ_NON_PERF_ASSETS_2YR_ANN_GROWTH" vbProcedure="false">"c813"</definedName>
    <definedName function="false" hidden="false" name="IQ_NON_PERF_ASSETS_3YR_ANN_CAGR" vbProcedure="false">"c6122"</definedName>
    <definedName function="false" hidden="false" name="IQ_NON_PERF_ASSETS_3YR_ANN_GROWTH" vbProcedure="false">"c814"</definedName>
    <definedName function="false" hidden="false" name="IQ_NON_PERF_ASSETS_5YR_ANN_CAGR" vbProcedure="false">"c6123"</definedName>
    <definedName function="false" hidden="false" name="IQ_NON_PERF_ASSETS_5YR_ANN_GROWTH" vbProcedure="false">"c815"</definedName>
    <definedName function="false" hidden="false" name="IQ_NON_PERF_ASSETS_7YR_ANN_CAGR" vbProcedure="false">"c6124"</definedName>
    <definedName function="false" hidden="false" name="IQ_NON_PERF_ASSETS_7YR_ANN_GROWTH" vbProcedure="false">"c816"</definedName>
    <definedName function="false" hidden="false" name="IQ_NON_PERF_ASSETS_TOTAL_ASSETS" vbProcedure="false">"c817"</definedName>
    <definedName function="false" hidden="false" name="IQ_NON_PERF_LOANS_10YR_ANN_CAGR" vbProcedure="false">"c6125"</definedName>
    <definedName function="false" hidden="false" name="IQ_NON_PERF_LOANS_10YR_ANN_GROWTH" vbProcedure="false">"c818"</definedName>
    <definedName function="false" hidden="false" name="IQ_NON_PERF_LOANS_1YR_ANN_GROWTH" vbProcedure="false">"c819"</definedName>
    <definedName function="false" hidden="false" name="IQ_NON_PERF_LOANS_2YR_ANN_CAGR" vbProcedure="false">"c6126"</definedName>
    <definedName function="false" hidden="false" name="IQ_NON_PERF_LOANS_2YR_ANN_GROWTH" vbProcedure="false">"c820"</definedName>
    <definedName function="false" hidden="false" name="IQ_NON_PERF_LOANS_3YR_ANN_CAGR" vbProcedure="false">"c6127"</definedName>
    <definedName function="false" hidden="false" name="IQ_NON_PERF_LOANS_3YR_ANN_GROWTH" vbProcedure="false">"c821"</definedName>
    <definedName function="false" hidden="false" name="IQ_NON_PERF_LOANS_5YR_ANN_CAGR" vbProcedure="false">"c6128"</definedName>
    <definedName function="false" hidden="false" name="IQ_NON_PERF_LOANS_5YR_ANN_GROWTH" vbProcedure="false">"c822"</definedName>
    <definedName function="false" hidden="false" name="IQ_NON_PERF_LOANS_7YR_ANN_CAGR" vbProcedure="false">"c6129"</definedName>
    <definedName function="false" hidden="false" name="IQ_NON_PERF_LOANS_7YR_ANN_GROWTH" vbProcedure="false">"c823"</definedName>
    <definedName function="false" hidden="false" name="IQ_NON_PERF_LOANS_TOTAL_ASSETS" vbProcedure="false">"c824"</definedName>
    <definedName function="false" hidden="false" name="IQ_NON_PERF_LOANS_TOTAL_LOANS" vbProcedure="false">"c825"</definedName>
    <definedName function="false" hidden="false" name="IQ_NORMAL_INC_AFTER" vbProcedure="false">"c1605"</definedName>
    <definedName function="false" hidden="false" name="IQ_NORMAL_INC_AVAIL" vbProcedure="false">"c1606"</definedName>
    <definedName function="false" hidden="false" name="IQ_NORMAL_INC_BEFORE" vbProcedure="false">"c1607"</definedName>
    <definedName function="false" hidden="false" name="IQ_NORM_EPS_ACT_OR_EST" vbProcedure="false">"c2249"</definedName>
    <definedName function="false" hidden="false" name="IQ_NOTES_PAY" vbProcedure="false">"c1423"</definedName>
    <definedName function="false" hidden="false" name="IQ_NOW_ACCOUNT" vbProcedure="false">"c828"</definedName>
    <definedName function="false" hidden="false" name="IQ_NPPE" vbProcedure="false">"c829"</definedName>
    <definedName function="false" hidden="false" name="IQ_NPPE_10YR_ANN_CAGR" vbProcedure="false">"c6130"</definedName>
    <definedName function="false" hidden="false" name="IQ_NPPE_10YR_ANN_GROWTH" vbProcedure="false">"c830"</definedName>
    <definedName function="false" hidden="false" name="IQ_NPPE_1YR_ANN_GROWTH" vbProcedure="false">"c831"</definedName>
    <definedName function="false" hidden="false" name="IQ_NPPE_2YR_ANN_CAGR" vbProcedure="false">"c6131"</definedName>
    <definedName function="false" hidden="false" name="IQ_NPPE_2YR_ANN_GROWTH" vbProcedure="false">"c832"</definedName>
    <definedName function="false" hidden="false" name="IQ_NPPE_3YR_ANN_CAGR" vbProcedure="false">"c6132"</definedName>
    <definedName function="false" hidden="false" name="IQ_NPPE_3YR_ANN_GROWTH" vbProcedure="false">"c833"</definedName>
    <definedName function="false" hidden="false" name="IQ_NPPE_5YR_ANN_CAGR" vbProcedure="false">"c6133"</definedName>
    <definedName function="false" hidden="false" name="IQ_NPPE_5YR_ANN_GROWTH" vbProcedure="false">"c834"</definedName>
    <definedName function="false" hidden="false" name="IQ_NPPE_7YR_ANN_CAGR" vbProcedure="false">"c6134"</definedName>
    <definedName function="false" hidden="false" name="IQ_NPPE_7YR_ANN_GROWTH" vbProcedure="false">"c835"</definedName>
    <definedName function="false" hidden="false" name="IQ_NTM" vbProcedure="false">6000</definedName>
    <definedName function="false" hidden="false" name="IQ_NUKE" vbProcedure="false">"c836"</definedName>
    <definedName function="false" hidden="false" name="IQ_NUKE_CF" vbProcedure="false">"c837"</definedName>
    <definedName function="false" hidden="false" name="IQ_NUKE_CONTR" vbProcedure="false">"c838"</definedName>
    <definedName function="false" hidden="false" name="IQ_NUMBER_ADRHOLDERS" vbProcedure="false">"c1970"</definedName>
    <definedName function="false" hidden="false" name="IQ_NUMBER_DAYS" vbProcedure="false">"c1904"</definedName>
    <definedName function="false" hidden="false" name="IQ_NUMBER_SHAREHOLDERS" vbProcedure="false">"c1967"</definedName>
    <definedName function="false" hidden="false" name="IQ_NUMBER_SHAREHOLDERS_CLASSA" vbProcedure="false">"c1968"</definedName>
    <definedName function="false" hidden="false" name="IQ_NUMBER_SHAREHOLDERS_OTHER" vbProcedure="false">"c1969"</definedName>
    <definedName function="false" hidden="false" name="IQ_NUM_BRANCHES" vbProcedure="false">"c2088"</definedName>
    <definedName function="false" hidden="false" name="IQ_OCCUPY_EXP" vbProcedure="false">"c839"</definedName>
    <definedName function="false" hidden="false" name="IQ_OFFER_AMOUNT" vbProcedure="false">"c2152"</definedName>
    <definedName function="false" hidden="false" name="IQ_OFFER_COUPON" vbProcedure="false">"c2147"</definedName>
    <definedName function="false" hidden="false" name="IQ_OFFER_COUPON_TYPE" vbProcedure="false">"c2148"</definedName>
    <definedName function="false" hidden="false" name="IQ_OFFER_DATE" vbProcedure="false">"c2149"</definedName>
    <definedName function="false" hidden="false" name="IQ_OFFER_PRICE" vbProcedure="false">"c2150"</definedName>
    <definedName function="false" hidden="false" name="IQ_OFFER_YIELD" vbProcedure="false">"c2151"</definedName>
    <definedName function="false" hidden="false" name="IQ_OG_10DISC" vbProcedure="false">"c1998"</definedName>
    <definedName function="false" hidden="false" name="IQ_OG_10DISC_GAS" vbProcedure="false">"c2018"</definedName>
    <definedName function="false" hidden="false" name="IQ_OG_10DISC_OIL" vbProcedure="false">"c2008"</definedName>
    <definedName function="false" hidden="false" name="IQ_OG_ACQ_COST_PROVED" vbProcedure="false">"c1975"</definedName>
    <definedName function="false" hidden="false" name="IQ_OG_ACQ_COST_PROVED_GAS" vbProcedure="false">"c1987"</definedName>
    <definedName function="false" hidden="false" name="IQ_OG_ACQ_COST_PROVED_OIL" vbProcedure="false">"c1981"</definedName>
    <definedName function="false" hidden="false" name="IQ_OG_ACQ_COST_UNPROVED" vbProcedure="false">"c1976"</definedName>
    <definedName function="false" hidden="false" name="IQ_OG_ACQ_COST_UNPROVED_GAS" vbProcedure="false">"c1988"</definedName>
    <definedName function="false" hidden="false" name="IQ_OG_ACQ_COST_UNPROVED_OIL" vbProcedure="false">"c1982"</definedName>
    <definedName function="false" hidden="false" name="IQ_OG_AVG_DAILY_PROD_GAS" vbProcedure="false">"c2910"</definedName>
    <definedName function="false" hidden="false" name="IQ_OG_AVG_DAILY_PROD_NGL" vbProcedure="false">"c2911"</definedName>
    <definedName function="false" hidden="false" name="IQ_OG_AVG_DAILY_PROD_OIL" vbProcedure="false">"c2909"</definedName>
    <definedName function="false" hidden="false" name="IQ_OG_AVG_DAILY_SALES_VOL_EQ_INC_GAS" vbProcedure="false">"c5797"</definedName>
    <definedName function="false" hidden="false" name="IQ_OG_AVG_DAILY_SALES_VOL_EQ_INC_NGL" vbProcedure="false">"c5798"</definedName>
    <definedName function="false" hidden="false" name="IQ_OG_AVG_DAILY_SALES_VOL_EQ_INC_OIL" vbProcedure="false">"c5796"</definedName>
    <definedName function="false" hidden="false" name="IQ_OG_CLOSE_BALANCE_GAS" vbProcedure="false">"c2049"</definedName>
    <definedName function="false" hidden="false" name="IQ_OG_CLOSE_BALANCE_NGL" vbProcedure="false">"c2920"</definedName>
    <definedName function="false" hidden="false" name="IQ_OG_CLOSE_BALANCE_OIL" vbProcedure="false">"c2037"</definedName>
    <definedName function="false" hidden="false" name="IQ_OG_DCF_BEFORE_TAXES" vbProcedure="false">"c2023"</definedName>
    <definedName function="false" hidden="false" name="IQ_OG_DCF_BEFORE_TAXES_GAS" vbProcedure="false">"c2025"</definedName>
    <definedName function="false" hidden="false" name="IQ_OG_DCF_BEFORE_TAXES_OIL" vbProcedure="false">"c2024"</definedName>
    <definedName function="false" hidden="false" name="IQ_OG_DEVELOPED_ACRE_GROSS_EQ_INC" vbProcedure="false">"c5802"</definedName>
    <definedName function="false" hidden="false" name="IQ_OG_DEVELOPED_ACRE_NET_EQ_INC" vbProcedure="false">"c5803"</definedName>
    <definedName function="false" hidden="false" name="IQ_OG_DEVELOPED_RESERVES_GAS" vbProcedure="false">"c2053"</definedName>
    <definedName function="false" hidden="false" name="IQ_OG_DEVELOPED_RESERVES_NGL" vbProcedure="false">"c2922"</definedName>
    <definedName function="false" hidden="false" name="IQ_OG_DEVELOPED_RESERVES_OIL" vbProcedure="false">"c2054"</definedName>
    <definedName function="false" hidden="false" name="IQ_OG_DEVELOPMENT_COSTS" vbProcedure="false">"c1978"</definedName>
    <definedName function="false" hidden="false" name="IQ_OG_DEVELOPMENT_COSTS_GAS" vbProcedure="false">"c1990"</definedName>
    <definedName function="false" hidden="false" name="IQ_OG_DEVELOPMENT_COSTS_OIL" vbProcedure="false">"c1984"</definedName>
    <definedName function="false" hidden="false" name="IQ_OG_EQUITY_DCF" vbProcedure="false">"c2002"</definedName>
    <definedName function="false" hidden="false" name="IQ_OG_EQUITY_DCF_GAS" vbProcedure="false">"c2022"</definedName>
    <definedName function="false" hidden="false" name="IQ_OG_EQUITY_DCF_OIL" vbProcedure="false">"c2012"</definedName>
    <definedName function="false" hidden="false" name="IQ_OG_EQUTY_RESERVES_GAS" vbProcedure="false">"c2050"</definedName>
    <definedName function="false" hidden="false" name="IQ_OG_EQUTY_RESERVES_NGL" vbProcedure="false">"c2921"</definedName>
    <definedName function="false" hidden="false" name="IQ_OG_EQUTY_RESERVES_OIL" vbProcedure="false">"c2038"</definedName>
    <definedName function="false" hidden="false" name="IQ_OG_EXPLORATION_COSTS" vbProcedure="false">"c1977"</definedName>
    <definedName function="false" hidden="false" name="IQ_OG_EXPLORATION_COSTS_GAS" vbProcedure="false">"c1989"</definedName>
    <definedName function="false" hidden="false" name="IQ_OG_EXPLORATION_COSTS_OIL" vbProcedure="false">"c1983"</definedName>
    <definedName function="false" hidden="false" name="IQ_OG_EXT_DISC_GAS" vbProcedure="false">"c2043"</definedName>
    <definedName function="false" hidden="false" name="IQ_OG_EXT_DISC_NGL" vbProcedure="false">"c2914"</definedName>
    <definedName function="false" hidden="false" name="IQ_OG_EXT_DISC_OIL" vbProcedure="false">"c2031"</definedName>
    <definedName function="false" hidden="false" name="IQ_OG_FUTURE_CASH_INFLOWS" vbProcedure="false">"c1993"</definedName>
    <definedName function="false" hidden="false" name="IQ_OG_FUTURE_CASH_INFLOWS_GAS" vbProcedure="false">"c2013"</definedName>
    <definedName function="false" hidden="false" name="IQ_OG_FUTURE_CASH_INFLOWS_OIL" vbProcedure="false">"c2003"</definedName>
    <definedName function="false" hidden="false" name="IQ_OG_FUTURE_DEVELOPMENT_COSTS" vbProcedure="false">"c1995"</definedName>
    <definedName function="false" hidden="false" name="IQ_OG_FUTURE_DEVELOPMENT_COSTS_GAS" vbProcedure="false">"c2015"</definedName>
    <definedName function="false" hidden="false" name="IQ_OG_FUTURE_DEVELOPMENT_COSTS_OIL" vbProcedure="false">"c2005"</definedName>
    <definedName function="false" hidden="false" name="IQ_OG_FUTURE_INC_TAXES" vbProcedure="false">"c1997"</definedName>
    <definedName function="false" hidden="false" name="IQ_OG_FUTURE_INC_TAXES_GAS" vbProcedure="false">"c2017"</definedName>
    <definedName function="false" hidden="false" name="IQ_OG_FUTURE_INC_TAXES_OIL" vbProcedure="false">"c2007"</definedName>
    <definedName function="false" hidden="false" name="IQ_OG_FUTURE_PRODUCTION_COSTS" vbProcedure="false">"c1994"</definedName>
    <definedName function="false" hidden="false" name="IQ_OG_FUTURE_PRODUCTION_COSTS_GAS" vbProcedure="false">"c2014"</definedName>
    <definedName function="false" hidden="false" name="IQ_OG_FUTURE_PRODUCTION_COSTS_OIL" vbProcedure="false">"c2004"</definedName>
    <definedName function="false" hidden="false" name="IQ_OG_GAS_PRICE_HEDGED" vbProcedure="false">"c2056"</definedName>
    <definedName function="false" hidden="false" name="IQ_OG_GAS_PRICE_UNHEDGED" vbProcedure="false">"c2058"</definedName>
    <definedName function="false" hidden="false" name="IQ_OG_IMPROVED_RECOVERY_GAS" vbProcedure="false">"c2044"</definedName>
    <definedName function="false" hidden="false" name="IQ_OG_IMPROVED_RECOVERY_NGL" vbProcedure="false">"c2915"</definedName>
    <definedName function="false" hidden="false" name="IQ_OG_IMPROVED_RECOVERY_OIL" vbProcedure="false">"c2032"</definedName>
    <definedName function="false" hidden="false" name="IQ_OG_LIQUID_GAS_PRICE_HEDGED" vbProcedure="false">"c2233"</definedName>
    <definedName function="false" hidden="false" name="IQ_OG_LIQUID_GAS_PRICE_UNHEDGED" vbProcedure="false">"c2234"</definedName>
    <definedName function="false" hidden="false" name="IQ_OG_NET_FUTURE_CASH_FLOWS" vbProcedure="false">"c1996"</definedName>
    <definedName function="false" hidden="false" name="IQ_OG_NET_FUTURE_CASH_FLOWS_GAS" vbProcedure="false">"c2016"</definedName>
    <definedName function="false" hidden="false" name="IQ_OG_NET_FUTURE_CASH_FLOWS_OIL" vbProcedure="false">"c2006"</definedName>
    <definedName function="false" hidden="false" name="IQ_OG_OIL_PRICE_HEDGED" vbProcedure="false">"c2055"</definedName>
    <definedName function="false" hidden="false" name="IQ_OG_OIL_PRICE_UNHEDGED" vbProcedure="false">"c2057"</definedName>
    <definedName function="false" hidden="false" name="IQ_OG_OPEN_BALANCE_GAS" vbProcedure="false">"c2041"</definedName>
    <definedName function="false" hidden="false" name="IQ_OG_OPEN_BALANCE_NGL" vbProcedure="false">"c2912"</definedName>
    <definedName function="false" hidden="false" name="IQ_OG_OPEN_BALANCE_OIL" vbProcedure="false">"c2029"</definedName>
    <definedName function="false" hidden="false" name="IQ_OG_OTHER_ADJ_FCF" vbProcedure="false">"c1999"</definedName>
    <definedName function="false" hidden="false" name="IQ_OG_OTHER_ADJ_FCF_GAS" vbProcedure="false">"c2019"</definedName>
    <definedName function="false" hidden="false" name="IQ_OG_OTHER_ADJ_FCF_OIL" vbProcedure="false">"c2009"</definedName>
    <definedName function="false" hidden="false" name="IQ_OG_OTHER_ADJ_GAS" vbProcedure="false">"c2048"</definedName>
    <definedName function="false" hidden="false" name="IQ_OG_OTHER_ADJ_NGL" vbProcedure="false">"c2919"</definedName>
    <definedName function="false" hidden="false" name="IQ_OG_OTHER_ADJ_OIL" vbProcedure="false">"c2036"</definedName>
    <definedName function="false" hidden="false" name="IQ_OG_OTHER_COSTS" vbProcedure="false">"c1979"</definedName>
    <definedName function="false" hidden="false" name="IQ_OG_OTHER_COSTS_GAS" vbProcedure="false">"c1991"</definedName>
    <definedName function="false" hidden="false" name="IQ_OG_OTHER_COSTS_OIL" vbProcedure="false">"c1985"</definedName>
    <definedName function="false" hidden="false" name="IQ_OG_PRODUCTION_GAS" vbProcedure="false">"c2047"</definedName>
    <definedName function="false" hidden="false" name="IQ_OG_PRODUCTION_NGL" vbProcedure="false">"c2918"</definedName>
    <definedName function="false" hidden="false" name="IQ_OG_PRODUCTION_OIL" vbProcedure="false">"c2035"</definedName>
    <definedName function="false" hidden="false" name="IQ_OG_PURCHASES_GAS" vbProcedure="false">"c2045"</definedName>
    <definedName function="false" hidden="false" name="IQ_OG_PURCHASES_NGL" vbProcedure="false">"c2916"</definedName>
    <definedName function="false" hidden="false" name="IQ_OG_PURCHASES_OIL" vbProcedure="false">"c2033"</definedName>
    <definedName function="false" hidden="false" name="IQ_OG_RESERVE_REPLACEMENT_RATIO" vbProcedure="false">"c5799"</definedName>
    <definedName function="false" hidden="false" name="IQ_OG_REVISIONS_GAS" vbProcedure="false">"c2042"</definedName>
    <definedName function="false" hidden="false" name="IQ_OG_REVISIONS_NGL" vbProcedure="false">"c2913"</definedName>
    <definedName function="false" hidden="false" name="IQ_OG_REVISIONS_OIL" vbProcedure="false">"c2030"</definedName>
    <definedName function="false" hidden="false" name="IQ_OG_SALES_IN_PLACE_GAS" vbProcedure="false">"c2046"</definedName>
    <definedName function="false" hidden="false" name="IQ_OG_SALES_IN_PLACE_NGL" vbProcedure="false">"c2917"</definedName>
    <definedName function="false" hidden="false" name="IQ_OG_SALES_IN_PLACE_OIL" vbProcedure="false">"c2034"</definedName>
    <definedName function="false" hidden="false" name="IQ_OG_SALES_VOL_EQ_INC_GAS" vbProcedure="false">"c5794"</definedName>
    <definedName function="false" hidden="false" name="IQ_OG_SALES_VOL_EQ_INC_NGL" vbProcedure="false">"c5795"</definedName>
    <definedName function="false" hidden="false" name="IQ_OG_SALES_VOL_EQ_INC_OIL" vbProcedure="false">"c5793"</definedName>
    <definedName function="false" hidden="false" name="IQ_OG_STANDARDIZED_DCF" vbProcedure="false">"c2000"</definedName>
    <definedName function="false" hidden="false" name="IQ_OG_STANDARDIZED_DCF_GAS" vbProcedure="false">"c2020"</definedName>
    <definedName function="false" hidden="false" name="IQ_OG_STANDARDIZED_DCF_HEDGED" vbProcedure="false">"c2001"</definedName>
    <definedName function="false" hidden="false" name="IQ_OG_STANDARDIZED_DCF_HEDGED_GAS" vbProcedure="false">"c2021"</definedName>
    <definedName function="false" hidden="false" name="IQ_OG_STANDARDIZED_DCF_HEDGED_OIL" vbProcedure="false">"c2011"</definedName>
    <definedName function="false" hidden="false" name="IQ_OG_STANDARDIZED_DCF_OIL" vbProcedure="false">"c2010"</definedName>
    <definedName function="false" hidden="false" name="IQ_OG_TAXES" vbProcedure="false">"c2026"</definedName>
    <definedName function="false" hidden="false" name="IQ_OG_TAXES_GAS" vbProcedure="false">"c2028"</definedName>
    <definedName function="false" hidden="false" name="IQ_OG_TAXES_OIL" vbProcedure="false">"c2027"</definedName>
    <definedName function="false" hidden="false" name="IQ_OG_TOTAL_COSTS" vbProcedure="false">"c1980"</definedName>
    <definedName function="false" hidden="false" name="IQ_OG_TOTAL_COSTS_GAS" vbProcedure="false">"c1992"</definedName>
    <definedName function="false" hidden="false" name="IQ_OG_TOTAL_COSTS_OIL" vbProcedure="false">"c1986"</definedName>
    <definedName function="false" hidden="false" name="IQ_OG_TOTAL_EST_PROVED_RESERVES_GAS" vbProcedure="false">"c2052"</definedName>
    <definedName function="false" hidden="false" name="IQ_OG_TOTAL_GAS_PRODUCTION" vbProcedure="false">"c2060"</definedName>
    <definedName function="false" hidden="false" name="IQ_OG_TOTAL_LIQUID_GAS_PRODUCTION" vbProcedure="false">"c2235"</definedName>
    <definedName function="false" hidden="false" name="IQ_OG_TOTAL_OIL_PRODUCTION" vbProcedure="false">"c2059"</definedName>
    <definedName function="false" hidden="false" name="IQ_OG_UNDEVELOPED_ACRE_GROSS_EQ_INC" vbProcedure="false">"c5800"</definedName>
    <definedName function="false" hidden="false" name="IQ_OG_UNDEVELOPED_ACRE_NET_EQ_INC" vbProcedure="false">"c5801"</definedName>
    <definedName function="false" hidden="false" name="IQ_OG_UNDEVELOPED_RESERVES_GAS" vbProcedure="false">"c2051"</definedName>
    <definedName function="false" hidden="false" name="IQ_OG_UNDEVELOPED_RESERVES_NGL" vbProcedure="false">"c2923"</definedName>
    <definedName function="false" hidden="false" name="IQ_OG_UNDEVELOPED_RESERVES_OIL" vbProcedure="false">"c2039"</definedName>
    <definedName function="false" hidden="false" name="IQ_OIL_IMPAIR" vbProcedure="false">"c840"</definedName>
    <definedName function="false" hidden="false" name="IQ_OL_COMM_AFTER_FIVE" vbProcedure="false">"c841"</definedName>
    <definedName function="false" hidden="false" name="IQ_OL_COMM_CY" vbProcedure="false">"c842"</definedName>
    <definedName function="false" hidden="false" name="IQ_OL_COMM_CY1" vbProcedure="false">"c843"</definedName>
    <definedName function="false" hidden="false" name="IQ_OL_COMM_CY2" vbProcedure="false">"c844"</definedName>
    <definedName function="false" hidden="false" name="IQ_OL_COMM_CY3" vbProcedure="false">"c845"</definedName>
    <definedName function="false" hidden="false" name="IQ_OL_COMM_CY4" vbProcedure="false">"c846"</definedName>
    <definedName function="false" hidden="false" name="IQ_OL_COMM_NEXT_FIVE" vbProcedure="false">"c847"</definedName>
    <definedName function="false" hidden="false" name="IQ_OPEB_ACCRUED_LIAB" vbProcedure="false">"c3308"</definedName>
    <definedName function="false" hidden="false" name="IQ_OPEB_ACCRUED_LIAB_DOM" vbProcedure="false">"c3306"</definedName>
    <definedName function="false" hidden="false" name="IQ_OPEB_ACCRUED_LIAB_FOREIGN" vbProcedure="false">"c3307"</definedName>
    <definedName function="false" hidden="false" name="IQ_OPEB_ACCUM_OTHER_CI" vbProcedure="false">"c3314"</definedName>
    <definedName function="false" hidden="false" name="IQ_OPEB_ACCUM_OTHER_CI_DOM" vbProcedure="false">"c3312"</definedName>
    <definedName function="false" hidden="false" name="IQ_OPEB_ACCUM_OTHER_CI_FOREIGN" vbProcedure="false">"c3313"</definedName>
    <definedName function="false" hidden="false" name="IQ_OPEB_ACT_NEXT" vbProcedure="false">"c5774"</definedName>
    <definedName function="false" hidden="false" name="IQ_OPEB_ACT_NEXT_DOM" vbProcedure="false">"c5772"</definedName>
    <definedName function="false" hidden="false" name="IQ_OPEB_ACT_NEXT_FOREIGN" vbProcedure="false">"c5773"</definedName>
    <definedName function="false" hidden="false" name="IQ_OPEB_AMT_RECOG_NEXT" vbProcedure="false">"c5783"</definedName>
    <definedName function="false" hidden="false" name="IQ_OPEB_AMT_RECOG_NEXT_DOM" vbProcedure="false">"c5781"</definedName>
    <definedName function="false" hidden="false" name="IQ_OPEB_AMT_RECOG_NEXT_FOREIGN" vbProcedure="false">"c5782"</definedName>
    <definedName function="false" hidden="false" name="IQ_OPEB_ASSETS" vbProcedure="false">"c3356"</definedName>
    <definedName function="false" hidden="false" name="IQ_OPEB_ASSETS_ACQ" vbProcedure="false">"c3347"</definedName>
    <definedName function="false" hidden="false" name="IQ_OPEB_ASSETS_ACQ_DOM" vbProcedure="false">"c3345"</definedName>
    <definedName function="false" hidden="false" name="IQ_OPEB_ASSETS_ACQ_FOREIGN" vbProcedure="false">"c3346"</definedName>
    <definedName function="false" hidden="false" name="IQ_OPEB_ASSETS_ACTUAL_RETURN" vbProcedure="false">"c3332"</definedName>
    <definedName function="false" hidden="false" name="IQ_OPEB_ASSETS_ACTUAL_RETURN_DOM" vbProcedure="false">"c3330"</definedName>
    <definedName function="false" hidden="false" name="IQ_OPEB_ASSETS_ACTUAL_RETURN_FOREIGN" vbProcedure="false">"c3331"</definedName>
    <definedName function="false" hidden="false" name="IQ_OPEB_ASSETS_BEG" vbProcedure="false">"c3329"</definedName>
    <definedName function="false" hidden="false" name="IQ_OPEB_ASSETS_BEG_DOM" vbProcedure="false">"c3327"</definedName>
    <definedName function="false" hidden="false" name="IQ_OPEB_ASSETS_BEG_FOREIGN" vbProcedure="false">"c3328"</definedName>
    <definedName function="false" hidden="false" name="IQ_OPEB_ASSETS_BENEFITS_PAID" vbProcedure="false">"c3341"</definedName>
    <definedName function="false" hidden="false" name="IQ_OPEB_ASSETS_BENEFITS_PAID_DOM" vbProcedure="false">"c3339"</definedName>
    <definedName function="false" hidden="false" name="IQ_OPEB_ASSETS_BENEFITS_PAID_FOREIGN" vbProcedure="false">"c3340"</definedName>
    <definedName function="false" hidden="false" name="IQ_OPEB_ASSETS_CURTAIL" vbProcedure="false">"c3350"</definedName>
    <definedName function="false" hidden="false" name="IQ_OPEB_ASSETS_CURTAIL_DOM" vbProcedure="false">"c3348"</definedName>
    <definedName function="false" hidden="false" name="IQ_OPEB_ASSETS_CURTAIL_FOREIGN" vbProcedure="false">"c3349"</definedName>
    <definedName function="false" hidden="false" name="IQ_OPEB_ASSETS_DOM" vbProcedure="false">"c3354"</definedName>
    <definedName function="false" hidden="false" name="IQ_OPEB_ASSETS_EMPLOYER_CONTRIBUTIONS" vbProcedure="false">"c3335"</definedName>
    <definedName function="false" hidden="false" name="IQ_OPEB_ASSETS_EMPLOYER_CONTRIBUTIONS_DOM" vbProcedure="false">"c3333"</definedName>
    <definedName function="false" hidden="false" name="IQ_OPEB_ASSETS_EMPLOYER_CONTRIBUTIONS_FOREIGN" vbProcedure="false">"c3334"</definedName>
    <definedName function="false" hidden="false" name="IQ_OPEB_ASSETS_FOREIGN" vbProcedure="false">"c3355"</definedName>
    <definedName function="false" hidden="false" name="IQ_OPEB_ASSETS_FX_ADJ" vbProcedure="false">"c3344"</definedName>
    <definedName function="false" hidden="false" name="IQ_OPEB_ASSETS_FX_ADJ_DOM" vbProcedure="false">"c3342"</definedName>
    <definedName function="false" hidden="false" name="IQ_OPEB_ASSETS_FX_ADJ_FOREIGN" vbProcedure="false">"c3343"</definedName>
    <definedName function="false" hidden="false" name="IQ_OPEB_ASSETS_OTHER_PLAN_ADJ" vbProcedure="false">"c3353"</definedName>
    <definedName function="false" hidden="false" name="IQ_OPEB_ASSETS_OTHER_PLAN_ADJ_DOM" vbProcedure="false">"c3351"</definedName>
    <definedName function="false" hidden="false" name="IQ_OPEB_ASSETS_OTHER_PLAN_ADJ_FOREIGN" vbProcedure="false">"c3352"</definedName>
    <definedName function="false" hidden="false" name="IQ_OPEB_ASSETS_PARTICIP_CONTRIBUTIONS" vbProcedure="false">"c3338"</definedName>
    <definedName function="false" hidden="false" name="IQ_OPEB_ASSETS_PARTICIP_CONTRIBUTIONS_DOM" vbProcedure="false">"c3336"</definedName>
    <definedName function="false" hidden="false" name="IQ_OPEB_ASSETS_PARTICIP_CONTRIBUTIONS_FOREIGN" vbProcedure="false">"c3337"</definedName>
    <definedName function="false" hidden="false" name="IQ_OPEB_BENEFIT_INFO_DATE" vbProcedure="false">"c3410"</definedName>
    <definedName function="false" hidden="false" name="IQ_OPEB_BENEFIT_INFO_DATE_DOM" vbProcedure="false">"c3408"</definedName>
    <definedName function="false" hidden="false" name="IQ_OPEB_BENEFIT_INFO_DATE_FOREIGN" vbProcedure="false">"c3409"</definedName>
    <definedName function="false" hidden="false" name="IQ_OPEB_BREAKDOWN_EQ" vbProcedure="false">"c3275"</definedName>
    <definedName function="false" hidden="false" name="IQ_OPEB_BREAKDOWN_EQ_DOM" vbProcedure="false">"c3273"</definedName>
    <definedName function="false" hidden="false" name="IQ_OPEB_BREAKDOWN_EQ_FOREIGN" vbProcedure="false">"c3274"</definedName>
    <definedName function="false" hidden="false" name="IQ_OPEB_BREAKDOWN_FI" vbProcedure="false">"c3278"</definedName>
    <definedName function="false" hidden="false" name="IQ_OPEB_BREAKDOWN_FI_DOM" vbProcedure="false">"c3276"</definedName>
    <definedName function="false" hidden="false" name="IQ_OPEB_BREAKDOWN_FI_FOREIGN" vbProcedure="false">"c3277"</definedName>
    <definedName function="false" hidden="false" name="IQ_OPEB_BREAKDOWN_OTHER" vbProcedure="false">"c3284"</definedName>
    <definedName function="false" hidden="false" name="IQ_OPEB_BREAKDOWN_OTHER_DOM" vbProcedure="false">"c3282"</definedName>
    <definedName function="false" hidden="false" name="IQ_OPEB_BREAKDOWN_OTHER_FOREIGN" vbProcedure="false">"c3283"</definedName>
    <definedName function="false" hidden="false" name="IQ_OPEB_BREAKDOWN_PCT_EQ" vbProcedure="false">"c3263"</definedName>
    <definedName function="false" hidden="false" name="IQ_OPEB_BREAKDOWN_PCT_EQ_DOM" vbProcedure="false">"c3261"</definedName>
    <definedName function="false" hidden="false" name="IQ_OPEB_BREAKDOWN_PCT_EQ_FOREIGN" vbProcedure="false">"c3262"</definedName>
    <definedName function="false" hidden="false" name="IQ_OPEB_BREAKDOWN_PCT_FI" vbProcedure="false">"c3266"</definedName>
    <definedName function="false" hidden="false" name="IQ_OPEB_BREAKDOWN_PCT_FI_DOM" vbProcedure="false">"c3264"</definedName>
    <definedName function="false" hidden="false" name="IQ_OPEB_BREAKDOWN_PCT_FI_FOREIGN" vbProcedure="false">"c3265"</definedName>
    <definedName function="false" hidden="false" name="IQ_OPEB_BREAKDOWN_PCT_OTHER" vbProcedure="false">"c3272"</definedName>
    <definedName function="false" hidden="false" name="IQ_OPEB_BREAKDOWN_PCT_OTHER_DOM" vbProcedure="false">"c3270"</definedName>
    <definedName function="false" hidden="false" name="IQ_OPEB_BREAKDOWN_PCT_OTHER_FOREIGN" vbProcedure="false">"c3271"</definedName>
    <definedName function="false" hidden="false" name="IQ_OPEB_BREAKDOWN_PCT_RE" vbProcedure="false">"c3269"</definedName>
    <definedName function="false" hidden="false" name="IQ_OPEB_BREAKDOWN_PCT_RE_DOM" vbProcedure="false">"c3267"</definedName>
    <definedName function="false" hidden="false" name="IQ_OPEB_BREAKDOWN_PCT_RE_FOREIGN" vbProcedure="false">"c3268"</definedName>
    <definedName function="false" hidden="false" name="IQ_OPEB_BREAKDOWN_RE" vbProcedure="false">"c3281"</definedName>
    <definedName function="false" hidden="false" name="IQ_OPEB_BREAKDOWN_RE_DOM" vbProcedure="false">"c3279"</definedName>
    <definedName function="false" hidden="false" name="IQ_OPEB_BREAKDOWN_RE_FOREIGN" vbProcedure="false">"c3280"</definedName>
    <definedName function="false" hidden="false" name="IQ_OPEB_CI_ACT" vbProcedure="false">"c5759"</definedName>
    <definedName function="false" hidden="false" name="IQ_OPEB_CI_ACT_DOM" vbProcedure="false">"c5757"</definedName>
    <definedName function="false" hidden="false" name="IQ_OPEB_CI_ACT_FOREIGN" vbProcedure="false">"c5758"</definedName>
    <definedName function="false" hidden="false" name="IQ_OPEB_CI_NET_AMT_RECOG" vbProcedure="false">"c5771"</definedName>
    <definedName function="false" hidden="false" name="IQ_OPEB_CI_NET_AMT_RECOG_DOM" vbProcedure="false">"c5769"</definedName>
    <definedName function="false" hidden="false" name="IQ_OPEB_CI_NET_AMT_RECOG_FOREIGN" vbProcedure="false">"c5770"</definedName>
    <definedName function="false" hidden="false" name="IQ_OPEB_CI_OTHER_MISC_ADJ" vbProcedure="false">"c5768"</definedName>
    <definedName function="false" hidden="false" name="IQ_OPEB_CI_OTHER_MISC_ADJ_DOM" vbProcedure="false">"c5766"</definedName>
    <definedName function="false" hidden="false" name="IQ_OPEB_CI_OTHER_MISC_ADJ_FOREIGN" vbProcedure="false">"c5767"</definedName>
    <definedName function="false" hidden="false" name="IQ_OPEB_CI_PRIOR_SERVICE" vbProcedure="false">"c5762"</definedName>
    <definedName function="false" hidden="false" name="IQ_OPEB_CI_PRIOR_SERVICE_DOM" vbProcedure="false">"c5760"</definedName>
    <definedName function="false" hidden="false" name="IQ_OPEB_CI_PRIOR_SERVICE_FOREIGN" vbProcedure="false">"c5761"</definedName>
    <definedName function="false" hidden="false" name="IQ_OPEB_CI_TRANSITION" vbProcedure="false">"c5765"</definedName>
    <definedName function="false" hidden="false" name="IQ_OPEB_CI_TRANSITION_DOM" vbProcedure="false">"c5763"</definedName>
    <definedName function="false" hidden="false" name="IQ_OPEB_CI_TRANSITION_FOREIGN" vbProcedure="false">"c5764"</definedName>
    <definedName function="false" hidden="false" name="IQ_OPEB_CL" vbProcedure="false">"c5789"</definedName>
    <definedName function="false" hidden="false" name="IQ_OPEB_CL_DOM" vbProcedure="false">"c5787"</definedName>
    <definedName function="false" hidden="false" name="IQ_OPEB_CL_FOREIGN" vbProcedure="false">"c5788"</definedName>
    <definedName function="false" hidden="false" name="IQ_OPEB_DECREASE_EFFECT_PBO" vbProcedure="false">"c3458"</definedName>
    <definedName function="false" hidden="false" name="IQ_OPEB_DECREASE_EFFECT_PBO_DOM" vbProcedure="false">"c3456"</definedName>
    <definedName function="false" hidden="false" name="IQ_OPEB_DECREASE_EFFECT_PBO_FOREIGN" vbProcedure="false">"c3457"</definedName>
    <definedName function="false" hidden="false" name="IQ_OPEB_DECREASE_EFFECT_SERVICE_INT_COST" vbProcedure="false">"c3455"</definedName>
    <definedName function="false" hidden="false" name="IQ_OPEB_DECREASE_EFFECT_SERVICE_INT_COST_DOM" vbProcedure="false">"c3453"</definedName>
    <definedName function="false" hidden="false" name="IQ_OPEB_DECREASE_EFFECT_SERVICE_INT_COST_FOREIGN" vbProcedure="false">"c3454"</definedName>
    <definedName function="false" hidden="false" name="IQ_OPEB_DISC_RATE_MAX" vbProcedure="false">"c3422"</definedName>
    <definedName function="false" hidden="false" name="IQ_OPEB_DISC_RATE_MAX_DOM" vbProcedure="false">"c3420"</definedName>
    <definedName function="false" hidden="false" name="IQ_OPEB_DISC_RATE_MAX_FOREIGN" vbProcedure="false">"c3421"</definedName>
    <definedName function="false" hidden="false" name="IQ_OPEB_DISC_RATE_MIN" vbProcedure="false">"c3419"</definedName>
    <definedName function="false" hidden="false" name="IQ_OPEB_DISC_RATE_MIN_DOM" vbProcedure="false">"c3417"</definedName>
    <definedName function="false" hidden="false" name="IQ_OPEB_DISC_RATE_MIN_FOREIGN" vbProcedure="false">"c3418"</definedName>
    <definedName function="false" hidden="false" name="IQ_OPEB_EST_BENEFIT_1YR" vbProcedure="false">"c3287"</definedName>
    <definedName function="false" hidden="false" name="IQ_OPEB_EST_BENEFIT_1YR_DOM" vbProcedure="false">"c3285"</definedName>
    <definedName function="false" hidden="false" name="IQ_OPEB_EST_BENEFIT_1YR_FOREIGN" vbProcedure="false">"c3286"</definedName>
    <definedName function="false" hidden="false" name="IQ_OPEB_EST_BENEFIT_2YR" vbProcedure="false">"c3290"</definedName>
    <definedName function="false" hidden="false" name="IQ_OPEB_EST_BENEFIT_2YR_DOM" vbProcedure="false">"c3288"</definedName>
    <definedName function="false" hidden="false" name="IQ_OPEB_EST_BENEFIT_2YR_FOREIGN" vbProcedure="false">"c3289"</definedName>
    <definedName function="false" hidden="false" name="IQ_OPEB_EST_BENEFIT_3YR" vbProcedure="false">"c3293"</definedName>
    <definedName function="false" hidden="false" name="IQ_OPEB_EST_BENEFIT_3YR_DOM" vbProcedure="false">"c3291"</definedName>
    <definedName function="false" hidden="false" name="IQ_OPEB_EST_BENEFIT_3YR_FOREIGN" vbProcedure="false">"c3292"</definedName>
    <definedName function="false" hidden="false" name="IQ_OPEB_EST_BENEFIT_4YR" vbProcedure="false">"c3296"</definedName>
    <definedName function="false" hidden="false" name="IQ_OPEB_EST_BENEFIT_4YR_DOM" vbProcedure="false">"c3294"</definedName>
    <definedName function="false" hidden="false" name="IQ_OPEB_EST_BENEFIT_4YR_FOREIGN" vbProcedure="false">"c3295"</definedName>
    <definedName function="false" hidden="false" name="IQ_OPEB_EST_BENEFIT_5YR" vbProcedure="false">"c3299"</definedName>
    <definedName function="false" hidden="false" name="IQ_OPEB_EST_BENEFIT_5YR_DOM" vbProcedure="false">"c3297"</definedName>
    <definedName function="false" hidden="false" name="IQ_OPEB_EST_BENEFIT_5YR_FOREIGN" vbProcedure="false">"c3298"</definedName>
    <definedName function="false" hidden="false" name="IQ_OPEB_EST_BENEFIT_AFTER5" vbProcedure="false">"c3302"</definedName>
    <definedName function="false" hidden="false" name="IQ_OPEB_EST_BENEFIT_AFTER5_DOM" vbProcedure="false">"c3300"</definedName>
    <definedName function="false" hidden="false" name="IQ_OPEB_EST_BENEFIT_AFTER5_FOREIGN" vbProcedure="false">"c3301"</definedName>
    <definedName function="false" hidden="false" name="IQ_OPEB_EXP_RATE_RETURN_MAX" vbProcedure="false">"c3434"</definedName>
    <definedName function="false" hidden="false" name="IQ_OPEB_EXP_RATE_RETURN_MAX_DOM" vbProcedure="false">"c3432"</definedName>
    <definedName function="false" hidden="false" name="IQ_OPEB_EXP_RATE_RETURN_MAX_FOREIGN" vbProcedure="false">"c3433"</definedName>
    <definedName function="false" hidden="false" name="IQ_OPEB_EXP_RATE_RETURN_MIN" vbProcedure="false">"c3431"</definedName>
    <definedName function="false" hidden="false" name="IQ_OPEB_EXP_RATE_RETURN_MIN_DOM" vbProcedure="false">"c3429"</definedName>
    <definedName function="false" hidden="false" name="IQ_OPEB_EXP_RATE_RETURN_MIN_FOREIGN" vbProcedure="false">"c3430"</definedName>
    <definedName function="false" hidden="false" name="IQ_OPEB_EXP_RETURN" vbProcedure="false">"c3398"</definedName>
    <definedName function="false" hidden="false" name="IQ_OPEB_EXP_RETURN_DOM" vbProcedure="false">"c3396"</definedName>
    <definedName function="false" hidden="false" name="IQ_OPEB_EXP_RETURN_FOREIGN" vbProcedure="false">"c3397"</definedName>
    <definedName function="false" hidden="false" name="IQ_OPEB_HEALTH_COST_TREND_INITIAL" vbProcedure="false">"c3413"</definedName>
    <definedName function="false" hidden="false" name="IQ_OPEB_HEALTH_COST_TREND_INITIAL_DOM" vbProcedure="false">"c3411"</definedName>
    <definedName function="false" hidden="false" name="IQ_OPEB_HEALTH_COST_TREND_INITIAL_FOREIGN" vbProcedure="false">"c3412"</definedName>
    <definedName function="false" hidden="false" name="IQ_OPEB_HEALTH_COST_TREND_ULTIMATE" vbProcedure="false">"c3416"</definedName>
    <definedName function="false" hidden="false" name="IQ_OPEB_HEALTH_COST_TREND_ULTIMATE_DOM" vbProcedure="false">"c3414"</definedName>
    <definedName function="false" hidden="false" name="IQ_OPEB_HEALTH_COST_TREND_ULTIMATE_FOREIGN" vbProcedure="false">"c3415"</definedName>
    <definedName function="false" hidden="false" name="IQ_OPEB_INCREASE_EFFECT_PBO" vbProcedure="false">"c3452"</definedName>
    <definedName function="false" hidden="false" name="IQ_OPEB_INCREASE_EFFECT_PBO_DOM" vbProcedure="false">"c3450"</definedName>
    <definedName function="false" hidden="false" name="IQ_OPEB_INCREASE_EFFECT_PBO_FOREIGN" vbProcedure="false">"c3451"</definedName>
    <definedName function="false" hidden="false" name="IQ_OPEB_INCREASE_EFFECT_SERVICE_INT_COST" vbProcedure="false">"c3449"</definedName>
    <definedName function="false" hidden="false" name="IQ_OPEB_INCREASE_EFFECT_SERVICE_INT_COST_DOM" vbProcedure="false">"c3447"</definedName>
    <definedName function="false" hidden="false" name="IQ_OPEB_INCREASE_EFFECT_SERVICE_INT_COST_FOREIGN" vbProcedure="false">"c3448"</definedName>
    <definedName function="false" hidden="false" name="IQ_OPEB_INTAN_ASSETS" vbProcedure="false">"c3311"</definedName>
    <definedName function="false" hidden="false" name="IQ_OPEB_INTAN_ASSETS_DOM" vbProcedure="false">"c3309"</definedName>
    <definedName function="false" hidden="false" name="IQ_OPEB_INTAN_ASSETS_FOREIGN" vbProcedure="false">"c3310"</definedName>
    <definedName function="false" hidden="false" name="IQ_OPEB_INTEREST_COST" vbProcedure="false">"c3395"</definedName>
    <definedName function="false" hidden="false" name="IQ_OPEB_INTEREST_COST_DOM" vbProcedure="false">"c3393"</definedName>
    <definedName function="false" hidden="false" name="IQ_OPEB_INTEREST_COST_FOREIGN" vbProcedure="false">"c3394"</definedName>
    <definedName function="false" hidden="false" name="IQ_OPEB_LT_ASSETS" vbProcedure="false">"c5786"</definedName>
    <definedName function="false" hidden="false" name="IQ_OPEB_LT_ASSETS_DOM" vbProcedure="false">"c5784"</definedName>
    <definedName function="false" hidden="false" name="IQ_OPEB_LT_ASSETS_FOREIGN" vbProcedure="false">"c5785"</definedName>
    <definedName function="false" hidden="false" name="IQ_OPEB_LT_LIAB" vbProcedure="false">"c5792"</definedName>
    <definedName function="false" hidden="false" name="IQ_OPEB_LT_LIAB_DOM" vbProcedure="false">"c5790"</definedName>
    <definedName function="false" hidden="false" name="IQ_OPEB_LT_LIAB_FOREIGN" vbProcedure="false">"c5791"</definedName>
    <definedName function="false" hidden="false" name="IQ_OPEB_NET_ASSET_RECOG" vbProcedure="false">"c3326"</definedName>
    <definedName function="false" hidden="false" name="IQ_OPEB_NET_ASSET_RECOG_DOM" vbProcedure="false">"c3324"</definedName>
    <definedName function="false" hidden="false" name="IQ_OPEB_NET_ASSET_RECOG_FOREIGN" vbProcedure="false">"c3325"</definedName>
    <definedName function="false" hidden="false" name="IQ_OPEB_OBLIGATION_ACCUMULATED" vbProcedure="false">"c3407"</definedName>
    <definedName function="false" hidden="false" name="IQ_OPEB_OBLIGATION_ACCUMULATED_DOM" vbProcedure="false">"c3405"</definedName>
    <definedName function="false" hidden="false" name="IQ_OPEB_OBLIGATION_ACCUMULATED_FOREIGN" vbProcedure="false">"c3406"</definedName>
    <definedName function="false" hidden="false" name="IQ_OPEB_OBLIGATION_ACQ" vbProcedure="false">"c3380"</definedName>
    <definedName function="false" hidden="false" name="IQ_OPEB_OBLIGATION_ACQ_DOM" vbProcedure="false">"c3378"</definedName>
    <definedName function="false" hidden="false" name="IQ_OPEB_OBLIGATION_ACQ_FOREIGN" vbProcedure="false">"c3379"</definedName>
    <definedName function="false" hidden="false" name="IQ_OPEB_OBLIGATION_ACTUARIAL_GAIN_LOSS" vbProcedure="false">"c3371"</definedName>
    <definedName function="false" hidden="false" name="IQ_OPEB_OBLIGATION_ACTUARIAL_GAIN_LOSS_DOM" vbProcedure="false">"c3369"</definedName>
    <definedName function="false" hidden="false" name="IQ_OPEB_OBLIGATION_ACTUARIAL_GAIN_LOSS_FOREIGN" vbProcedure="false">"c3370"</definedName>
    <definedName function="false" hidden="false" name="IQ_OPEB_OBLIGATION_BEG" vbProcedure="false">"c3359"</definedName>
    <definedName function="false" hidden="false" name="IQ_OPEB_OBLIGATION_BEG_DOM" vbProcedure="false">"c3357"</definedName>
    <definedName function="false" hidden="false" name="IQ_OPEB_OBLIGATION_BEG_FOREIGN" vbProcedure="false">"c3358"</definedName>
    <definedName function="false" hidden="false" name="IQ_OPEB_OBLIGATION_CURTAIL" vbProcedure="false">"c3383"</definedName>
    <definedName function="false" hidden="false" name="IQ_OPEB_OBLIGATION_CURTAIL_DOM" vbProcedure="false">"c3381"</definedName>
    <definedName function="false" hidden="false" name="IQ_OPEB_OBLIGATION_CURTAIL_FOREIGN" vbProcedure="false">"c3382"</definedName>
    <definedName function="false" hidden="false" name="IQ_OPEB_OBLIGATION_EMPLOYEE_CONTRIBUTIONS" vbProcedure="false">"c3368"</definedName>
    <definedName function="false" hidden="false" name="IQ_OPEB_OBLIGATION_EMPLOYEE_CONTRIBUTIONS_DOM" vbProcedure="false">"c3366"</definedName>
    <definedName function="false" hidden="false" name="IQ_OPEB_OBLIGATION_EMPLOYEE_CONTRIBUTIONS_FOREIGN" vbProcedure="false">"c3367"</definedName>
    <definedName function="false" hidden="false" name="IQ_OPEB_OBLIGATION_FX_ADJ" vbProcedure="false">"c3377"</definedName>
    <definedName function="false" hidden="false" name="IQ_OPEB_OBLIGATION_FX_ADJ_DOM" vbProcedure="false">"c3375"</definedName>
    <definedName function="false" hidden="false" name="IQ_OPEB_OBLIGATION_FX_ADJ_FOREIGN" vbProcedure="false">"c3376"</definedName>
    <definedName function="false" hidden="false" name="IQ_OPEB_OBLIGATION_INTEREST_COST" vbProcedure="false">"c3365"</definedName>
    <definedName function="false" hidden="false" name="IQ_OPEB_OBLIGATION_INTEREST_COST_DOM" vbProcedure="false">"c3363"</definedName>
    <definedName function="false" hidden="false" name="IQ_OPEB_OBLIGATION_INTEREST_COST_FOREIGN" vbProcedure="false">"c3364"</definedName>
    <definedName function="false" hidden="false" name="IQ_OPEB_OBLIGATION_OTHER_PLAN_ADJ" vbProcedure="false">"c3386"</definedName>
    <definedName function="false" hidden="false" name="IQ_OPEB_OBLIGATION_OTHER_PLAN_ADJ_DOM" vbProcedure="false">"c3384"</definedName>
    <definedName function="false" hidden="false" name="IQ_OPEB_OBLIGATION_OTHER_PLAN_ADJ_FOREIGN" vbProcedure="false">"c3385"</definedName>
    <definedName function="false" hidden="false" name="IQ_OPEB_OBLIGATION_PAID" vbProcedure="false">"c3374"</definedName>
    <definedName function="false" hidden="false" name="IQ_OPEB_OBLIGATION_PAID_DOM" vbProcedure="false">"c3372"</definedName>
    <definedName function="false" hidden="false" name="IQ_OPEB_OBLIGATION_PAID_FOREIGN" vbProcedure="false">"c3373"</definedName>
    <definedName function="false" hidden="false" name="IQ_OPEB_OBLIGATION_PROJECTED" vbProcedure="false">"c3389"</definedName>
    <definedName function="false" hidden="false" name="IQ_OPEB_OBLIGATION_PROJECTED_DOM" vbProcedure="false">"c3387"</definedName>
    <definedName function="false" hidden="false" name="IQ_OPEB_OBLIGATION_PROJECTED_FOREIGN" vbProcedure="false">"c3388"</definedName>
    <definedName function="false" hidden="false" name="IQ_OPEB_OBLIGATION_SERVICE_COST" vbProcedure="false">"c3362"</definedName>
    <definedName function="false" hidden="false" name="IQ_OPEB_OBLIGATION_SERVICE_COST_DOM" vbProcedure="false">"c3360"</definedName>
    <definedName function="false" hidden="false" name="IQ_OPEB_OBLIGATION_SERVICE_COST_FOREIGN" vbProcedure="false">"c3361"</definedName>
    <definedName function="false" hidden="false" name="IQ_OPEB_OTHER" vbProcedure="false">"c3317"</definedName>
    <definedName function="false" hidden="false" name="IQ_OPEB_OTHER_ADJ" vbProcedure="false">"c3323"</definedName>
    <definedName function="false" hidden="false" name="IQ_OPEB_OTHER_ADJ_DOM" vbProcedure="false">"c3321"</definedName>
    <definedName function="false" hidden="false" name="IQ_OPEB_OTHER_ADJ_FOREIGN" vbProcedure="false">"c3322"</definedName>
    <definedName function="false" hidden="false" name="IQ_OPEB_OTHER_COST" vbProcedure="false">"c3401"</definedName>
    <definedName function="false" hidden="false" name="IQ_OPEB_OTHER_COST_DOM" vbProcedure="false">"c3399"</definedName>
    <definedName function="false" hidden="false" name="IQ_OPEB_OTHER_COST_FOREIGN" vbProcedure="false">"c3400"</definedName>
    <definedName function="false" hidden="false" name="IQ_OPEB_OTHER_DOM" vbProcedure="false">"c3315"</definedName>
    <definedName function="false" hidden="false" name="IQ_OPEB_OTHER_FOREIGN" vbProcedure="false">"c3316"</definedName>
    <definedName function="false" hidden="false" name="IQ_OPEB_PBO_ASSUMED_RATE_RET_MAX" vbProcedure="false">"c3440"</definedName>
    <definedName function="false" hidden="false" name="IQ_OPEB_PBO_ASSUMED_RATE_RET_MAX_DOM" vbProcedure="false">"c3438"</definedName>
    <definedName function="false" hidden="false" name="IQ_OPEB_PBO_ASSUMED_RATE_RET_MAX_FOREIGN" vbProcedure="false">"c3439"</definedName>
    <definedName function="false" hidden="false" name="IQ_OPEB_PBO_ASSUMED_RATE_RET_MIN" vbProcedure="false">"c3437"</definedName>
    <definedName function="false" hidden="false" name="IQ_OPEB_PBO_ASSUMED_RATE_RET_MIN_DOM" vbProcedure="false">"c3435"</definedName>
    <definedName function="false" hidden="false" name="IQ_OPEB_PBO_ASSUMED_RATE_RET_MIN_FOREIGN" vbProcedure="false">"c3436"</definedName>
    <definedName function="false" hidden="false" name="IQ_OPEB_PBO_RATE_COMP_INCREASE_MAX" vbProcedure="false">"c3446"</definedName>
    <definedName function="false" hidden="false" name="IQ_OPEB_PBO_RATE_COMP_INCREASE_MAX_DOM" vbProcedure="false">"c3444"</definedName>
    <definedName function="false" hidden="false" name="IQ_OPEB_PBO_RATE_COMP_INCREASE_MAX_FOREIGN" vbProcedure="false">"c3445"</definedName>
    <definedName function="false" hidden="false" name="IQ_OPEB_PBO_RATE_COMP_INCREASE_MIN" vbProcedure="false">"c3443"</definedName>
    <definedName function="false" hidden="false" name="IQ_OPEB_PBO_RATE_COMP_INCREASE_MIN_DOM" vbProcedure="false">"c3441"</definedName>
    <definedName function="false" hidden="false" name="IQ_OPEB_PBO_RATE_COMP_INCREASE_MIN_FOREIGN" vbProcedure="false">"c3442"</definedName>
    <definedName function="false" hidden="false" name="IQ_OPEB_PREPAID_COST" vbProcedure="false">"c3305"</definedName>
    <definedName function="false" hidden="false" name="IQ_OPEB_PREPAID_COST_DOM" vbProcedure="false">"c3303"</definedName>
    <definedName function="false" hidden="false" name="IQ_OPEB_PREPAID_COST_FOREIGN" vbProcedure="false">"c3304"</definedName>
    <definedName function="false" hidden="false" name="IQ_OPEB_PRIOR_SERVICE_NEXT" vbProcedure="false">"c5777"</definedName>
    <definedName function="false" hidden="false" name="IQ_OPEB_PRIOR_SERVICE_NEXT_DOM" vbProcedure="false">"c5775"</definedName>
    <definedName function="false" hidden="false" name="IQ_OPEB_PRIOR_SERVICE_NEXT_FOREIGN" vbProcedure="false">"c5776"</definedName>
    <definedName function="false" hidden="false" name="IQ_OPEB_RATE_COMP_INCREASE_MAX" vbProcedure="false">"c3428"</definedName>
    <definedName function="false" hidden="false" name="IQ_OPEB_RATE_COMP_INCREASE_MAX_DOM" vbProcedure="false">"c3426"</definedName>
    <definedName function="false" hidden="false" name="IQ_OPEB_RATE_COMP_INCREASE_MAX_FOREIGN" vbProcedure="false">"c3427"</definedName>
    <definedName function="false" hidden="false" name="IQ_OPEB_RATE_COMP_INCREASE_MIN" vbProcedure="false">"c3425"</definedName>
    <definedName function="false" hidden="false" name="IQ_OPEB_RATE_COMP_INCREASE_MIN_DOM" vbProcedure="false">"c3423"</definedName>
    <definedName function="false" hidden="false" name="IQ_OPEB_RATE_COMP_INCREASE_MIN_FOREIGN" vbProcedure="false">"c3424"</definedName>
    <definedName function="false" hidden="false" name="IQ_OPEB_SERVICE_COST" vbProcedure="false">"c3392"</definedName>
    <definedName function="false" hidden="false" name="IQ_OPEB_SERVICE_COST_DOM" vbProcedure="false">"c3390"</definedName>
    <definedName function="false" hidden="false" name="IQ_OPEB_SERVICE_COST_FOREIGN" vbProcedure="false">"c3391"</definedName>
    <definedName function="false" hidden="false" name="IQ_OPEB_TOTAL_COST" vbProcedure="false">"c3404"</definedName>
    <definedName function="false" hidden="false" name="IQ_OPEB_TOTAL_COST_DOM" vbProcedure="false">"c3402"</definedName>
    <definedName function="false" hidden="false" name="IQ_OPEB_TOTAL_COST_FOREIGN" vbProcedure="false">"c3403"</definedName>
    <definedName function="false" hidden="false" name="IQ_OPEB_TRANSITION_NEXT" vbProcedure="false">"c5780"</definedName>
    <definedName function="false" hidden="false" name="IQ_OPEB_TRANSITION_NEXT_DOM" vbProcedure="false">"c5778"</definedName>
    <definedName function="false" hidden="false" name="IQ_OPEB_TRANSITION_NEXT_FOREIGN" vbProcedure="false">"c5779"</definedName>
    <definedName function="false" hidden="false" name="IQ_OPEB_UNRECOG_PRIOR" vbProcedure="false">"c3320"</definedName>
    <definedName function="false" hidden="false" name="IQ_OPEB_UNRECOG_PRIOR_DOM" vbProcedure="false">"c3318"</definedName>
    <definedName function="false" hidden="false" name="IQ_OPEB_UNRECOG_PRIOR_FOREIGN" vbProcedure="false">"c3319"</definedName>
    <definedName function="false" hidden="false" name="IQ_OPENPRICE" vbProcedure="false">"c848"</definedName>
    <definedName function="false" hidden="false" name="IQ_OPERATIONS_EXP" vbProcedure="false">"c855"</definedName>
    <definedName function="false" hidden="false" name="IQ_OPER_INC" vbProcedure="false">"c849"</definedName>
    <definedName function="false" hidden="false" name="IQ_OPER_INC_ACT_OR_EST" vbProcedure="false">"c2220"</definedName>
    <definedName function="false" hidden="false" name="IQ_OPER_INC_BR" vbProcedure="false">"c850"</definedName>
    <definedName function="false" hidden="false" name="IQ_OPER_INC_EST" vbProcedure="false">"c1688"</definedName>
    <definedName function="false" hidden="false" name="IQ_OPER_INC_FIN" vbProcedure="false">"c851"</definedName>
    <definedName function="false" hidden="false" name="IQ_OPER_INC_HIGH_EST" vbProcedure="false">"c1690"</definedName>
    <definedName function="false" hidden="false" name="IQ_OPER_INC_INS" vbProcedure="false">"c852"</definedName>
    <definedName function="false" hidden="false" name="IQ_OPER_INC_LOW_EST" vbProcedure="false">"c1691"</definedName>
    <definedName function="false" hidden="false" name="IQ_OPER_INC_MARGIN" vbProcedure="false">"c1448"</definedName>
    <definedName function="false" hidden="false" name="IQ_OPER_INC_MEDIAN_EST" vbProcedure="false">"c1689"</definedName>
    <definedName function="false" hidden="false" name="IQ_OPER_INC_NUM_EST" vbProcedure="false">"c1692"</definedName>
    <definedName function="false" hidden="false" name="IQ_OPER_INC_RE" vbProcedure="false">"c6240"</definedName>
    <definedName function="false" hidden="false" name="IQ_OPER_INC_REIT" vbProcedure="false">"c853"</definedName>
    <definedName function="false" hidden="false" name="IQ_OPER_INC_STDDEV_EST" vbProcedure="false">"c1693"</definedName>
    <definedName function="false" hidden="false" name="IQ_OPER_INC_UTI" vbProcedure="false">"c854"</definedName>
    <definedName function="false" hidden="false" name="IQ_OPTIONS_BEG_OS" vbProcedure="false">"c1572"</definedName>
    <definedName function="false" hidden="false" name="IQ_OPTIONS_CANCELLED" vbProcedure="false">"c856"</definedName>
    <definedName function="false" hidden="false" name="IQ_OPTIONS_END_OS" vbProcedure="false">"c1573"</definedName>
    <definedName function="false" hidden="false" name="IQ_OPTIONS_EXERCISABLE_END_OS" vbProcedure="false">"c5804"</definedName>
    <definedName function="false" hidden="false" name="IQ_OPTIONS_EXERCISED" vbProcedure="false">"c2116"</definedName>
    <definedName function="false" hidden="false" name="IQ_OPTIONS_GRANTED" vbProcedure="false">"c2673"</definedName>
    <definedName function="false" hidden="false" name="IQ_OPTIONS_ISSUED" vbProcedure="false">"c857"</definedName>
    <definedName function="false" hidden="false" name="IQ_OPTIONS_STRIKE_PRICE_BEG_OS" vbProcedure="false">"c5805"</definedName>
    <definedName function="false" hidden="false" name="IQ_OPTIONS_STRIKE_PRICE_CANCELLED" vbProcedure="false">"c5807"</definedName>
    <definedName function="false" hidden="false" name="IQ_OPTIONS_STRIKE_PRICE_EXERCISABLE" vbProcedure="false">"c5808"</definedName>
    <definedName function="false" hidden="false" name="IQ_OPTIONS_STRIKE_PRICE_EXERCISED" vbProcedure="false">"c5806"</definedName>
    <definedName function="false" hidden="false" name="IQ_OPTIONS_STRIKE_PRICE_GRANTED" vbProcedure="false">"c2678"</definedName>
    <definedName function="false" hidden="false" name="IQ_OPTIONS_STRIKE_PRICE_OS" vbProcedure="false">"c2677"</definedName>
    <definedName function="false" hidden="false" name="IQ_ORDER_BACKLOG" vbProcedure="false">"c2090"</definedName>
    <definedName function="false" hidden="false" name="IQ_OTHER_ADJUST_GROSS_LOANS" vbProcedure="false">"c859"</definedName>
    <definedName function="false" hidden="false" name="IQ_OTHER_AMORT" vbProcedure="false">"c5563"</definedName>
    <definedName function="false" hidden="false" name="IQ_OTHER_AMORT_BNK" vbProcedure="false">"c5565"</definedName>
    <definedName function="false" hidden="false" name="IQ_OTHER_AMORT_BR" vbProcedure="false">"c5566"</definedName>
    <definedName function="false" hidden="false" name="IQ_OTHER_AMORT_FIN" vbProcedure="false">"c5567"</definedName>
    <definedName function="false" hidden="false" name="IQ_OTHER_AMORT_INS" vbProcedure="false">"c5568"</definedName>
    <definedName function="false" hidden="false" name="IQ_OTHER_AMORT_RE" vbProcedure="false">"c6287"</definedName>
    <definedName function="false" hidden="false" name="IQ_OTHER_AMORT_REIT" vbProcedure="false">"c5569"</definedName>
    <definedName function="false" hidden="false" name="IQ_OTHER_AMORT_UTI" vbProcedure="false">"c5570"</definedName>
    <definedName function="false" hidden="false" name="IQ_OTHER_ASSETS" vbProcedure="false">"c860"</definedName>
    <definedName function="false" hidden="false" name="IQ_OTHER_ASSETS_BNK" vbProcedure="false">"c861"</definedName>
    <definedName function="false" hidden="false" name="IQ_OTHER_ASSETS_BR" vbProcedure="false">"c862"</definedName>
    <definedName function="false" hidden="false" name="IQ_OTHER_ASSETS_FIN" vbProcedure="false">"c863"</definedName>
    <definedName function="false" hidden="false" name="IQ_OTHER_ASSETS_INS" vbProcedure="false">"c864"</definedName>
    <definedName function="false" hidden="false" name="IQ_OTHER_ASSETS_RE" vbProcedure="false">"c6241"</definedName>
    <definedName function="false" hidden="false" name="IQ_OTHER_ASSETS_REIT" vbProcedure="false">"c865"</definedName>
    <definedName function="false" hidden="false" name="IQ_OTHER_ASSETS_SERV_RIGHTS" vbProcedure="false">"c2243"</definedName>
    <definedName function="false" hidden="false" name="IQ_OTHER_ASSETS_UTI" vbProcedure="false">"c866"</definedName>
    <definedName function="false" hidden="false" name="IQ_OTHER_BEARING_LIAB" vbProcedure="false">"c1608"</definedName>
    <definedName function="false" hidden="false" name="IQ_OTHER_BENEFITS_OBLIGATION" vbProcedure="false">"c867"</definedName>
    <definedName function="false" hidden="false" name="IQ_OTHER_CA" vbProcedure="false">"c868"</definedName>
    <definedName function="false" hidden="false" name="IQ_OTHER_CA_SUPPL" vbProcedure="false">"c869"</definedName>
    <definedName function="false" hidden="false" name="IQ_OTHER_CA_SUPPL_BNK" vbProcedure="false">"c870"</definedName>
    <definedName function="false" hidden="false" name="IQ_OTHER_CA_SUPPL_BR" vbProcedure="false">"c871"</definedName>
    <definedName function="false" hidden="false" name="IQ_OTHER_CA_SUPPL_FIN" vbProcedure="false">"c872"</definedName>
    <definedName function="false" hidden="false" name="IQ_OTHER_CA_SUPPL_INS" vbProcedure="false">"c873"</definedName>
    <definedName function="false" hidden="false" name="IQ_OTHER_CA_SUPPL_RE" vbProcedure="false">"c6242"</definedName>
    <definedName function="false" hidden="false" name="IQ_OTHER_CA_SUPPL_REIT" vbProcedure="false">"c874"</definedName>
    <definedName function="false" hidden="false" name="IQ_OTHER_CA_SUPPL_UTI" vbProcedure="false">"c875"</definedName>
    <definedName function="false" hidden="false" name="IQ_OTHER_CA_UTI" vbProcedure="false">"c876"</definedName>
    <definedName function="false" hidden="false" name="IQ_OTHER_CL" vbProcedure="false">"c877"</definedName>
    <definedName function="false" hidden="false" name="IQ_OTHER_CL_SUPPL" vbProcedure="false">"c878"</definedName>
    <definedName function="false" hidden="false" name="IQ_OTHER_CL_SUPPL_BNK" vbProcedure="false">"c879"</definedName>
    <definedName function="false" hidden="false" name="IQ_OTHER_CL_SUPPL_BR" vbProcedure="false">"c880"</definedName>
    <definedName function="false" hidden="false" name="IQ_OTHER_CL_SUPPL_FIN" vbProcedure="false">"c881"</definedName>
    <definedName function="false" hidden="false" name="IQ_OTHER_CL_SUPPL_INS" vbProcedure="false">"C6021"</definedName>
    <definedName function="false" hidden="false" name="IQ_OTHER_CL_SUPPL_RE" vbProcedure="false">"c6243"</definedName>
    <definedName function="false" hidden="false" name="IQ_OTHER_CL_SUPPL_REIT" vbProcedure="false">"c882"</definedName>
    <definedName function="false" hidden="false" name="IQ_OTHER_CL_SUPPL_UTI" vbProcedure="false">"c883"</definedName>
    <definedName function="false" hidden="false" name="IQ_OTHER_CL_UTI" vbProcedure="false">"c884"</definedName>
    <definedName function="false" hidden="false" name="IQ_OTHER_CURRENT_ASSETS" vbProcedure="false">"c1403"</definedName>
    <definedName function="false" hidden="false" name="IQ_OTHER_CURRENT_LIAB" vbProcedure="false">"c1404"</definedName>
    <definedName function="false" hidden="false" name="IQ_OTHER_DEBT" vbProcedure="false">"c2507"</definedName>
    <definedName function="false" hidden="false" name="IQ_OTHER_DEBT_PCT" vbProcedure="false">"c2508"</definedName>
    <definedName function="false" hidden="false" name="IQ_OTHER_DEP" vbProcedure="false">"c885"</definedName>
    <definedName function="false" hidden="false" name="IQ_OTHER_EARNING" vbProcedure="false">"c1609"</definedName>
    <definedName function="false" hidden="false" name="IQ_OTHER_EQUITY" vbProcedure="false">"c886"</definedName>
    <definedName function="false" hidden="false" name="IQ_OTHER_EQUITY_BNK" vbProcedure="false">"c887"</definedName>
    <definedName function="false" hidden="false" name="IQ_OTHER_EQUITY_BR" vbProcedure="false">"c888"</definedName>
    <definedName function="false" hidden="false" name="IQ_OTHER_EQUITY_FIN" vbProcedure="false">"c889"</definedName>
    <definedName function="false" hidden="false" name="IQ_OTHER_EQUITY_INS" vbProcedure="false">"c890"</definedName>
    <definedName function="false" hidden="false" name="IQ_OTHER_EQUITY_RE" vbProcedure="false">"c6244"</definedName>
    <definedName function="false" hidden="false" name="IQ_OTHER_EQUITY_REIT" vbProcedure="false">"c891"</definedName>
    <definedName function="false" hidden="false" name="IQ_OTHER_EQUITY_UTI" vbProcedure="false">"c892"</definedName>
    <definedName function="false" hidden="false" name="IQ_OTHER_FINANCE_ACT" vbProcedure="false">"c893"</definedName>
    <definedName function="false" hidden="false" name="IQ_OTHER_FINANCE_ACT_BNK" vbProcedure="false">"c894"</definedName>
    <definedName function="false" hidden="false" name="IQ_OTHER_FINANCE_ACT_BR" vbProcedure="false">"c895"</definedName>
    <definedName function="false" hidden="false" name="IQ_OTHER_FINANCE_ACT_FIN" vbProcedure="false">"c896"</definedName>
    <definedName function="false" hidden="false" name="IQ_OTHER_FINANCE_ACT_INS" vbProcedure="false">"c897"</definedName>
    <definedName function="false" hidden="false" name="IQ_OTHER_FINANCE_ACT_RE" vbProcedure="false">"c6245"</definedName>
    <definedName function="false" hidden="false" name="IQ_OTHER_FINANCE_ACT_REIT" vbProcedure="false">"c898"</definedName>
    <definedName function="false" hidden="false" name="IQ_OTHER_FINANCE_ACT_SUPPL" vbProcedure="false">"c899"</definedName>
    <definedName function="false" hidden="false" name="IQ_OTHER_FINANCE_ACT_SUPPL_BNK" vbProcedure="false">"c900"</definedName>
    <definedName function="false" hidden="false" name="IQ_OTHER_FINANCE_ACT_SUPPL_BR" vbProcedure="false">"c901"</definedName>
    <definedName function="false" hidden="false" name="IQ_OTHER_FINANCE_ACT_SUPPL_FIN" vbProcedure="false">"c902"</definedName>
    <definedName function="false" hidden="false" name="IQ_OTHER_FINANCE_ACT_SUPPL_INS" vbProcedure="false">"c903"</definedName>
    <definedName function="false" hidden="false" name="IQ_OTHER_FINANCE_ACT_SUPPL_RE" vbProcedure="false">"c6246"</definedName>
    <definedName function="false" hidden="false" name="IQ_OTHER_FINANCE_ACT_SUPPL_REIT" vbProcedure="false">"c904"</definedName>
    <definedName function="false" hidden="false" name="IQ_OTHER_FINANCE_ACT_SUPPL_UTI" vbProcedure="false">"c905"</definedName>
    <definedName function="false" hidden="false" name="IQ_OTHER_FINANCE_ACT_UTI" vbProcedure="false">"c906"</definedName>
    <definedName function="false" hidden="false" name="IQ_OTHER_INTAN" vbProcedure="false">"c907"</definedName>
    <definedName function="false" hidden="false" name="IQ_OTHER_INTAN_BNK" vbProcedure="false">"c908"</definedName>
    <definedName function="false" hidden="false" name="IQ_OTHER_INTAN_BR" vbProcedure="false">"c909"</definedName>
    <definedName function="false" hidden="false" name="IQ_OTHER_INTAN_FIN" vbProcedure="false">"c910"</definedName>
    <definedName function="false" hidden="false" name="IQ_OTHER_INTAN_INS" vbProcedure="false">"c911"</definedName>
    <definedName function="false" hidden="false" name="IQ_OTHER_INTAN_RE" vbProcedure="false">"c6247"</definedName>
    <definedName function="false" hidden="false" name="IQ_OTHER_INTAN_REIT" vbProcedure="false">"c912"</definedName>
    <definedName function="false" hidden="false" name="IQ_OTHER_INTAN_UTI" vbProcedure="false">"c913"</definedName>
    <definedName function="false" hidden="false" name="IQ_OTHER_INV" vbProcedure="false">"c914"</definedName>
    <definedName function="false" hidden="false" name="IQ_OTHER_INVEST" vbProcedure="false">"c915"</definedName>
    <definedName function="false" hidden="false" name="IQ_OTHER_INVESTING" vbProcedure="false">"c1408"</definedName>
    <definedName function="false" hidden="false" name="IQ_OTHER_INVEST_ACT" vbProcedure="false">"c916"</definedName>
    <definedName function="false" hidden="false" name="IQ_OTHER_INVEST_ACT_BNK" vbProcedure="false">"c917"</definedName>
    <definedName function="false" hidden="false" name="IQ_OTHER_INVEST_ACT_BR" vbProcedure="false">"c918"</definedName>
    <definedName function="false" hidden="false" name="IQ_OTHER_INVEST_ACT_FIN" vbProcedure="false">"c919"</definedName>
    <definedName function="false" hidden="false" name="IQ_OTHER_INVEST_ACT_INS" vbProcedure="false">"c920"</definedName>
    <definedName function="false" hidden="false" name="IQ_OTHER_INVEST_ACT_RE" vbProcedure="false">"c6248"</definedName>
    <definedName function="false" hidden="false" name="IQ_OTHER_INVEST_ACT_REIT" vbProcedure="false">"c921"</definedName>
    <definedName function="false" hidden="false" name="IQ_OTHER_INVEST_ACT_SUPPL" vbProcedure="false">"c922"</definedName>
    <definedName function="false" hidden="false" name="IQ_OTHER_INVEST_ACT_SUPPL_BNK" vbProcedure="false">"c923"</definedName>
    <definedName function="false" hidden="false" name="IQ_OTHER_INVEST_ACT_SUPPL_BR" vbProcedure="false">"c924"</definedName>
    <definedName function="false" hidden="false" name="IQ_OTHER_INVEST_ACT_SUPPL_FIN" vbProcedure="false">"c925"</definedName>
    <definedName function="false" hidden="false" name="IQ_OTHER_INVEST_ACT_SUPPL_INS" vbProcedure="false">"c926"</definedName>
    <definedName function="false" hidden="false" name="IQ_OTHER_INVEST_ACT_SUPPL_RE" vbProcedure="false">"c6249"</definedName>
    <definedName function="false" hidden="false" name="IQ_OTHER_INVEST_ACT_SUPPL_REIT" vbProcedure="false">"c927"</definedName>
    <definedName function="false" hidden="false" name="IQ_OTHER_INVEST_ACT_SUPPL_UTI" vbProcedure="false">"c928"</definedName>
    <definedName function="false" hidden="false" name="IQ_OTHER_INVEST_ACT_UTI" vbProcedure="false">"c929"</definedName>
    <definedName function="false" hidden="false" name="IQ_OTHER_LIAB" vbProcedure="false">"c930"</definedName>
    <definedName function="false" hidden="false" name="IQ_OTHER_LIAB_BNK" vbProcedure="false">"c931"</definedName>
    <definedName function="false" hidden="false" name="IQ_OTHER_LIAB_BR" vbProcedure="false">"c932"</definedName>
    <definedName function="false" hidden="false" name="IQ_OTHER_LIAB_FIN" vbProcedure="false">"c933"</definedName>
    <definedName function="false" hidden="false" name="IQ_OTHER_LIAB_INS" vbProcedure="false">"c934"</definedName>
    <definedName function="false" hidden="false" name="IQ_OTHER_LIAB_LT" vbProcedure="false">"c935"</definedName>
    <definedName function="false" hidden="false" name="IQ_OTHER_LIAB_LT_BNK" vbProcedure="false">"c936"</definedName>
    <definedName function="false" hidden="false" name="IQ_OTHER_LIAB_LT_BR" vbProcedure="false">"c937"</definedName>
    <definedName function="false" hidden="false" name="IQ_OTHER_LIAB_LT_FIN" vbProcedure="false">"c938"</definedName>
    <definedName function="false" hidden="false" name="IQ_OTHER_LIAB_LT_INS" vbProcedure="false">"c939"</definedName>
    <definedName function="false" hidden="false" name="IQ_OTHER_LIAB_LT_RE" vbProcedure="false">"c6250"</definedName>
    <definedName function="false" hidden="false" name="IQ_OTHER_LIAB_LT_REIT" vbProcedure="false">"c940"</definedName>
    <definedName function="false" hidden="false" name="IQ_OTHER_LIAB_LT_UTI" vbProcedure="false">"c941"</definedName>
    <definedName function="false" hidden="false" name="IQ_OTHER_LIAB_RE" vbProcedure="false">"c6251"</definedName>
    <definedName function="false" hidden="false" name="IQ_OTHER_LIAB_REIT" vbProcedure="false">"c942"</definedName>
    <definedName function="false" hidden="false" name="IQ_OTHER_LIAB_UTI" vbProcedure="false">"c943"</definedName>
    <definedName function="false" hidden="false" name="IQ_OTHER_LIAB_WRITTEN" vbProcedure="false">"c944"</definedName>
    <definedName function="false" hidden="false" name="IQ_OTHER_LOANS" vbProcedure="false">"c945"</definedName>
    <definedName function="false" hidden="false" name="IQ_OTHER_LONG_TERM" vbProcedure="false">"c1409"</definedName>
    <definedName function="false" hidden="false" name="IQ_OTHER_LT_ASSETS" vbProcedure="false">"c946"</definedName>
    <definedName function="false" hidden="false" name="IQ_OTHER_LT_ASSETS_BNK" vbProcedure="false">"c947"</definedName>
    <definedName function="false" hidden="false" name="IQ_OTHER_LT_ASSETS_BR" vbProcedure="false">"c948"</definedName>
    <definedName function="false" hidden="false" name="IQ_OTHER_LT_ASSETS_FIN" vbProcedure="false">"c949"</definedName>
    <definedName function="false" hidden="false" name="IQ_OTHER_LT_ASSETS_INS" vbProcedure="false">"c950"</definedName>
    <definedName function="false" hidden="false" name="IQ_OTHER_LT_ASSETS_RE" vbProcedure="false">"c6252"</definedName>
    <definedName function="false" hidden="false" name="IQ_OTHER_LT_ASSETS_REIT" vbProcedure="false">"c951"</definedName>
    <definedName function="false" hidden="false" name="IQ_OTHER_LT_ASSETS_UTI" vbProcedure="false">"c952"</definedName>
    <definedName function="false" hidden="false" name="IQ_OTHER_NET" vbProcedure="false">"c1453"</definedName>
    <definedName function="false" hidden="false" name="IQ_OTHER_NON_INT_EXP" vbProcedure="false">"c953"</definedName>
    <definedName function="false" hidden="false" name="IQ_OTHER_NON_INT_EXP_TOTAL" vbProcedure="false">"c954"</definedName>
    <definedName function="false" hidden="false" name="IQ_OTHER_NON_INT_INC" vbProcedure="false">"c955"</definedName>
    <definedName function="false" hidden="false" name="IQ_OTHER_NON_OPER_EXP" vbProcedure="false">"c956"</definedName>
    <definedName function="false" hidden="false" name="IQ_OTHER_NON_OPER_EXP_BR" vbProcedure="false">"c957"</definedName>
    <definedName function="false" hidden="false" name="IQ_OTHER_NON_OPER_EXP_FIN" vbProcedure="false">"c958"</definedName>
    <definedName function="false" hidden="false" name="IQ_OTHER_NON_OPER_EXP_INS" vbProcedure="false">"c959"</definedName>
    <definedName function="false" hidden="false" name="IQ_OTHER_NON_OPER_EXP_RE" vbProcedure="false">"c6253"</definedName>
    <definedName function="false" hidden="false" name="IQ_OTHER_NON_OPER_EXP_REIT" vbProcedure="false">"c960"</definedName>
    <definedName function="false" hidden="false" name="IQ_OTHER_NON_OPER_EXP_SUPPL" vbProcedure="false">"c961"</definedName>
    <definedName function="false" hidden="false" name="IQ_OTHER_NON_OPER_EXP_SUPPL_BR" vbProcedure="false">"c962"</definedName>
    <definedName function="false" hidden="false" name="IQ_OTHER_NON_OPER_EXP_SUPPL_FIN" vbProcedure="false">"c963"</definedName>
    <definedName function="false" hidden="false" name="IQ_OTHER_NON_OPER_EXP_SUPPL_INS" vbProcedure="false">"c964"</definedName>
    <definedName function="false" hidden="false" name="IQ_OTHER_NON_OPER_EXP_SUPPL_RE" vbProcedure="false">"c6254"</definedName>
    <definedName function="false" hidden="false" name="IQ_OTHER_NON_OPER_EXP_SUPPL_REIT" vbProcedure="false">"c965"</definedName>
    <definedName function="false" hidden="false" name="IQ_OTHER_NON_OPER_EXP_SUPPL_UTI" vbProcedure="false">"c966"</definedName>
    <definedName function="false" hidden="false" name="IQ_OTHER_NON_OPER_EXP_UTI" vbProcedure="false">"c967"</definedName>
    <definedName function="false" hidden="false" name="IQ_OTHER_OPER" vbProcedure="false">"c982"</definedName>
    <definedName function="false" hidden="false" name="IQ_OTHER_OPER_ACT" vbProcedure="false">"c983"</definedName>
    <definedName function="false" hidden="false" name="IQ_OTHER_OPER_ACT_BNK" vbProcedure="false">"c984"</definedName>
    <definedName function="false" hidden="false" name="IQ_OTHER_OPER_ACT_BR" vbProcedure="false">"c985"</definedName>
    <definedName function="false" hidden="false" name="IQ_OTHER_OPER_ACT_FIN" vbProcedure="false">"c986"</definedName>
    <definedName function="false" hidden="false" name="IQ_OTHER_OPER_ACT_INS" vbProcedure="false">"c987"</definedName>
    <definedName function="false" hidden="false" name="IQ_OTHER_OPER_ACT_RE" vbProcedure="false">"c6255"</definedName>
    <definedName function="false" hidden="false" name="IQ_OTHER_OPER_ACT_REIT" vbProcedure="false">"c988"</definedName>
    <definedName function="false" hidden="false" name="IQ_OTHER_OPER_ACT_UTI" vbProcedure="false">"c989"</definedName>
    <definedName function="false" hidden="false" name="IQ_OTHER_OPER_BR" vbProcedure="false">"c990"</definedName>
    <definedName function="false" hidden="false" name="IQ_OTHER_OPER_FIN" vbProcedure="false">"c991"</definedName>
    <definedName function="false" hidden="false" name="IQ_OTHER_OPER_INS" vbProcedure="false">"c992"</definedName>
    <definedName function="false" hidden="false" name="IQ_OTHER_OPER_RE" vbProcedure="false">"c6256"</definedName>
    <definedName function="false" hidden="false" name="IQ_OTHER_OPER_REIT" vbProcedure="false">"c993"</definedName>
    <definedName function="false" hidden="false" name="IQ_OTHER_OPER_SUPPL_BR" vbProcedure="false">"c994"</definedName>
    <definedName function="false" hidden="false" name="IQ_OTHER_OPER_SUPPL_FIN" vbProcedure="false">"c995"</definedName>
    <definedName function="false" hidden="false" name="IQ_OTHER_OPER_SUPPL_INS" vbProcedure="false">"c996"</definedName>
    <definedName function="false" hidden="false" name="IQ_OTHER_OPER_SUPPL_RE" vbProcedure="false">"c6257"</definedName>
    <definedName function="false" hidden="false" name="IQ_OTHER_OPER_SUPPL_REIT" vbProcedure="false">"c997"</definedName>
    <definedName function="false" hidden="false" name="IQ_OTHER_OPER_SUPPL_UTI" vbProcedure="false">"c998"</definedName>
    <definedName function="false" hidden="false" name="IQ_OTHER_OPER_TOT_BNK" vbProcedure="false">"c999"</definedName>
    <definedName function="false" hidden="false" name="IQ_OTHER_OPER_TOT_BR" vbProcedure="false">"c1000"</definedName>
    <definedName function="false" hidden="false" name="IQ_OTHER_OPER_TOT_FIN" vbProcedure="false">"c1001"</definedName>
    <definedName function="false" hidden="false" name="IQ_OTHER_OPER_TOT_INS" vbProcedure="false">"c1002"</definedName>
    <definedName function="false" hidden="false" name="IQ_OTHER_OPER_TOT_RE" vbProcedure="false">"c6258"</definedName>
    <definedName function="false" hidden="false" name="IQ_OTHER_OPER_TOT_REIT" vbProcedure="false">"c1003"</definedName>
    <definedName function="false" hidden="false" name="IQ_OTHER_OPER_TOT_UTI" vbProcedure="false">"c1004"</definedName>
    <definedName function="false" hidden="false" name="IQ_OTHER_OPER_UTI" vbProcedure="false">"c1005"</definedName>
    <definedName function="false" hidden="false" name="IQ_OTHER_OPTIONS_BEG_OS" vbProcedure="false">"c2686"</definedName>
    <definedName function="false" hidden="false" name="IQ_OTHER_OPTIONS_CANCELLED" vbProcedure="false">"c2689"</definedName>
    <definedName function="false" hidden="false" name="IQ_OTHER_OPTIONS_END_OS" vbProcedure="false">"c2690"</definedName>
    <definedName function="false" hidden="false" name="IQ_OTHER_OPTIONS_EXERCISABLE_END_OS" vbProcedure="false">"c5814"</definedName>
    <definedName function="false" hidden="false" name="IQ_OTHER_OPTIONS_EXERCISED" vbProcedure="false">"c2688"</definedName>
    <definedName function="false" hidden="false" name="IQ_OTHER_OPTIONS_GRANTED" vbProcedure="false">"c2687"</definedName>
    <definedName function="false" hidden="false" name="IQ_OTHER_OPTIONS_STRIKE_PRICE_BEG_OS" vbProcedure="false">"c5815"</definedName>
    <definedName function="false" hidden="false" name="IQ_OTHER_OPTIONS_STRIKE_PRICE_CANCELLED" vbProcedure="false">"c5817"</definedName>
    <definedName function="false" hidden="false" name="IQ_OTHER_OPTIONS_STRIKE_PRICE_EXERCISABLE" vbProcedure="false">"c5818"</definedName>
    <definedName function="false" hidden="false" name="IQ_OTHER_OPTIONS_STRIKE_PRICE_EXERCISED" vbProcedure="false">"c5816"</definedName>
    <definedName function="false" hidden="false" name="IQ_OTHER_OPTIONS_STRIKE_PRICE_OS" vbProcedure="false">"c2691"</definedName>
    <definedName function="false" hidden="false" name="IQ_OTHER_OUTSTANDING_BS_DATE" vbProcedure="false">"c1972"</definedName>
    <definedName function="false" hidden="false" name="IQ_OTHER_OUTSTANDING_FILING_DATE" vbProcedure="false">"c1974"</definedName>
    <definedName function="false" hidden="false" name="IQ_OTHER_PC_WRITTEN" vbProcedure="false">"c1006"</definedName>
    <definedName function="false" hidden="false" name="IQ_OTHER_REAL_ESTATE" vbProcedure="false">"c1007"</definedName>
    <definedName function="false" hidden="false" name="IQ_OTHER_RECEIV" vbProcedure="false">"c1008"</definedName>
    <definedName function="false" hidden="false" name="IQ_OTHER_RECEIV_INS" vbProcedure="false">"c1009"</definedName>
    <definedName function="false" hidden="false" name="IQ_OTHER_REV" vbProcedure="false">"c1010"</definedName>
    <definedName function="false" hidden="false" name="IQ_OTHER_REVENUE" vbProcedure="false">"c1410"</definedName>
    <definedName function="false" hidden="false" name="IQ_OTHER_REV_BR" vbProcedure="false">"c1011"</definedName>
    <definedName function="false" hidden="false" name="IQ_OTHER_REV_FIN" vbProcedure="false">"c1012"</definedName>
    <definedName function="false" hidden="false" name="IQ_OTHER_REV_INS" vbProcedure="false">"c1013"</definedName>
    <definedName function="false" hidden="false" name="IQ_OTHER_REV_RE" vbProcedure="false">"c6259"</definedName>
    <definedName function="false" hidden="false" name="IQ_OTHER_REV_REIT" vbProcedure="false">"c1014"</definedName>
    <definedName function="false" hidden="false" name="IQ_OTHER_REV_SUPPL" vbProcedure="false">"c1015"</definedName>
    <definedName function="false" hidden="false" name="IQ_OTHER_REV_SUPPL_BR" vbProcedure="false">"c1016"</definedName>
    <definedName function="false" hidden="false" name="IQ_OTHER_REV_SUPPL_FIN" vbProcedure="false">"c1017"</definedName>
    <definedName function="false" hidden="false" name="IQ_OTHER_REV_SUPPL_INS" vbProcedure="false">"c1018"</definedName>
    <definedName function="false" hidden="false" name="IQ_OTHER_REV_SUPPL_RE" vbProcedure="false">"c6260"</definedName>
    <definedName function="false" hidden="false" name="IQ_OTHER_REV_SUPPL_REIT" vbProcedure="false">"c1019"</definedName>
    <definedName function="false" hidden="false" name="IQ_OTHER_REV_SUPPL_UTI" vbProcedure="false">"c1020"</definedName>
    <definedName function="false" hidden="false" name="IQ_OTHER_REV_UTI" vbProcedure="false">"c1021"</definedName>
    <definedName function="false" hidden="false" name="IQ_OTHER_STRIKE_PRICE_GRANTED" vbProcedure="false">"c2692"</definedName>
    <definedName function="false" hidden="false" name="IQ_OTHER_UNDRAWN" vbProcedure="false">"c2522"</definedName>
    <definedName function="false" hidden="false" name="IQ_OTHER_UNUSUAL" vbProcedure="false">"c1488"</definedName>
    <definedName function="false" hidden="false" name="IQ_OTHER_UNUSUAL_BNK" vbProcedure="false">"c1560"</definedName>
    <definedName function="false" hidden="false" name="IQ_OTHER_UNUSUAL_BR" vbProcedure="false">"c1561"</definedName>
    <definedName function="false" hidden="false" name="IQ_OTHER_UNUSUAL_FIN" vbProcedure="false">"c1562"</definedName>
    <definedName function="false" hidden="false" name="IQ_OTHER_UNUSUAL_INS" vbProcedure="false">"c1563"</definedName>
    <definedName function="false" hidden="false" name="IQ_OTHER_UNUSUAL_RE" vbProcedure="false">"c6282"</definedName>
    <definedName function="false" hidden="false" name="IQ_OTHER_UNUSUAL_REIT" vbProcedure="false">"c1564"</definedName>
    <definedName function="false" hidden="false" name="IQ_OTHER_UNUSUAL_SUPPL" vbProcedure="false">"c1494"</definedName>
    <definedName function="false" hidden="false" name="IQ_OTHER_UNUSUAL_SUPPL_BNK" vbProcedure="false">"c1495"</definedName>
    <definedName function="false" hidden="false" name="IQ_OTHER_UNUSUAL_SUPPL_BR" vbProcedure="false">"c1496"</definedName>
    <definedName function="false" hidden="false" name="IQ_OTHER_UNUSUAL_SUPPL_FIN" vbProcedure="false">"c1497"</definedName>
    <definedName function="false" hidden="false" name="IQ_OTHER_UNUSUAL_SUPPL_INS" vbProcedure="false">"c1498"</definedName>
    <definedName function="false" hidden="false" name="IQ_OTHER_UNUSUAL_SUPPL_RE" vbProcedure="false">"c6281"</definedName>
    <definedName function="false" hidden="false" name="IQ_OTHER_UNUSUAL_SUPPL_REIT" vbProcedure="false">"c1499"</definedName>
    <definedName function="false" hidden="false" name="IQ_OTHER_UNUSUAL_SUPPL_UTI" vbProcedure="false">"c1500"</definedName>
    <definedName function="false" hidden="false" name="IQ_OTHER_UNUSUAL_UTI" vbProcedure="false">"c1565"</definedName>
    <definedName function="false" hidden="false" name="IQ_OTHER_WARRANTS_BEG_OS" vbProcedure="false">"c2712"</definedName>
    <definedName function="false" hidden="false" name="IQ_OTHER_WARRANTS_CANCELLED" vbProcedure="false">"c2715"</definedName>
    <definedName function="false" hidden="false" name="IQ_OTHER_WARRANTS_END_OS" vbProcedure="false">"c2716"</definedName>
    <definedName function="false" hidden="false" name="IQ_OTHER_WARRANTS_EXERCISED" vbProcedure="false">"c2714"</definedName>
    <definedName function="false" hidden="false" name="IQ_OTHER_WARRANTS_ISSUED" vbProcedure="false">"c2713"</definedName>
    <definedName function="false" hidden="false" name="IQ_OTHER_WARRANTS_STRIKE_PRICE_ISSUED" vbProcedure="false">"c2718"</definedName>
    <definedName function="false" hidden="false" name="IQ_OTHER_WARRANTS_STRIKE_PRICE_OS" vbProcedure="false">"c2717"</definedName>
    <definedName function="false" hidden="false" name="IQ_OUTSTANDING_BS_DATE" vbProcedure="false">"c2128"</definedName>
    <definedName function="false" hidden="false" name="IQ_OUTSTANDING_FILING_DATE" vbProcedure="false">"c1023"</definedName>
    <definedName function="false" hidden="false" name="IQ_OWNERSHIP" vbProcedure="false">"c2160"</definedName>
    <definedName function="false" hidden="false" name="IQ_PART_TIME" vbProcedure="false">"c1024"</definedName>
    <definedName function="false" hidden="false" name="IQ_PAYOUT_RATIO" vbProcedure="false">"c1900"</definedName>
    <definedName function="false" hidden="false" name="IQ_PAY_ACCRUED" vbProcedure="false">"c1457"</definedName>
    <definedName function="false" hidden="false" name="IQ_PBV" vbProcedure="false">"c1025"</definedName>
    <definedName function="false" hidden="false" name="IQ_PBV_AVG" vbProcedure="false">"c1026"</definedName>
    <definedName function="false" hidden="false" name="IQ_PC_EARNED" vbProcedure="false">"c2749"</definedName>
    <definedName function="false" hidden="false" name="IQ_PC_GAAP_COMBINED_RATIO" vbProcedure="false">"c2781"</definedName>
    <definedName function="false" hidden="false" name="IQ_PC_GAAP_COMBINED_RATIO_EXCL_CL" vbProcedure="false">"c2782"</definedName>
    <definedName function="false" hidden="false" name="IQ_PC_GAAP_EXPENSE_RATIO" vbProcedure="false">"c2780"</definedName>
    <definedName function="false" hidden="false" name="IQ_PC_GAAP_LOSS" vbProcedure="false">"c2779"</definedName>
    <definedName function="false" hidden="false" name="IQ_PC_POLICY_BENEFITS_EXP" vbProcedure="false">"c2790"</definedName>
    <definedName function="false" hidden="false" name="IQ_PC_STATUTORY_SURPLUS" vbProcedure="false">"c2770"</definedName>
    <definedName function="false" hidden="false" name="IQ_PC_STAT_COMBINED_RATIO" vbProcedure="false">"c2778"</definedName>
    <definedName function="false" hidden="false" name="IQ_PC_STAT_COMBINED_RATIO_EXCL_DIV" vbProcedure="false">"c2777"</definedName>
    <definedName function="false" hidden="false" name="IQ_PC_STAT_DIVIDEND_RATIO" vbProcedure="false">"c2776"</definedName>
    <definedName function="false" hidden="false" name="IQ_PC_STAT_EXPENSE_RATIO" vbProcedure="false">"c2775"</definedName>
    <definedName function="false" hidden="false" name="IQ_PC_STAT_LOSS_RATIO" vbProcedure="false">"c2774"</definedName>
    <definedName function="false" hidden="false" name="IQ_PC_WRITTEN" vbProcedure="false">"c1027"</definedName>
    <definedName function="false" hidden="false" name="IQ_PEG_FWD" vbProcedure="false">"c1863"</definedName>
    <definedName function="false" hidden="false" name="IQ_PEG_FWD_REUT" vbProcedure="false">"c4052"</definedName>
    <definedName function="false" hidden="false" name="IQ_PENSION" vbProcedure="false">"c1031"</definedName>
    <definedName function="false" hidden="false" name="IQ_PENSION_ACCRUED_LIAB" vbProcedure="false">"c3134"</definedName>
    <definedName function="false" hidden="false" name="IQ_PENSION_ACCRUED_LIAB_DOM" vbProcedure="false">"c3132"</definedName>
    <definedName function="false" hidden="false" name="IQ_PENSION_ACCRUED_LIAB_FOREIGN" vbProcedure="false">"c3133"</definedName>
    <definedName function="false" hidden="false" name="IQ_PENSION_ACCUMULATED_OBLIGATION" vbProcedure="false">"c3570"</definedName>
    <definedName function="false" hidden="false" name="IQ_PENSION_ACCUMULATED_OBLIGATION_DOMESTIC" vbProcedure="false">"c3568"</definedName>
    <definedName function="false" hidden="false" name="IQ_PENSION_ACCUMULATED_OBLIGATION_FOREIGN" vbProcedure="false">"c3569"</definedName>
    <definedName function="false" hidden="false" name="IQ_PENSION_ACCUM_OTHER_CI" vbProcedure="false">"c3140"</definedName>
    <definedName function="false" hidden="false" name="IQ_PENSION_ACCUM_OTHER_CI_DOM" vbProcedure="false">"c3138"</definedName>
    <definedName function="false" hidden="false" name="IQ_PENSION_ACCUM_OTHER_CI_FOREIGN" vbProcedure="false">"c3139"</definedName>
    <definedName function="false" hidden="false" name="IQ_PENSION_ACT_NEXT" vbProcedure="false">"c5738"</definedName>
    <definedName function="false" hidden="false" name="IQ_PENSION_ACT_NEXT_DOM" vbProcedure="false">"c5736"</definedName>
    <definedName function="false" hidden="false" name="IQ_PENSION_ACT_NEXT_FOREIGN" vbProcedure="false">"c5737"</definedName>
    <definedName function="false" hidden="false" name="IQ_PENSION_AMT_RECOG_NEXT_DOM" vbProcedure="false">"c5745"</definedName>
    <definedName function="false" hidden="false" name="IQ_PENSION_AMT_RECOG_NEXT_FOREIGN" vbProcedure="false">"c5746"</definedName>
    <definedName function="false" hidden="false" name="IQ_PENSION_AMT_RECOG_PERIOD" vbProcedure="false">"c5747"</definedName>
    <definedName function="false" hidden="false" name="IQ_PENSION_ASSETS" vbProcedure="false">"c3182"</definedName>
    <definedName function="false" hidden="false" name="IQ_PENSION_ASSETS_ACQ" vbProcedure="false">"c3173"</definedName>
    <definedName function="false" hidden="false" name="IQ_PENSION_ASSETS_ACQ_DOM" vbProcedure="false">"c3171"</definedName>
    <definedName function="false" hidden="false" name="IQ_PENSION_ASSETS_ACQ_FOREIGN" vbProcedure="false">"c3172"</definedName>
    <definedName function="false" hidden="false" name="IQ_PENSION_ASSETS_ACTUAL_RETURN" vbProcedure="false">"c3158"</definedName>
    <definedName function="false" hidden="false" name="IQ_PENSION_ASSETS_ACTUAL_RETURN_DOM" vbProcedure="false">"c3156"</definedName>
    <definedName function="false" hidden="false" name="IQ_PENSION_ASSETS_ACTUAL_RETURN_FOREIGN" vbProcedure="false">"c3157"</definedName>
    <definedName function="false" hidden="false" name="IQ_PENSION_ASSETS_BEG" vbProcedure="false">"c3155"</definedName>
    <definedName function="false" hidden="false" name="IQ_PENSION_ASSETS_BEG_DOM" vbProcedure="false">"c3153"</definedName>
    <definedName function="false" hidden="false" name="IQ_PENSION_ASSETS_BEG_FOREIGN" vbProcedure="false">"c3154"</definedName>
    <definedName function="false" hidden="false" name="IQ_PENSION_ASSETS_BENEFITS_PAID" vbProcedure="false">"c3167"</definedName>
    <definedName function="false" hidden="false" name="IQ_PENSION_ASSETS_BENEFITS_PAID_DOM" vbProcedure="false">"c3165"</definedName>
    <definedName function="false" hidden="false" name="IQ_PENSION_ASSETS_BENEFITS_PAID_FOREIGN" vbProcedure="false">"c3166"</definedName>
    <definedName function="false" hidden="false" name="IQ_PENSION_ASSETS_CURTAIL" vbProcedure="false">"c3176"</definedName>
    <definedName function="false" hidden="false" name="IQ_PENSION_ASSETS_CURTAIL_DOM" vbProcedure="false">"c3174"</definedName>
    <definedName function="false" hidden="false" name="IQ_PENSION_ASSETS_CURTAIL_FOREIGN" vbProcedure="false">"c3175"</definedName>
    <definedName function="false" hidden="false" name="IQ_PENSION_ASSETS_DOM" vbProcedure="false">"c3180"</definedName>
    <definedName function="false" hidden="false" name="IQ_PENSION_ASSETS_EMPLOYER_CONTRIBUTIONS" vbProcedure="false">"c3161"</definedName>
    <definedName function="false" hidden="false" name="IQ_PENSION_ASSETS_EMPLOYER_CONTRIBUTIONS_DOM" vbProcedure="false">"c3159"</definedName>
    <definedName function="false" hidden="false" name="IQ_PENSION_ASSETS_EMPLOYER_CONTRIBUTIONS_FOREIGN" vbProcedure="false">"c3160"</definedName>
    <definedName function="false" hidden="false" name="IQ_PENSION_ASSETS_FOREIGN" vbProcedure="false">"c3181"</definedName>
    <definedName function="false" hidden="false" name="IQ_PENSION_ASSETS_FX_ADJ" vbProcedure="false">"c3170"</definedName>
    <definedName function="false" hidden="false" name="IQ_PENSION_ASSETS_FX_ADJ_DOM" vbProcedure="false">"c3168"</definedName>
    <definedName function="false" hidden="false" name="IQ_PENSION_ASSETS_FX_ADJ_FOREIGN" vbProcedure="false">"c3169"</definedName>
    <definedName function="false" hidden="false" name="IQ_PENSION_ASSETS_OTHER_PLAN_ADJ" vbProcedure="false">"c3179"</definedName>
    <definedName function="false" hidden="false" name="IQ_PENSION_ASSETS_OTHER_PLAN_ADJ_DOM" vbProcedure="false">"c3177"</definedName>
    <definedName function="false" hidden="false" name="IQ_PENSION_ASSETS_OTHER_PLAN_ADJ_FOREIGN" vbProcedure="false">"c3178"</definedName>
    <definedName function="false" hidden="false" name="IQ_PENSION_ASSETS_PARTICIP_CONTRIBUTIONS" vbProcedure="false">"c3164"</definedName>
    <definedName function="false" hidden="false" name="IQ_PENSION_ASSETS_PARTICIP_CONTRIBUTIONS_DOM" vbProcedure="false">"c3162"</definedName>
    <definedName function="false" hidden="false" name="IQ_PENSION_ASSETS_PARTICIP_CONTRIBUTIONS_FOREIGN" vbProcedure="false">"c3163"</definedName>
    <definedName function="false" hidden="false" name="IQ_PENSION_BENEFIT_INFO_DATE" vbProcedure="false">"c3230"</definedName>
    <definedName function="false" hidden="false" name="IQ_PENSION_BENEFIT_INFO_DATE_DOM" vbProcedure="false">"c3228"</definedName>
    <definedName function="false" hidden="false" name="IQ_PENSION_BENEFIT_INFO_DATE_FOREIGN" vbProcedure="false">"c3229"</definedName>
    <definedName function="false" hidden="false" name="IQ_PENSION_BREAKDOWN_EQ" vbProcedure="false">"c3101"</definedName>
    <definedName function="false" hidden="false" name="IQ_PENSION_BREAKDOWN_EQ_DOM" vbProcedure="false">"c3099"</definedName>
    <definedName function="false" hidden="false" name="IQ_PENSION_BREAKDOWN_EQ_FOREIGN" vbProcedure="false">"c3100"</definedName>
    <definedName function="false" hidden="false" name="IQ_PENSION_BREAKDOWN_FI" vbProcedure="false">"c3104"</definedName>
    <definedName function="false" hidden="false" name="IQ_PENSION_BREAKDOWN_FI_DOM" vbProcedure="false">"c3102"</definedName>
    <definedName function="false" hidden="false" name="IQ_PENSION_BREAKDOWN_FI_FOREIGN" vbProcedure="false">"c3103"</definedName>
    <definedName function="false" hidden="false" name="IQ_PENSION_BREAKDOWN_OTHER" vbProcedure="false">"c3110"</definedName>
    <definedName function="false" hidden="false" name="IQ_PENSION_BREAKDOWN_OTHER_DOM" vbProcedure="false">"c3108"</definedName>
    <definedName function="false" hidden="false" name="IQ_PENSION_BREAKDOWN_OTHER_FOREIGN" vbProcedure="false">"c3109"</definedName>
    <definedName function="false" hidden="false" name="IQ_PENSION_BREAKDOWN_PCT_EQ" vbProcedure="false">"c3089"</definedName>
    <definedName function="false" hidden="false" name="IQ_PENSION_BREAKDOWN_PCT_EQ_DOM" vbProcedure="false">"c3087"</definedName>
    <definedName function="false" hidden="false" name="IQ_PENSION_BREAKDOWN_PCT_EQ_FOREIGN" vbProcedure="false">"c3088"</definedName>
    <definedName function="false" hidden="false" name="IQ_PENSION_BREAKDOWN_PCT_FI" vbProcedure="false">"c3092"</definedName>
    <definedName function="false" hidden="false" name="IQ_PENSION_BREAKDOWN_PCT_FI_DOM" vbProcedure="false">"c3090"</definedName>
    <definedName function="false" hidden="false" name="IQ_PENSION_BREAKDOWN_PCT_FI_FOREIGN" vbProcedure="false">"c3091"</definedName>
    <definedName function="false" hidden="false" name="IQ_PENSION_BREAKDOWN_PCT_OTHER" vbProcedure="false">"c3098"</definedName>
    <definedName function="false" hidden="false" name="IQ_PENSION_BREAKDOWN_PCT_OTHER_DOM" vbProcedure="false">"c3096"</definedName>
    <definedName function="false" hidden="false" name="IQ_PENSION_BREAKDOWN_PCT_OTHER_FOREIGN" vbProcedure="false">"c3097"</definedName>
    <definedName function="false" hidden="false" name="IQ_PENSION_BREAKDOWN_PCT_RE" vbProcedure="false">"c3095"</definedName>
    <definedName function="false" hidden="false" name="IQ_PENSION_BREAKDOWN_PCT_RE_DOM" vbProcedure="false">"c3093"</definedName>
    <definedName function="false" hidden="false" name="IQ_PENSION_BREAKDOWN_PCT_RE_FOREIGN" vbProcedure="false">"c3094"</definedName>
    <definedName function="false" hidden="false" name="IQ_PENSION_BREAKDOWN_RE" vbProcedure="false">"c3107"</definedName>
    <definedName function="false" hidden="false" name="IQ_PENSION_BREAKDOWN_RE_DOM" vbProcedure="false">"c3105"</definedName>
    <definedName function="false" hidden="false" name="IQ_PENSION_BREAKDOWN_RE_FOREIGN" vbProcedure="false">"c3106"</definedName>
    <definedName function="false" hidden="false" name="IQ_PENSION_CI_ACT" vbProcedure="false">"c5723"</definedName>
    <definedName function="false" hidden="false" name="IQ_PENSION_CI_ACT_DOM" vbProcedure="false">"c5721"</definedName>
    <definedName function="false" hidden="false" name="IQ_PENSION_CI_ACT_FOREIGN" vbProcedure="false">"c5722"</definedName>
    <definedName function="false" hidden="false" name="IQ_PENSION_CI_NET_AMT_RECOG" vbProcedure="false">"c5735"</definedName>
    <definedName function="false" hidden="false" name="IQ_PENSION_CI_NET_AMT_RECOG_DOM" vbProcedure="false">"c5733"</definedName>
    <definedName function="false" hidden="false" name="IQ_PENSION_CI_NET_AMT_RECOG_FOREIGN" vbProcedure="false">"c5734"</definedName>
    <definedName function="false" hidden="false" name="IQ_PENSION_CI_OTHER_MISC_ADJ" vbProcedure="false">"c5732"</definedName>
    <definedName function="false" hidden="false" name="IQ_PENSION_CI_OTHER_MISC_ADJ_DOM" vbProcedure="false">"c5730"</definedName>
    <definedName function="false" hidden="false" name="IQ_PENSION_CI_OTHER_MISC_ADJ_FOREIGN" vbProcedure="false">"c5731"</definedName>
    <definedName function="false" hidden="false" name="IQ_PENSION_CI_PRIOR_SERVICE" vbProcedure="false">"c5726"</definedName>
    <definedName function="false" hidden="false" name="IQ_PENSION_CI_PRIOR_SERVICE_DOM" vbProcedure="false">"c5724"</definedName>
    <definedName function="false" hidden="false" name="IQ_PENSION_CI_PRIOR_SERVICE_FOREIGN" vbProcedure="false">"c5725"</definedName>
    <definedName function="false" hidden="false" name="IQ_PENSION_CI_TRANSITION" vbProcedure="false">"c5729"</definedName>
    <definedName function="false" hidden="false" name="IQ_PENSION_CI_TRANSITION_DOM" vbProcedure="false">"c5727"</definedName>
    <definedName function="false" hidden="false" name="IQ_PENSION_CI_TRANSITION_FOREIGN" vbProcedure="false">"c5728"</definedName>
    <definedName function="false" hidden="false" name="IQ_PENSION_CL" vbProcedure="false">"c5753"</definedName>
    <definedName function="false" hidden="false" name="IQ_PENSION_CL_DOM" vbProcedure="false">"c5751"</definedName>
    <definedName function="false" hidden="false" name="IQ_PENSION_CL_FOREIGN" vbProcedure="false">"c5752"</definedName>
    <definedName function="false" hidden="false" name="IQ_PENSION_CONTRIBUTION_TOTAL_COST" vbProcedure="false">"c3559"</definedName>
    <definedName function="false" hidden="false" name="IQ_PENSION_DISCOUNT_RATE_DOMESTIC" vbProcedure="false">"c3573"</definedName>
    <definedName function="false" hidden="false" name="IQ_PENSION_DISCOUNT_RATE_FOREIGN" vbProcedure="false">"c3574"</definedName>
    <definedName function="false" hidden="false" name="IQ_PENSION_DISC_RATE_MAX" vbProcedure="false">"c3236"</definedName>
    <definedName function="false" hidden="false" name="IQ_PENSION_DISC_RATE_MAX_DOM" vbProcedure="false">"c3234"</definedName>
    <definedName function="false" hidden="false" name="IQ_PENSION_DISC_RATE_MAX_FOREIGN" vbProcedure="false">"c3235"</definedName>
    <definedName function="false" hidden="false" name="IQ_PENSION_DISC_RATE_MIN" vbProcedure="false">"c3233"</definedName>
    <definedName function="false" hidden="false" name="IQ_PENSION_DISC_RATE_MIN_DOM" vbProcedure="false">"c3231"</definedName>
    <definedName function="false" hidden="false" name="IQ_PENSION_DISC_RATE_MIN_FOREIGN" vbProcedure="false">"c3232"</definedName>
    <definedName function="false" hidden="false" name="IQ_PENSION_EST_BENEFIT_1YR" vbProcedure="false">"c3113"</definedName>
    <definedName function="false" hidden="false" name="IQ_PENSION_EST_BENEFIT_1YR_DOM" vbProcedure="false">"c3111"</definedName>
    <definedName function="false" hidden="false" name="IQ_PENSION_EST_BENEFIT_1YR_FOREIGN" vbProcedure="false">"c3112"</definedName>
    <definedName function="false" hidden="false" name="IQ_PENSION_EST_BENEFIT_2YR" vbProcedure="false">"c3116"</definedName>
    <definedName function="false" hidden="false" name="IQ_PENSION_EST_BENEFIT_2YR_DOM" vbProcedure="false">"c3114"</definedName>
    <definedName function="false" hidden="false" name="IQ_PENSION_EST_BENEFIT_2YR_FOREIGN" vbProcedure="false">"c3115"</definedName>
    <definedName function="false" hidden="false" name="IQ_PENSION_EST_BENEFIT_3YR" vbProcedure="false">"c3119"</definedName>
    <definedName function="false" hidden="false" name="IQ_PENSION_EST_BENEFIT_3YR_DOM" vbProcedure="false">"c3117"</definedName>
    <definedName function="false" hidden="false" name="IQ_PENSION_EST_BENEFIT_3YR_FOREIGN" vbProcedure="false">"c3118"</definedName>
    <definedName function="false" hidden="false" name="IQ_PENSION_EST_BENEFIT_4YR" vbProcedure="false">"c3122"</definedName>
    <definedName function="false" hidden="false" name="IQ_PENSION_EST_BENEFIT_4YR_DOM" vbProcedure="false">"c3120"</definedName>
    <definedName function="false" hidden="false" name="IQ_PENSION_EST_BENEFIT_4YR_FOREIGN" vbProcedure="false">"c3121"</definedName>
    <definedName function="false" hidden="false" name="IQ_PENSION_EST_BENEFIT_5YR" vbProcedure="false">"c3125"</definedName>
    <definedName function="false" hidden="false" name="IQ_PENSION_EST_BENEFIT_5YR_DOM" vbProcedure="false">"c3123"</definedName>
    <definedName function="false" hidden="false" name="IQ_PENSION_EST_BENEFIT_5YR_FOREIGN" vbProcedure="false">"c3124"</definedName>
    <definedName function="false" hidden="false" name="IQ_PENSION_EST_BENEFIT_AFTER5" vbProcedure="false">"c3128"</definedName>
    <definedName function="false" hidden="false" name="IQ_PENSION_EST_BENEFIT_AFTER5_DOM" vbProcedure="false">"c3126"</definedName>
    <definedName function="false" hidden="false" name="IQ_PENSION_EST_BENEFIT_AFTER5_FOREIGN" vbProcedure="false">"c3127"</definedName>
    <definedName function="false" hidden="false" name="IQ_PENSION_EST_CONTRIBUTIONS_NEXTYR" vbProcedure="false">"c3218"</definedName>
    <definedName function="false" hidden="false" name="IQ_PENSION_EST_CONTRIBUTIONS_NEXTYR_DOM" vbProcedure="false">"c3216"</definedName>
    <definedName function="false" hidden="false" name="IQ_PENSION_EST_CONTRIBUTIONS_NEXTYR_FOREIGN" vbProcedure="false">"c3217"</definedName>
    <definedName function="false" hidden="false" name="IQ_PENSION_EXP_RATE_RETURN_MAX" vbProcedure="false">"c3248"</definedName>
    <definedName function="false" hidden="false" name="IQ_PENSION_EXP_RATE_RETURN_MAX_DOM" vbProcedure="false">"c3246"</definedName>
    <definedName function="false" hidden="false" name="IQ_PENSION_EXP_RATE_RETURN_MAX_FOREIGN" vbProcedure="false">"c3247"</definedName>
    <definedName function="false" hidden="false" name="IQ_PENSION_EXP_RATE_RETURN_MIN" vbProcedure="false">"c3245"</definedName>
    <definedName function="false" hidden="false" name="IQ_PENSION_EXP_RATE_RETURN_MIN_DOM" vbProcedure="false">"c3243"</definedName>
    <definedName function="false" hidden="false" name="IQ_PENSION_EXP_RATE_RETURN_MIN_FOREIGN" vbProcedure="false">"c3244"</definedName>
    <definedName function="false" hidden="false" name="IQ_PENSION_EXP_RETURN_DOMESTIC" vbProcedure="false">"c3571"</definedName>
    <definedName function="false" hidden="false" name="IQ_PENSION_EXP_RETURN_FOREIGN" vbProcedure="false">"c3572"</definedName>
    <definedName function="false" hidden="false" name="IQ_PENSION_INTAN_ASSETS" vbProcedure="false">"c3137"</definedName>
    <definedName function="false" hidden="false" name="IQ_PENSION_INTAN_ASSETS_DOM" vbProcedure="false">"c3135"</definedName>
    <definedName function="false" hidden="false" name="IQ_PENSION_INTAN_ASSETS_FOREIGN" vbProcedure="false">"c3136"</definedName>
    <definedName function="false" hidden="false" name="IQ_PENSION_INTEREST_COST" vbProcedure="false">"c3582"</definedName>
    <definedName function="false" hidden="false" name="IQ_PENSION_INTEREST_COST_DOM" vbProcedure="false">"c3580"</definedName>
    <definedName function="false" hidden="false" name="IQ_PENSION_INTEREST_COST_FOREIGN" vbProcedure="false">"c3581"</definedName>
    <definedName function="false" hidden="false" name="IQ_PENSION_LT_ASSETS" vbProcedure="false">"c5750"</definedName>
    <definedName function="false" hidden="false" name="IQ_PENSION_LT_ASSETS_DOM" vbProcedure="false">"c5748"</definedName>
    <definedName function="false" hidden="false" name="IQ_PENSION_LT_ASSETS_FOREIGN" vbProcedure="false">"c5749"</definedName>
    <definedName function="false" hidden="false" name="IQ_PENSION_LT_LIAB" vbProcedure="false">"c5756"</definedName>
    <definedName function="false" hidden="false" name="IQ_PENSION_LT_LIAB_DOM" vbProcedure="false">"c5754"</definedName>
    <definedName function="false" hidden="false" name="IQ_PENSION_LT_LIAB_FOREIGN" vbProcedure="false">"c5755"</definedName>
    <definedName function="false" hidden="false" name="IQ_PENSION_NET_ASSET_RECOG" vbProcedure="false">"c3152"</definedName>
    <definedName function="false" hidden="false" name="IQ_PENSION_NET_ASSET_RECOG_DOM" vbProcedure="false">"c3150"</definedName>
    <definedName function="false" hidden="false" name="IQ_PENSION_NET_ASSET_RECOG_FOREIGN" vbProcedure="false">"c3151"</definedName>
    <definedName function="false" hidden="false" name="IQ_PENSION_OBLIGATION_ACQ" vbProcedure="false">"c3206"</definedName>
    <definedName function="false" hidden="false" name="IQ_PENSION_OBLIGATION_ACQ_DOM" vbProcedure="false">"c3204"</definedName>
    <definedName function="false" hidden="false" name="IQ_PENSION_OBLIGATION_ACQ_FOREIGN" vbProcedure="false">"c3205"</definedName>
    <definedName function="false" hidden="false" name="IQ_PENSION_OBLIGATION_ACTUARIAL_GAIN_LOSS" vbProcedure="false">"c3197"</definedName>
    <definedName function="false" hidden="false" name="IQ_PENSION_OBLIGATION_ACTUARIAL_GAIN_LOSS_DOM" vbProcedure="false">"c3195"</definedName>
    <definedName function="false" hidden="false" name="IQ_PENSION_OBLIGATION_ACTUARIAL_GAIN_LOSS_FOREIGN" vbProcedure="false">"c3196"</definedName>
    <definedName function="false" hidden="false" name="IQ_PENSION_OBLIGATION_BEG" vbProcedure="false">"c3185"</definedName>
    <definedName function="false" hidden="false" name="IQ_PENSION_OBLIGATION_BEG_DOM" vbProcedure="false">"c3183"</definedName>
    <definedName function="false" hidden="false" name="IQ_PENSION_OBLIGATION_BEG_FOREIGN" vbProcedure="false">"c3184"</definedName>
    <definedName function="false" hidden="false" name="IQ_PENSION_OBLIGATION_CURTAIL" vbProcedure="false">"c3209"</definedName>
    <definedName function="false" hidden="false" name="IQ_PENSION_OBLIGATION_CURTAIL_DOM" vbProcedure="false">"c3207"</definedName>
    <definedName function="false" hidden="false" name="IQ_PENSION_OBLIGATION_CURTAIL_FOREIGN" vbProcedure="false">"c3208"</definedName>
    <definedName function="false" hidden="false" name="IQ_PENSION_OBLIGATION_EMPLOYEE_CONTRIBUTIONS" vbProcedure="false">"c3194"</definedName>
    <definedName function="false" hidden="false" name="IQ_PENSION_OBLIGATION_EMPLOYEE_CONTRIBUTIONS_DOM" vbProcedure="false">"c3192"</definedName>
    <definedName function="false" hidden="false" name="IQ_PENSION_OBLIGATION_EMPLOYEE_CONTRIBUTIONS_FOREIGN" vbProcedure="false">"c3193"</definedName>
    <definedName function="false" hidden="false" name="IQ_PENSION_OBLIGATION_FX_ADJ" vbProcedure="false">"c3203"</definedName>
    <definedName function="false" hidden="false" name="IQ_PENSION_OBLIGATION_FX_ADJ_DOM" vbProcedure="false">"c3201"</definedName>
    <definedName function="false" hidden="false" name="IQ_PENSION_OBLIGATION_FX_ADJ_FOREIGN" vbProcedure="false">"c3202"</definedName>
    <definedName function="false" hidden="false" name="IQ_PENSION_OBLIGATION_INTEREST_COST" vbProcedure="false">"c3191"</definedName>
    <definedName function="false" hidden="false" name="IQ_PENSION_OBLIGATION_INTEREST_COST_DOM" vbProcedure="false">"c3189"</definedName>
    <definedName function="false" hidden="false" name="IQ_PENSION_OBLIGATION_INTEREST_COST_FOREIGN" vbProcedure="false">"c3190"</definedName>
    <definedName function="false" hidden="false" name="IQ_PENSION_OBLIGATION_OTHER_COST" vbProcedure="false">"c3555"</definedName>
    <definedName function="false" hidden="false" name="IQ_PENSION_OBLIGATION_OTHER_COST_DOM" vbProcedure="false">"c3553"</definedName>
    <definedName function="false" hidden="false" name="IQ_PENSION_OBLIGATION_OTHER_COST_FOREIGN" vbProcedure="false">"c3554"</definedName>
    <definedName function="false" hidden="false" name="IQ_PENSION_OBLIGATION_OTHER_PLAN_ADJ" vbProcedure="false">"c3212"</definedName>
    <definedName function="false" hidden="false" name="IQ_PENSION_OBLIGATION_OTHER_PLAN_ADJ_DOM" vbProcedure="false">"c3210"</definedName>
    <definedName function="false" hidden="false" name="IQ_PENSION_OBLIGATION_OTHER_PLAN_ADJ_FOREIGN" vbProcedure="false">"c3211"</definedName>
    <definedName function="false" hidden="false" name="IQ_PENSION_OBLIGATION_PAID" vbProcedure="false">"c3200"</definedName>
    <definedName function="false" hidden="false" name="IQ_PENSION_OBLIGATION_PAID_DOM" vbProcedure="false">"c3198"</definedName>
    <definedName function="false" hidden="false" name="IQ_PENSION_OBLIGATION_PAID_FOREIGN" vbProcedure="false">"c3199"</definedName>
    <definedName function="false" hidden="false" name="IQ_PENSION_OBLIGATION_PROJECTED" vbProcedure="false">"c3215"</definedName>
    <definedName function="false" hidden="false" name="IQ_PENSION_OBLIGATION_PROJECTED_DOM" vbProcedure="false">"c3213"</definedName>
    <definedName function="false" hidden="false" name="IQ_PENSION_OBLIGATION_PROJECTED_FOREIGN" vbProcedure="false">"c3214"</definedName>
    <definedName function="false" hidden="false" name="IQ_PENSION_OBLIGATION_ROA" vbProcedure="false">"c3552"</definedName>
    <definedName function="false" hidden="false" name="IQ_PENSION_OBLIGATION_ROA_DOM" vbProcedure="false">"c3550"</definedName>
    <definedName function="false" hidden="false" name="IQ_PENSION_OBLIGATION_ROA_FOREIGN" vbProcedure="false">"c3551"</definedName>
    <definedName function="false" hidden="false" name="IQ_PENSION_OBLIGATION_SERVICE_COST" vbProcedure="false">"c3188"</definedName>
    <definedName function="false" hidden="false" name="IQ_PENSION_OBLIGATION_SERVICE_COST_DOM" vbProcedure="false">"c3186"</definedName>
    <definedName function="false" hidden="false" name="IQ_PENSION_OBLIGATION_SERVICE_COST_FOREIGN" vbProcedure="false">"c3187"</definedName>
    <definedName function="false" hidden="false" name="IQ_PENSION_OBLIGATION_TOTAL_COST" vbProcedure="false">"c3558"</definedName>
    <definedName function="false" hidden="false" name="IQ_PENSION_OBLIGATION_TOTAL_COST_DOM" vbProcedure="false">"c3556"</definedName>
    <definedName function="false" hidden="false" name="IQ_PENSION_OBLIGATION_TOTAL_COST_FOREIGN" vbProcedure="false">"c3557"</definedName>
    <definedName function="false" hidden="false" name="IQ_PENSION_OTHER" vbProcedure="false">"c3143"</definedName>
    <definedName function="false" hidden="false" name="IQ_PENSION_OTHER_ADJ" vbProcedure="false">"c3149"</definedName>
    <definedName function="false" hidden="false" name="IQ_PENSION_OTHER_ADJ_DOM" vbProcedure="false">"c3147"</definedName>
    <definedName function="false" hidden="false" name="IQ_PENSION_OTHER_ADJ_FOREIGN" vbProcedure="false">"c3148"</definedName>
    <definedName function="false" hidden="false" name="IQ_PENSION_OTHER_DOM" vbProcedure="false">"c3141"</definedName>
    <definedName function="false" hidden="false" name="IQ_PENSION_OTHER_FOREIGN" vbProcedure="false">"c3142"</definedName>
    <definedName function="false" hidden="false" name="IQ_PENSION_PBO_ASSUMED_RATE_RET_MAX" vbProcedure="false">"c3254"</definedName>
    <definedName function="false" hidden="false" name="IQ_PENSION_PBO_ASSUMED_RATE_RET_MAX_DOM" vbProcedure="false">"c3252"</definedName>
    <definedName function="false" hidden="false" name="IQ_PENSION_PBO_ASSUMED_RATE_RET_MAX_FOREIGN" vbProcedure="false">"c3253"</definedName>
    <definedName function="false" hidden="false" name="IQ_PENSION_PBO_ASSUMED_RATE_RET_MIN" vbProcedure="false">"c3251"</definedName>
    <definedName function="false" hidden="false" name="IQ_PENSION_PBO_ASSUMED_RATE_RET_MIN_DOM" vbProcedure="false">"c3249"</definedName>
    <definedName function="false" hidden="false" name="IQ_PENSION_PBO_ASSUMED_RATE_RET_MIN_FOREIGN" vbProcedure="false">"c3250"</definedName>
    <definedName function="false" hidden="false" name="IQ_PENSION_PBO_RATE_COMP_INCREASE_MAX" vbProcedure="false">"c3260"</definedName>
    <definedName function="false" hidden="false" name="IQ_PENSION_PBO_RATE_COMP_INCREASE_MAX_DOM" vbProcedure="false">"c3258"</definedName>
    <definedName function="false" hidden="false" name="IQ_PENSION_PBO_RATE_COMP_INCREASE_MAX_FOREIGN" vbProcedure="false">"c3259"</definedName>
    <definedName function="false" hidden="false" name="IQ_PENSION_PBO_RATE_COMP_INCREASE_MIN" vbProcedure="false">"c3257"</definedName>
    <definedName function="false" hidden="false" name="IQ_PENSION_PBO_RATE_COMP_INCREASE_MIN_DOM" vbProcedure="false">"c3255"</definedName>
    <definedName function="false" hidden="false" name="IQ_PENSION_PBO_RATE_COMP_INCREASE_MIN_FOREIGN" vbProcedure="false">"c3256"</definedName>
    <definedName function="false" hidden="false" name="IQ_PENSION_PREPAID_COST" vbProcedure="false">"c3131"</definedName>
    <definedName function="false" hidden="false" name="IQ_PENSION_PREPAID_COST_DOM" vbProcedure="false">"c3129"</definedName>
    <definedName function="false" hidden="false" name="IQ_PENSION_PREPAID_COST_FOREIGN" vbProcedure="false">"c3130"</definedName>
    <definedName function="false" hidden="false" name="IQ_PENSION_PRIOR_SERVICE_NEXT" vbProcedure="false">"c5741"</definedName>
    <definedName function="false" hidden="false" name="IQ_PENSION_PRIOR_SERVICE_NEXT_DOM" vbProcedure="false">"c5739"</definedName>
    <definedName function="false" hidden="false" name="IQ_PENSION_PRIOR_SERVICE_NEXT_FOREIGN" vbProcedure="false">"c5740"</definedName>
    <definedName function="false" hidden="false" name="IQ_PENSION_PROJECTED_OBLIGATION" vbProcedure="false">"c3566"</definedName>
    <definedName function="false" hidden="false" name="IQ_PENSION_PROJECTED_OBLIGATION_DOMESTIC" vbProcedure="false">"c3564"</definedName>
    <definedName function="false" hidden="false" name="IQ_PENSION_PROJECTED_OBLIGATION_FOREIGN" vbProcedure="false">"c3565"</definedName>
    <definedName function="false" hidden="false" name="IQ_PENSION_QUART_ADDL_CONTRIBUTIONS_EXP" vbProcedure="false">"c3224"</definedName>
    <definedName function="false" hidden="false" name="IQ_PENSION_QUART_ADDL_CONTRIBUTIONS_EXP_DOM" vbProcedure="false">"c3222"</definedName>
    <definedName function="false" hidden="false" name="IQ_PENSION_QUART_ADDL_CONTRIBUTIONS_EXP_FOREIGN" vbProcedure="false">"c3223"</definedName>
    <definedName function="false" hidden="false" name="IQ_PENSION_QUART_EMPLOYER_CONTRIBUTIONS" vbProcedure="false">"c3221"</definedName>
    <definedName function="false" hidden="false" name="IQ_PENSION_QUART_EMPLOYER_CONTRIBUTIONS_DOM" vbProcedure="false">"c3219"</definedName>
    <definedName function="false" hidden="false" name="IQ_PENSION_QUART_EMPLOYER_CONTRIBUTIONS_FOREIGN" vbProcedure="false">"c3220"</definedName>
    <definedName function="false" hidden="false" name="IQ_PENSION_RATE_COMP_GROWTH_DOMESTIC" vbProcedure="false">"c3575"</definedName>
    <definedName function="false" hidden="false" name="IQ_PENSION_RATE_COMP_GROWTH_FOREIGN" vbProcedure="false">"c3576"</definedName>
    <definedName function="false" hidden="false" name="IQ_PENSION_RATE_COMP_INCREASE_MAX" vbProcedure="false">"c3242"</definedName>
    <definedName function="false" hidden="false" name="IQ_PENSION_RATE_COMP_INCREASE_MAX_DOM" vbProcedure="false">"c3240"</definedName>
    <definedName function="false" hidden="false" name="IQ_PENSION_RATE_COMP_INCREASE_MAX_FOREIGN" vbProcedure="false">"c3241"</definedName>
    <definedName function="false" hidden="false" name="IQ_PENSION_RATE_COMP_INCREASE_MIN" vbProcedure="false">"c3239"</definedName>
    <definedName function="false" hidden="false" name="IQ_PENSION_RATE_COMP_INCREASE_MIN_DOM" vbProcedure="false">"c3237"</definedName>
    <definedName function="false" hidden="false" name="IQ_PENSION_RATE_COMP_INCREASE_MIN_FOREIGN" vbProcedure="false">"c3238"</definedName>
    <definedName function="false" hidden="false" name="IQ_PENSION_SERVICE_COST" vbProcedure="false">"c3579"</definedName>
    <definedName function="false" hidden="false" name="IQ_PENSION_SERVICE_COST_DOM" vbProcedure="false">"c3577"</definedName>
    <definedName function="false" hidden="false" name="IQ_PENSION_SERVICE_COST_FOREIGN" vbProcedure="false">"c3578"</definedName>
    <definedName function="false" hidden="false" name="IQ_PENSION_TOTAL_ASSETS" vbProcedure="false">"c3563"</definedName>
    <definedName function="false" hidden="false" name="IQ_PENSION_TOTAL_ASSETS_DOMESTIC" vbProcedure="false">"c3561"</definedName>
    <definedName function="false" hidden="false" name="IQ_PENSION_TOTAL_ASSETS_FOREIGN" vbProcedure="false">"c3562"</definedName>
    <definedName function="false" hidden="false" name="IQ_PENSION_TOTAL_EXP" vbProcedure="false">"c3560"</definedName>
    <definedName function="false" hidden="false" name="IQ_PENSION_TRANSITION_NEXT" vbProcedure="false">"c5744"</definedName>
    <definedName function="false" hidden="false" name="IQ_PENSION_TRANSITION_NEXT_DOM" vbProcedure="false">"c5742"</definedName>
    <definedName function="false" hidden="false" name="IQ_PENSION_TRANSITION_NEXT_FOREIGN" vbProcedure="false">"c5743"</definedName>
    <definedName function="false" hidden="false" name="IQ_PENSION_UNFUNDED_ADDL_MIN_LIAB" vbProcedure="false">"c3227"</definedName>
    <definedName function="false" hidden="false" name="IQ_PENSION_UNFUNDED_ADDL_MIN_LIAB_DOM" vbProcedure="false">"c3225"</definedName>
    <definedName function="false" hidden="false" name="IQ_PENSION_UNFUNDED_ADDL_MIN_LIAB_FOREIGN" vbProcedure="false">"c3226"</definedName>
    <definedName function="false" hidden="false" name="IQ_PENSION_UNRECOG_PRIOR" vbProcedure="false">"c3146"</definedName>
    <definedName function="false" hidden="false" name="IQ_PENSION_UNRECOG_PRIOR_DOM" vbProcedure="false">"c3144"</definedName>
    <definedName function="false" hidden="false" name="IQ_PENSION_UNRECOG_PRIOR_FOREIGN" vbProcedure="false">"c3145"</definedName>
    <definedName function="false" hidden="false" name="IQ_PENSION_UV_LIAB" vbProcedure="false">"c3567"</definedName>
    <definedName function="false" hidden="false" name="IQ_PERCENT_CHANGE_EST_5YR_GROWTH_RATE_12MONTHS" vbProcedure="false">"c1852"</definedName>
    <definedName function="false" hidden="false" name="IQ_PERCENT_CHANGE_EST_5YR_GROWTH_RATE_18MONTHS" vbProcedure="false">"c1853"</definedName>
    <definedName function="false" hidden="false" name="IQ_PERCENT_CHANGE_EST_5YR_GROWTH_RATE_3MONTHS" vbProcedure="false">"c1849"</definedName>
    <definedName function="false" hidden="false" name="IQ_PERCENT_CHANGE_EST_5YR_GROWTH_RATE_6MONTHS" vbProcedure="false">"c1850"</definedName>
    <definedName function="false" hidden="false" name="IQ_PERCENT_CHANGE_EST_5YR_GROWTH_RATE_9MONTHS" vbProcedure="false">"c1851"</definedName>
    <definedName function="false" hidden="false" name="IQ_PERCENT_CHANGE_EST_5YR_GROWTH_RATE_DAY" vbProcedure="false">"c1846"</definedName>
    <definedName function="false" hidden="false" name="IQ_PERCENT_CHANGE_EST_5YR_GROWTH_RATE_MONTH" vbProcedure="false">"c1848"</definedName>
    <definedName function="false" hidden="false" name="IQ_PERCENT_CHANGE_EST_5YR_GROWTH_RATE_WEEK" vbProcedure="false">"c1847"</definedName>
    <definedName function="false" hidden="false" name="IQ_PERCENT_CHANGE_EST_CFPS_12MONTHS" vbProcedure="false">"c1812"</definedName>
    <definedName function="false" hidden="false" name="IQ_PERCENT_CHANGE_EST_CFPS_18MONTHS" vbProcedure="false">"c1813"</definedName>
    <definedName function="false" hidden="false" name="IQ_PERCENT_CHANGE_EST_CFPS_3MONTHS" vbProcedure="false">"c1809"</definedName>
    <definedName function="false" hidden="false" name="IQ_PERCENT_CHANGE_EST_CFPS_6MONTHS" vbProcedure="false">"c1810"</definedName>
    <definedName function="false" hidden="false" name="IQ_PERCENT_CHANGE_EST_CFPS_9MONTHS" vbProcedure="false">"c1811"</definedName>
    <definedName function="false" hidden="false" name="IQ_PERCENT_CHANGE_EST_CFPS_DAY" vbProcedure="false">"c1806"</definedName>
    <definedName function="false" hidden="false" name="IQ_PERCENT_CHANGE_EST_CFPS_MONTH" vbProcedure="false">"c1808"</definedName>
    <definedName function="false" hidden="false" name="IQ_PERCENT_CHANGE_EST_CFPS_WEEK" vbProcedure="false">"c1807"</definedName>
    <definedName function="false" hidden="false" name="IQ_PERCENT_CHANGE_EST_DPS_12MONTHS" vbProcedure="false">"c1820"</definedName>
    <definedName function="false" hidden="false" name="IQ_PERCENT_CHANGE_EST_DPS_18MONTHS" vbProcedure="false">"c1821"</definedName>
    <definedName function="false" hidden="false" name="IQ_PERCENT_CHANGE_EST_DPS_3MONTHS" vbProcedure="false">"c1817"</definedName>
    <definedName function="false" hidden="false" name="IQ_PERCENT_CHANGE_EST_DPS_6MONTHS" vbProcedure="false">"c1818"</definedName>
    <definedName function="false" hidden="false" name="IQ_PERCENT_CHANGE_EST_DPS_9MONTHS" vbProcedure="false">"c1819"</definedName>
    <definedName function="false" hidden="false" name="IQ_PERCENT_CHANGE_EST_DPS_DAY" vbProcedure="false">"c1814"</definedName>
    <definedName function="false" hidden="false" name="IQ_PERCENT_CHANGE_EST_DPS_MONTH" vbProcedure="false">"c1816"</definedName>
    <definedName function="false" hidden="false" name="IQ_PERCENT_CHANGE_EST_DPS_WEEK" vbProcedure="false">"c1815"</definedName>
    <definedName function="false" hidden="false" name="IQ_PERCENT_CHANGE_EST_EBITDA_12MONTHS" vbProcedure="false">"c1804"</definedName>
    <definedName function="false" hidden="false" name="IQ_PERCENT_CHANGE_EST_EBITDA_18MONTHS" vbProcedure="false">"c1805"</definedName>
    <definedName function="false" hidden="false" name="IQ_PERCENT_CHANGE_EST_EBITDA_3MONTHS" vbProcedure="false">"c1801"</definedName>
    <definedName function="false" hidden="false" name="IQ_PERCENT_CHANGE_EST_EBITDA_6MONTHS" vbProcedure="false">"c1802"</definedName>
    <definedName function="false" hidden="false" name="IQ_PERCENT_CHANGE_EST_EBITDA_9MONTHS" vbProcedure="false">"c1803"</definedName>
    <definedName function="false" hidden="false" name="IQ_PERCENT_CHANGE_EST_EBITDA_DAY" vbProcedure="false">"c1798"</definedName>
    <definedName function="false" hidden="false" name="IQ_PERCENT_CHANGE_EST_EBITDA_MONTH" vbProcedure="false">"c1800"</definedName>
    <definedName function="false" hidden="false" name="IQ_PERCENT_CHANGE_EST_EBITDA_WEEK" vbProcedure="false">"c1799"</definedName>
    <definedName function="false" hidden="false" name="IQ_PERCENT_CHANGE_EST_EPS_12MONTHS" vbProcedure="false">"c1788"</definedName>
    <definedName function="false" hidden="false" name="IQ_PERCENT_CHANGE_EST_EPS_18MONTHS" vbProcedure="false">"c1789"</definedName>
    <definedName function="false" hidden="false" name="IQ_PERCENT_CHANGE_EST_EPS_3MONTHS" vbProcedure="false">"c1785"</definedName>
    <definedName function="false" hidden="false" name="IQ_PERCENT_CHANGE_EST_EPS_6MONTHS" vbProcedure="false">"c1786"</definedName>
    <definedName function="false" hidden="false" name="IQ_PERCENT_CHANGE_EST_EPS_9MONTHS" vbProcedure="false">"c1787"</definedName>
    <definedName function="false" hidden="false" name="IQ_PERCENT_CHANGE_EST_EPS_DAY" vbProcedure="false">"c1782"</definedName>
    <definedName function="false" hidden="false" name="IQ_PERCENT_CHANGE_EST_EPS_MONTH" vbProcedure="false">"c1784"</definedName>
    <definedName function="false" hidden="false" name="IQ_PERCENT_CHANGE_EST_EPS_WEEK" vbProcedure="false">"c1783"</definedName>
    <definedName function="false" hidden="false" name="IQ_PERCENT_CHANGE_EST_FFO_12MONTHS" vbProcedure="false">"c1828"</definedName>
    <definedName function="false" hidden="false" name="IQ_PERCENT_CHANGE_EST_FFO_18MONTHS" vbProcedure="false">"c1829"</definedName>
    <definedName function="false" hidden="false" name="IQ_PERCENT_CHANGE_EST_FFO_3MONTHS" vbProcedure="false">"c1825"</definedName>
    <definedName function="false" hidden="false" name="IQ_PERCENT_CHANGE_EST_FFO_6MONTHS" vbProcedure="false">"c1826"</definedName>
    <definedName function="false" hidden="false" name="IQ_PERCENT_CHANGE_EST_FFO_9MONTHS" vbProcedure="false">"c1827"</definedName>
    <definedName function="false" hidden="false" name="IQ_PERCENT_CHANGE_EST_FFO_DAY" vbProcedure="false">"c1822"</definedName>
    <definedName function="false" hidden="false" name="IQ_PERCENT_CHANGE_EST_FFO_MONTH" vbProcedure="false">"c1824"</definedName>
    <definedName function="false" hidden="false" name="IQ_PERCENT_CHANGE_EST_FFO_WEEK" vbProcedure="false">"c1823"</definedName>
    <definedName function="false" hidden="false" name="IQ_PERCENT_CHANGE_EST_PRICE_TARGET_12MONTHS" vbProcedure="false">"c1844"</definedName>
    <definedName function="false" hidden="false" name="IQ_PERCENT_CHANGE_EST_PRICE_TARGET_18MONTHS" vbProcedure="false">"c1845"</definedName>
    <definedName function="false" hidden="false" name="IQ_PERCENT_CHANGE_EST_PRICE_TARGET_3MONTHS" vbProcedure="false">"c1841"</definedName>
    <definedName function="false" hidden="false" name="IQ_PERCENT_CHANGE_EST_PRICE_TARGET_6MONTHS" vbProcedure="false">"c1842"</definedName>
    <definedName function="false" hidden="false" name="IQ_PERCENT_CHANGE_EST_PRICE_TARGET_9MONTHS" vbProcedure="false">"c1843"</definedName>
    <definedName function="false" hidden="false" name="IQ_PERCENT_CHANGE_EST_PRICE_TARGET_DAY" vbProcedure="false">"c1838"</definedName>
    <definedName function="false" hidden="false" name="IQ_PERCENT_CHANGE_EST_PRICE_TARGET_MONTH" vbProcedure="false">"c1840"</definedName>
    <definedName function="false" hidden="false" name="IQ_PERCENT_CHANGE_EST_PRICE_TARGET_WEEK" vbProcedure="false">"c1839"</definedName>
    <definedName function="false" hidden="false" name="IQ_PERCENT_CHANGE_EST_RECO_12MONTHS" vbProcedure="false">"c1836"</definedName>
    <definedName function="false" hidden="false" name="IQ_PERCENT_CHANGE_EST_RECO_18MONTHS" vbProcedure="false">"c1837"</definedName>
    <definedName function="false" hidden="false" name="IQ_PERCENT_CHANGE_EST_RECO_3MONTHS" vbProcedure="false">"c1833"</definedName>
    <definedName function="false" hidden="false" name="IQ_PERCENT_CHANGE_EST_RECO_6MONTHS" vbProcedure="false">"c1834"</definedName>
    <definedName function="false" hidden="false" name="IQ_PERCENT_CHANGE_EST_RECO_9MONTHS" vbProcedure="false">"c1835"</definedName>
    <definedName function="false" hidden="false" name="IQ_PERCENT_CHANGE_EST_RECO_DAY" vbProcedure="false">"c1830"</definedName>
    <definedName function="false" hidden="false" name="IQ_PERCENT_CHANGE_EST_RECO_MONTH" vbProcedure="false">"c1832"</definedName>
    <definedName function="false" hidden="false" name="IQ_PERCENT_CHANGE_EST_RECO_WEEK" vbProcedure="false">"c1831"</definedName>
    <definedName function="false" hidden="false" name="IQ_PERCENT_CHANGE_EST_REV_12MONTHS" vbProcedure="false">"c1796"</definedName>
    <definedName function="false" hidden="false" name="IQ_PERCENT_CHANGE_EST_REV_18MONTHS" vbProcedure="false">"c1797"</definedName>
    <definedName function="false" hidden="false" name="IQ_PERCENT_CHANGE_EST_REV_3MONTHS" vbProcedure="false">"c1793"</definedName>
    <definedName function="false" hidden="false" name="IQ_PERCENT_CHANGE_EST_REV_6MONTHS" vbProcedure="false">"c1794"</definedName>
    <definedName function="false" hidden="false" name="IQ_PERCENT_CHANGE_EST_REV_9MONTHS" vbProcedure="false">"c1795"</definedName>
    <definedName function="false" hidden="false" name="IQ_PERCENT_CHANGE_EST_REV_DAY" vbProcedure="false">"c1790"</definedName>
    <definedName function="false" hidden="false" name="IQ_PERCENT_CHANGE_EST_REV_MONTH" vbProcedure="false">"c1792"</definedName>
    <definedName function="false" hidden="false" name="IQ_PERCENT_CHANGE_EST_REV_WEEK" vbProcedure="false">"c1791"</definedName>
    <definedName function="false" hidden="false" name="IQ_PERIODDATE" vbProcedure="false">"c1414"</definedName>
    <definedName function="false" hidden="false" name="IQ_PERIODDATE_BS" vbProcedure="false">"c1032"</definedName>
    <definedName function="false" hidden="false" name="IQ_PERIODDATE_CF" vbProcedure="false">"c1033"</definedName>
    <definedName function="false" hidden="false" name="IQ_PERIODDATE_IS" vbProcedure="false">"c1034"</definedName>
    <definedName function="false" hidden="false" name="IQ_PERIODLENGTH_CF" vbProcedure="false">"c1502"</definedName>
    <definedName function="false" hidden="false" name="IQ_PERIODLENGTH_IS" vbProcedure="false">"c1503"</definedName>
    <definedName function="false" hidden="false" name="IQ_PERTYPE" vbProcedure="false">"c1611"</definedName>
    <definedName function="false" hidden="false" name="IQ_PE_EXCL" vbProcedure="false">"c1028"</definedName>
    <definedName function="false" hidden="false" name="IQ_PE_EXCL_AVG" vbProcedure="false">"c1029"</definedName>
    <definedName function="false" hidden="false" name="IQ_PE_EXCL_FWD" vbProcedure="false">"c1030"</definedName>
    <definedName function="false" hidden="false" name="IQ_PE_EXCL_FWD_REUT" vbProcedure="false">"c4049"</definedName>
    <definedName function="false" hidden="false" name="IQ_PE_NORMALIZED" vbProcedure="false">"c2207"</definedName>
    <definedName function="false" hidden="false" name="IQ_PE_RATIO" vbProcedure="false">"c1610"</definedName>
    <definedName function="false" hidden="false" name="IQ_PLL" vbProcedure="false">"c2114"</definedName>
    <definedName function="false" hidden="false" name="IQ_PMT_FREQ" vbProcedure="false">"c2236"</definedName>
    <definedName function="false" hidden="false" name="IQ_POISON_PUT_EFFECT_DATE" vbProcedure="false">"c2486"</definedName>
    <definedName function="false" hidden="false" name="IQ_POISON_PUT_EXPIRATION_DATE" vbProcedure="false">"c2487"</definedName>
    <definedName function="false" hidden="false" name="IQ_POISON_PUT_PRICE" vbProcedure="false">"c2488"</definedName>
    <definedName function="false" hidden="false" name="IQ_POLICY_BENEFITS" vbProcedure="false">"c1036"</definedName>
    <definedName function="false" hidden="false" name="IQ_POLICY_COST" vbProcedure="false">"c1037"</definedName>
    <definedName function="false" hidden="false" name="IQ_POLICY_LIAB" vbProcedure="false">"c1612"</definedName>
    <definedName function="false" hidden="false" name="IQ_POLICY_LOANS" vbProcedure="false">"c1038"</definedName>
    <definedName function="false" hidden="false" name="IQ_POSTPAID_CHURN" vbProcedure="false">"c2121"</definedName>
    <definedName function="false" hidden="false" name="IQ_POSTPAID_SUBS" vbProcedure="false">"c2118"</definedName>
    <definedName function="false" hidden="false" name="IQ_POST_RETIRE_EXP" vbProcedure="false">"c1039"</definedName>
    <definedName function="false" hidden="false" name="IQ_POTENTIAL_UPSIDE" vbProcedure="false">"c1855"</definedName>
    <definedName function="false" hidden="false" name="IQ_PREF_CONVERT" vbProcedure="false">"c1041"</definedName>
    <definedName function="false" hidden="false" name="IQ_PREF_DIVID" vbProcedure="false">"c1461"</definedName>
    <definedName function="false" hidden="false" name="IQ_PREF_DIV_CF" vbProcedure="false">"c1042"</definedName>
    <definedName function="false" hidden="false" name="IQ_PREF_DIV_OTHER" vbProcedure="false">"c1043"</definedName>
    <definedName function="false" hidden="false" name="IQ_PREF_EQUITY" vbProcedure="false">"c1044"</definedName>
    <definedName function="false" hidden="false" name="IQ_PREF_ISSUED" vbProcedure="false">"c1045"</definedName>
    <definedName function="false" hidden="false" name="IQ_PREF_ISSUED_BNK" vbProcedure="false">"c1046"</definedName>
    <definedName function="false" hidden="false" name="IQ_PREF_ISSUED_BR" vbProcedure="false">"c1047"</definedName>
    <definedName function="false" hidden="false" name="IQ_PREF_ISSUED_FIN" vbProcedure="false">"c1048"</definedName>
    <definedName function="false" hidden="false" name="IQ_PREF_ISSUED_INS" vbProcedure="false">"c1049"</definedName>
    <definedName function="false" hidden="false" name="IQ_PREF_ISSUED_RE" vbProcedure="false">"c6261"</definedName>
    <definedName function="false" hidden="false" name="IQ_PREF_ISSUED_REIT" vbProcedure="false">"c1050"</definedName>
    <definedName function="false" hidden="false" name="IQ_PREF_ISSUED_UTI" vbProcedure="false">"c1051"</definedName>
    <definedName function="false" hidden="false" name="IQ_PREF_NON_REDEEM" vbProcedure="false">"c1052"</definedName>
    <definedName function="false" hidden="false" name="IQ_PREF_OTHER" vbProcedure="false">"c1053"</definedName>
    <definedName function="false" hidden="false" name="IQ_PREF_OTHER_BNK" vbProcedure="false">"c1054"</definedName>
    <definedName function="false" hidden="false" name="IQ_PREF_OTHER_BR" vbProcedure="false">"c1055"</definedName>
    <definedName function="false" hidden="false" name="IQ_PREF_OTHER_FIN" vbProcedure="false">"c1056"</definedName>
    <definedName function="false" hidden="false" name="IQ_PREF_OTHER_INS" vbProcedure="false">"c1057"</definedName>
    <definedName function="false" hidden="false" name="IQ_PREF_OTHER_RE" vbProcedure="false">"c6262"</definedName>
    <definedName function="false" hidden="false" name="IQ_PREF_OTHER_REIT" vbProcedure="false">"c1058"</definedName>
    <definedName function="false" hidden="false" name="IQ_PREF_OTHER_UTI" vbProcedure="false">"C6022"</definedName>
    <definedName function="false" hidden="false" name="IQ_PREF_REDEEM" vbProcedure="false">"c1059"</definedName>
    <definedName function="false" hidden="false" name="IQ_PREF_REP" vbProcedure="false">"c1060"</definedName>
    <definedName function="false" hidden="false" name="IQ_PREF_REP_BNK" vbProcedure="false">"c1061"</definedName>
    <definedName function="false" hidden="false" name="IQ_PREF_REP_BR" vbProcedure="false">"c1062"</definedName>
    <definedName function="false" hidden="false" name="IQ_PREF_REP_FIN" vbProcedure="false">"c1063"</definedName>
    <definedName function="false" hidden="false" name="IQ_PREF_REP_INS" vbProcedure="false">"c1064"</definedName>
    <definedName function="false" hidden="false" name="IQ_PREF_REP_RE" vbProcedure="false">"c6263"</definedName>
    <definedName function="false" hidden="false" name="IQ_PREF_REP_REIT" vbProcedure="false">"c1065"</definedName>
    <definedName function="false" hidden="false" name="IQ_PREF_REP_UTI" vbProcedure="false">"c1066"</definedName>
    <definedName function="false" hidden="false" name="IQ_PREF_STOCK" vbProcedure="false">"c1416"</definedName>
    <definedName function="false" hidden="false" name="IQ_PREF_TOT" vbProcedure="false">"c1415"</definedName>
    <definedName function="false" hidden="false" name="IQ_PREMIUMS_ANNUITY_REV" vbProcedure="false">"c1067"</definedName>
    <definedName function="false" hidden="false" name="IQ_PREPAID_CHURN" vbProcedure="false">"c2120"</definedName>
    <definedName function="false" hidden="false" name="IQ_PREPAID_EXP" vbProcedure="false">"c1068"</definedName>
    <definedName function="false" hidden="false" name="IQ_PREPAID_EXPEN" vbProcedure="false">"c1418"</definedName>
    <definedName function="false" hidden="false" name="IQ_PREPAID_SUBS" vbProcedure="false">"c2117"</definedName>
    <definedName function="false" hidden="false" name="IQ_PRETAX_GW_INC_EST" vbProcedure="false">"c1702"</definedName>
    <definedName function="false" hidden="false" name="IQ_PRETAX_GW_INC_HIGH_EST" vbProcedure="false">"c1704"</definedName>
    <definedName function="false" hidden="false" name="IQ_PRETAX_GW_INC_LOW_EST" vbProcedure="false">"c1705"</definedName>
    <definedName function="false" hidden="false" name="IQ_PRETAX_GW_INC_MEDIAN_EST" vbProcedure="false">"c1703"</definedName>
    <definedName function="false" hidden="false" name="IQ_PRETAX_GW_INC_NUM_EST" vbProcedure="false">"c1706"</definedName>
    <definedName function="false" hidden="false" name="IQ_PRETAX_GW_INC_STDDEV_EST" vbProcedure="false">"c1707"</definedName>
    <definedName function="false" hidden="false" name="IQ_PRETAX_INC_EST" vbProcedure="false">"c1695"</definedName>
    <definedName function="false" hidden="false" name="IQ_PRETAX_INC_HIGH_EST" vbProcedure="false">"c1697"</definedName>
    <definedName function="false" hidden="false" name="IQ_PRETAX_INC_LOW_EST" vbProcedure="false">"c1698"</definedName>
    <definedName function="false" hidden="false" name="IQ_PRETAX_INC_MEDIAN_EST" vbProcedure="false">"c1696"</definedName>
    <definedName function="false" hidden="false" name="IQ_PRETAX_INC_NUM_EST" vbProcedure="false">"c1699"</definedName>
    <definedName function="false" hidden="false" name="IQ_PRETAX_INC_STDDEV_EST" vbProcedure="false">"c1700"</definedName>
    <definedName function="false" hidden="false" name="IQ_PRETAX_REPORT_INC_EST" vbProcedure="false">"c1709"</definedName>
    <definedName function="false" hidden="false" name="IQ_PRETAX_REPORT_INC_HIGH_EST" vbProcedure="false">"c1711"</definedName>
    <definedName function="false" hidden="false" name="IQ_PRETAX_REPORT_INC_LOW_EST" vbProcedure="false">"c1712"</definedName>
    <definedName function="false" hidden="false" name="IQ_PRETAX_REPORT_INC_MEDIAN_EST" vbProcedure="false">"c1710"</definedName>
    <definedName function="false" hidden="false" name="IQ_PRETAX_REPORT_INC_NUM_EST" vbProcedure="false">"c1713"</definedName>
    <definedName function="false" hidden="false" name="IQ_PRETAX_REPORT_INC_STDDEV_EST" vbProcedure="false">"c1714"</definedName>
    <definedName function="false" hidden="false" name="IQ_PRE_OPEN_COST" vbProcedure="false">"c1040"</definedName>
    <definedName function="false" hidden="false" name="IQ_PRE_TAX_ACT_OR_EST" vbProcedure="false">"c2221"</definedName>
    <definedName function="false" hidden="false" name="IQ_PRICEDATE" vbProcedure="false">"c1069"</definedName>
    <definedName function="false" hidden="false" name="IQ_PRICE_CFPS_FWD" vbProcedure="false">"c2237"</definedName>
    <definedName function="false" hidden="false" name="IQ_PRICE_OVER_BVPS" vbProcedure="false">"c1412"</definedName>
    <definedName function="false" hidden="false" name="IQ_PRICE_OVER_LTM_EPS" vbProcedure="false">"c1413"</definedName>
    <definedName function="false" hidden="false" name="IQ_PRICE_TARGET" vbProcedure="false">"c82"</definedName>
    <definedName function="false" hidden="false" name="IQ_PRICE_TARGET_REUT" vbProcedure="false">"c3631"</definedName>
    <definedName function="false" hidden="false" name="IQ_PRICING_DATE" vbProcedure="false">"c1613"</definedName>
    <definedName function="false" hidden="false" name="IQ_PRIMARY_INDUSTRY" vbProcedure="false">"c1070"</definedName>
    <definedName function="false" hidden="false" name="IQ_PRINCIPAL_AMT" vbProcedure="false">"c2157"</definedName>
    <definedName function="false" hidden="false" name="IQ_PROFESSIONAL" vbProcedure="false">"c1071"</definedName>
    <definedName function="false" hidden="false" name="IQ_PROFESSIONAL_TITLE" vbProcedure="false">"c1072"</definedName>
    <definedName function="false" hidden="false" name="IQ_PROJECTED_PENSION_OBLIGATION" vbProcedure="false">"c1292"</definedName>
    <definedName function="false" hidden="false" name="IQ_PROJECTED_PENSION_OBLIGATION_DOMESTIC" vbProcedure="false">"c2656"</definedName>
    <definedName function="false" hidden="false" name="IQ_PROJECTED_PENSION_OBLIGATION_FOREIGN" vbProcedure="false">"c2664"</definedName>
    <definedName function="false" hidden="false" name="IQ_PROPERTY_EXP" vbProcedure="false">"c1073"</definedName>
    <definedName function="false" hidden="false" name="IQ_PROPERTY_GROSS" vbProcedure="false">"c1379"</definedName>
    <definedName function="false" hidden="false" name="IQ_PROPERTY_MGMT_FEE" vbProcedure="false">"c1074"</definedName>
    <definedName function="false" hidden="false" name="IQ_PROPERTY_NET" vbProcedure="false">"c1402"</definedName>
    <definedName function="false" hidden="false" name="IQ_PROVISION_10YR_ANN_CAGR" vbProcedure="false">"c6135"</definedName>
    <definedName function="false" hidden="false" name="IQ_PROVISION_10YR_ANN_GROWTH" vbProcedure="false">"c1077"</definedName>
    <definedName function="false" hidden="false" name="IQ_PROVISION_1YR_ANN_GROWTH" vbProcedure="false">"c1078"</definedName>
    <definedName function="false" hidden="false" name="IQ_PROVISION_2YR_ANN_CAGR" vbProcedure="false">"c6136"</definedName>
    <definedName function="false" hidden="false" name="IQ_PROVISION_2YR_ANN_GROWTH" vbProcedure="false">"c1079"</definedName>
    <definedName function="false" hidden="false" name="IQ_PROVISION_3YR_ANN_CAGR" vbProcedure="false">"c6137"</definedName>
    <definedName function="false" hidden="false" name="IQ_PROVISION_3YR_ANN_GROWTH" vbProcedure="false">"c1080"</definedName>
    <definedName function="false" hidden="false" name="IQ_PROVISION_5YR_ANN_CAGR" vbProcedure="false">"c6138"</definedName>
    <definedName function="false" hidden="false" name="IQ_PROVISION_5YR_ANN_GROWTH" vbProcedure="false">"c1081"</definedName>
    <definedName function="false" hidden="false" name="IQ_PROVISION_7YR_ANN_CAGR" vbProcedure="false">"c6139"</definedName>
    <definedName function="false" hidden="false" name="IQ_PROVISION_7YR_ANN_GROWTH" vbProcedure="false">"c1082"</definedName>
    <definedName function="false" hidden="false" name="IQ_PROVISION_CHARGE_OFFS" vbProcedure="false">"c1083"</definedName>
    <definedName function="false" hidden="false" name="IQ_PROV_BAD_DEBTS" vbProcedure="false">"c1075"</definedName>
    <definedName function="false" hidden="false" name="IQ_PROV_BAD_DEBTS_CF" vbProcedure="false">"c1076"</definedName>
    <definedName function="false" hidden="false" name="IQ_PRO_FORMA_BASIC_EPS" vbProcedure="false">"c1614"</definedName>
    <definedName function="false" hidden="false" name="IQ_PRO_FORMA_DILUT_EPS" vbProcedure="false">"c1615"</definedName>
    <definedName function="false" hidden="false" name="IQ_PRO_FORMA_NET_INC" vbProcedure="false">"c1452"</definedName>
    <definedName function="false" hidden="false" name="IQ_PTBV" vbProcedure="false">"c1084"</definedName>
    <definedName function="false" hidden="false" name="IQ_PTBV_AVG" vbProcedure="false">"c1085"</definedName>
    <definedName function="false" hidden="false" name="IQ_PUT_DATE_SCHEDULE" vbProcedure="false">"c2483"</definedName>
    <definedName function="false" hidden="false" name="IQ_PUT_NOTIFICATION" vbProcedure="false">"c2485"</definedName>
    <definedName function="false" hidden="false" name="IQ_PUT_PRICE_SCHEDULE" vbProcedure="false">"c2484"</definedName>
    <definedName function="false" hidden="false" name="IQ_QUICK_RATIO" vbProcedure="false">"c1086"</definedName>
    <definedName function="false" hidden="false" name="IQ_RATE_COMP_GROWTH_DOMESTIC" vbProcedure="false">"c1087"</definedName>
    <definedName function="false" hidden="false" name="IQ_RATE_COMP_GROWTH_FOREIGN" vbProcedure="false">"c1088"</definedName>
    <definedName function="false" hidden="false" name="IQ_RAW_INV" vbProcedure="false">"c1089"</definedName>
    <definedName function="false" hidden="false" name="IQ_RC" vbProcedure="false">"c2497"</definedName>
    <definedName function="false" hidden="false" name="IQ_RC_PCT" vbProcedure="false">"c2498"</definedName>
    <definedName function="false" hidden="false" name="IQ_RD_EXP" vbProcedure="false">"c1090"</definedName>
    <definedName function="false" hidden="false" name="IQ_RD_EXP_FN" vbProcedure="false">"c1091"</definedName>
    <definedName function="false" hidden="false" name="IQ_RE" vbProcedure="false">"c1092"</definedName>
    <definedName function="false" hidden="false" name="IQ_REAL_ESTATE" vbProcedure="false">"c1093"</definedName>
    <definedName function="false" hidden="false" name="IQ_REAL_ESTATE_ASSETS" vbProcedure="false">"c1094"</definedName>
    <definedName function="false" hidden="false" name="IQ_RECURRING_PROFIT_ACT_OR_EST" vbProcedure="false">"c4507"</definedName>
    <definedName function="false" hidden="false" name="IQ_RECURRING_PROFIT_SHARE_ACT_OR_EST" vbProcedure="false">"c4508"</definedName>
    <definedName function="false" hidden="false" name="IQ_REDEEM_PREF_STOCK" vbProcedure="false">"c1417"</definedName>
    <definedName function="false" hidden="false" name="IQ_REF_ENTITY" vbProcedure="false">"c6033"</definedName>
    <definedName function="false" hidden="false" name="IQ_REF_ENTITY_CIQID" vbProcedure="false">"c6024"</definedName>
    <definedName function="false" hidden="false" name="IQ_REF_ENTITY_TICKER" vbProcedure="false">"c6023"</definedName>
    <definedName function="false" hidden="false" name="IQ_REG_ASSETS" vbProcedure="false">"c1095"</definedName>
    <definedName function="false" hidden="false" name="IQ_REINSURANCE" vbProcedure="false">"c1100"</definedName>
    <definedName function="false" hidden="false" name="IQ_REINSUR_PAY" vbProcedure="false">"c1096"</definedName>
    <definedName function="false" hidden="false" name="IQ_REINSUR_PAY_CF" vbProcedure="false">"c1097"</definedName>
    <definedName function="false" hidden="false" name="IQ_REINSUR_RECOVER" vbProcedure="false">"c1098"</definedName>
    <definedName function="false" hidden="false" name="IQ_REINSUR_RECOVER_CF" vbProcedure="false">"c1099"</definedName>
    <definedName function="false" hidden="false" name="IQ_RENTAL_REV" vbProcedure="false">"c1101"</definedName>
    <definedName function="false" hidden="false" name="IQ_RESEARCH_DEV" vbProcedure="false">"c1419"</definedName>
    <definedName function="false" hidden="false" name="IQ_RESIDENTIAL_LOANS" vbProcedure="false">"c1102"</definedName>
    <definedName function="false" hidden="false" name="IQ_RESTATEMENT_BS" vbProcedure="false">"c1643"</definedName>
    <definedName function="false" hidden="false" name="IQ_RESTATEMENT_CF" vbProcedure="false">"c1644"</definedName>
    <definedName function="false" hidden="false" name="IQ_RESTATEMENT_IS" vbProcedure="false">"c1642"</definedName>
    <definedName function="false" hidden="false" name="IQ_RESTRICTED_CASH" vbProcedure="false">"c1103"</definedName>
    <definedName function="false" hidden="false" name="IQ_RESTRICTED_CASH_NON_CURRENT" vbProcedure="false">"c6192"</definedName>
    <definedName function="false" hidden="false" name="IQ_RESTRICTED_CASH_TOTAL" vbProcedure="false">"c6193"</definedName>
    <definedName function="false" hidden="false" name="IQ_RESTRUCTURE" vbProcedure="false">"c1104"</definedName>
    <definedName function="false" hidden="false" name="IQ_RESTRUCTURED_LOANS" vbProcedure="false">"c1112"</definedName>
    <definedName function="false" hidden="false" name="IQ_RESTRUCTURE_BNK" vbProcedure="false">"c1105"</definedName>
    <definedName function="false" hidden="false" name="IQ_RESTRUCTURE_BR" vbProcedure="false">"c1106"</definedName>
    <definedName function="false" hidden="false" name="IQ_RESTRUCTURE_CF" vbProcedure="false">"c1107"</definedName>
    <definedName function="false" hidden="false" name="IQ_RESTRUCTURE_FIN" vbProcedure="false">"c1108"</definedName>
    <definedName function="false" hidden="false" name="IQ_RESTRUCTURE_INS" vbProcedure="false">"c1109"</definedName>
    <definedName function="false" hidden="false" name="IQ_RESTRUCTURE_RE" vbProcedure="false">"c6264"</definedName>
    <definedName function="false" hidden="false" name="IQ_RESTRUCTURE_REIT" vbProcedure="false">"c1110"</definedName>
    <definedName function="false" hidden="false" name="IQ_RESTRUCTURE_UTI" vbProcedure="false">"c1111"</definedName>
    <definedName function="false" hidden="false" name="IQ_RESTR_STOCK_COMP" vbProcedure="false">"c3506"</definedName>
    <definedName function="false" hidden="false" name="IQ_RESTR_STOCK_COMP_PRETAX" vbProcedure="false">"c3504"</definedName>
    <definedName function="false" hidden="false" name="IQ_RESTR_STOCK_COMP_TAX" vbProcedure="false">"c3505"</definedName>
    <definedName function="false" hidden="false" name="IQ_RETAIL_ACQUIRED_FRANCHISE_STORES" vbProcedure="false">"c2895"</definedName>
    <definedName function="false" hidden="false" name="IQ_RETAIL_ACQUIRED_OWNED_STORES" vbProcedure="false">"c2903"</definedName>
    <definedName function="false" hidden="false" name="IQ_RETAIL_ACQUIRED_STORES" vbProcedure="false">"c2887"</definedName>
    <definedName function="false" hidden="false" name="IQ_RETAIL_AVG_STORE_SIZE_GROSS" vbProcedure="false">"c2066"</definedName>
    <definedName function="false" hidden="false" name="IQ_RETAIL_AVG_STORE_SIZE_NET" vbProcedure="false">"c2067"</definedName>
    <definedName function="false" hidden="false" name="IQ_RETAIL_AVG_WK_SALES" vbProcedure="false">"c2891"</definedName>
    <definedName function="false" hidden="false" name="IQ_RETAIL_AVG_WK_SALES_FRANCHISE" vbProcedure="false">"c2899"</definedName>
    <definedName function="false" hidden="false" name="IQ_RETAIL_AVG_WK_SALES_OWNED" vbProcedure="false">"c2907"</definedName>
    <definedName function="false" hidden="false" name="IQ_RETAIL_CLOSED_FRANCHISE_STORES" vbProcedure="false">"c2896"</definedName>
    <definedName function="false" hidden="false" name="IQ_RETAIL_CLOSED_OWNED_STORES" vbProcedure="false">"c2904"</definedName>
    <definedName function="false" hidden="false" name="IQ_RETAIL_CLOSED_STORES" vbProcedure="false">"c2063"</definedName>
    <definedName function="false" hidden="false" name="IQ_RETAIL_FRANCHISE_STORES_BEG" vbProcedure="false">"c2893"</definedName>
    <definedName function="false" hidden="false" name="IQ_RETAIL_OPENED_FRANCHISE_STORES" vbProcedure="false">"c2894"</definedName>
    <definedName function="false" hidden="false" name="IQ_RETAIL_OPENED_OWNED_STORES" vbProcedure="false">"c2902"</definedName>
    <definedName function="false" hidden="false" name="IQ_RETAIL_OPENED_STORES" vbProcedure="false">"c2062"</definedName>
    <definedName function="false" hidden="false" name="IQ_RETAIL_OWNED_STORES_BEG" vbProcedure="false">"c2901"</definedName>
    <definedName function="false" hidden="false" name="IQ_RETAIL_SALES_SQFT_ALL_GROSS" vbProcedure="false">"c2138"</definedName>
    <definedName function="false" hidden="false" name="IQ_RETAIL_SALES_SQFT_ALL_NET" vbProcedure="false">"c2139"</definedName>
    <definedName function="false" hidden="false" name="IQ_RETAIL_SALES_SQFT_COMPARABLE_GROSS" vbProcedure="false">"c2136"</definedName>
    <definedName function="false" hidden="false" name="IQ_RETAIL_SALES_SQFT_COMPARABLE_NET" vbProcedure="false">"c2137"</definedName>
    <definedName function="false" hidden="false" name="IQ_RETAIL_SALES_SQFT_OWNED_GROSS" vbProcedure="false">"c2134"</definedName>
    <definedName function="false" hidden="false" name="IQ_RETAIL_SALES_SQFT_OWNED_NET" vbProcedure="false">"c2135"</definedName>
    <definedName function="false" hidden="false" name="IQ_RETAIL_SOLD_FRANCHISE_STORES" vbProcedure="false">"c2897"</definedName>
    <definedName function="false" hidden="false" name="IQ_RETAIL_SOLD_OWNED_STORES" vbProcedure="false">"c2905"</definedName>
    <definedName function="false" hidden="false" name="IQ_RETAIL_SOLD_STORES" vbProcedure="false">"c2889"</definedName>
    <definedName function="false" hidden="false" name="IQ_RETAIL_SQ_FOOTAGE" vbProcedure="false">"c2064"</definedName>
    <definedName function="false" hidden="false" name="IQ_RETAIL_STORES_BEG" vbProcedure="false">"c2885"</definedName>
    <definedName function="false" hidden="false" name="IQ_RETAIL_STORE_SELLING_AREA" vbProcedure="false">"c2065"</definedName>
    <definedName function="false" hidden="false" name="IQ_RETAIL_TOTAL_FRANCHISE_STORES" vbProcedure="false">"c2898"</definedName>
    <definedName function="false" hidden="false" name="IQ_RETAIL_TOTAL_OWNED_STORES" vbProcedure="false">"c2906"</definedName>
    <definedName function="false" hidden="false" name="IQ_RETAIL_TOTAL_STORES" vbProcedure="false">"c2061"</definedName>
    <definedName function="false" hidden="false" name="IQ_RETAINED_EARN" vbProcedure="false">"c1420"</definedName>
    <definedName function="false" hidden="false" name="IQ_RETURN_ASSETS" vbProcedure="false">"c1113"</definedName>
    <definedName function="false" hidden="false" name="IQ_RETURN_ASSETS_BANK" vbProcedure="false">"c1114"</definedName>
    <definedName function="false" hidden="false" name="IQ_RETURN_ASSETS_BROK" vbProcedure="false">"c1115"</definedName>
    <definedName function="false" hidden="false" name="IQ_RETURN_ASSETS_FS" vbProcedure="false">"c1116"</definedName>
    <definedName function="false" hidden="false" name="IQ_RETURN_CAPITAL" vbProcedure="false">"c1117"</definedName>
    <definedName function="false" hidden="false" name="IQ_RETURN_EQUITY" vbProcedure="false">"c1118"</definedName>
    <definedName function="false" hidden="false" name="IQ_RETURN_EQUITY_BANK" vbProcedure="false">"c1119"</definedName>
    <definedName function="false" hidden="false" name="IQ_RETURN_EQUITY_BROK" vbProcedure="false">"c1120"</definedName>
    <definedName function="false" hidden="false" name="IQ_RETURN_EQUITY_FS" vbProcedure="false">"c1121"</definedName>
    <definedName function="false" hidden="false" name="IQ_RETURN_INVESTMENT" vbProcedure="false">"c1421"</definedName>
    <definedName function="false" hidden="false" name="IQ_REV" vbProcedure="false">"c1122"</definedName>
    <definedName function="false" hidden="false" name="IQ_REVENUE" vbProcedure="false">"c1422"</definedName>
    <definedName function="false" hidden="false" name="IQ_REVENUE_ACT_OR_EST" vbProcedure="false">"c2214"</definedName>
    <definedName function="false" hidden="false" name="IQ_REVENUE_EST" vbProcedure="false">"c1126"</definedName>
    <definedName function="false" hidden="false" name="IQ_REVENUE_EST_REUT" vbProcedure="false">"c3634"</definedName>
    <definedName function="false" hidden="false" name="IQ_REVENUE_HIGH_EST" vbProcedure="false">"c1127"</definedName>
    <definedName function="false" hidden="false" name="IQ_REVENUE_HIGH_EST_REUT" vbProcedure="false">"c3636"</definedName>
    <definedName function="false" hidden="false" name="IQ_REVENUE_LOW_EST" vbProcedure="false">"c1128"</definedName>
    <definedName function="false" hidden="false" name="IQ_REVENUE_LOW_EST_REUT" vbProcedure="false">"c3637"</definedName>
    <definedName function="false" hidden="false" name="IQ_REVENUE_MEDIAN_EST" vbProcedure="false">"c1662"</definedName>
    <definedName function="false" hidden="false" name="IQ_REVENUE_MEDIAN_EST_REUT" vbProcedure="false">"c3635"</definedName>
    <definedName function="false" hidden="false" name="IQ_REVENUE_NUM_EST" vbProcedure="false">"c1129"</definedName>
    <definedName function="false" hidden="false" name="IQ_REVENUE_NUM_EST_REUT" vbProcedure="false">"c3638"</definedName>
    <definedName function="false" hidden="false" name="IQ_REVISION_DATE_" vbProcedure="false">39406.4446296296</definedName>
    <definedName function="false" hidden="false" name="IQ_REV_BEFORE_LL" vbProcedure="false">"c1123"</definedName>
    <definedName function="false" hidden="false" name="IQ_REV_STDDEV_EST" vbProcedure="false">"c1124"</definedName>
    <definedName function="false" hidden="false" name="IQ_REV_STDDEV_EST_REUT" vbProcedure="false">"c3639"</definedName>
    <definedName function="false" hidden="false" name="IQ_REV_UTI" vbProcedure="false">"c1125"</definedName>
    <definedName function="false" hidden="false" name="IQ_RISK_ADJ_BANK_ASSETS" vbProcedure="false">"c2670"</definedName>
    <definedName function="false" hidden="false" name="IQ_SALARY" vbProcedure="false">"c1130"</definedName>
    <definedName function="false" hidden="false" name="IQ_SALES_MARKETING" vbProcedure="false">"c2240"</definedName>
    <definedName function="false" hidden="false" name="IQ_SALE_INTAN_CF" vbProcedure="false">"c1131"</definedName>
    <definedName function="false" hidden="false" name="IQ_SALE_INTAN_CF_BNK" vbProcedure="false">"c1132"</definedName>
    <definedName function="false" hidden="false" name="IQ_SALE_INTAN_CF_BR" vbProcedure="false">"c1133"</definedName>
    <definedName function="false" hidden="false" name="IQ_SALE_INTAN_CF_FIN" vbProcedure="false">"c1134"</definedName>
    <definedName function="false" hidden="false" name="IQ_SALE_INTAN_CF_INS" vbProcedure="false">"c1135"</definedName>
    <definedName function="false" hidden="false" name="IQ_SALE_INTAN_CF_RE" vbProcedure="false">"c6284"</definedName>
    <definedName function="false" hidden="false" name="IQ_SALE_INTAN_CF_REIT" vbProcedure="false">"c1627"</definedName>
    <definedName function="false" hidden="false" name="IQ_SALE_INTAN_CF_UTI" vbProcedure="false">"c1136"</definedName>
    <definedName function="false" hidden="false" name="IQ_SALE_PPE_CF" vbProcedure="false">"c1137"</definedName>
    <definedName function="false" hidden="false" name="IQ_SALE_PPE_CF_BNK" vbProcedure="false">"c1138"</definedName>
    <definedName function="false" hidden="false" name="IQ_SALE_PPE_CF_BR" vbProcedure="false">"c1139"</definedName>
    <definedName function="false" hidden="false" name="IQ_SALE_PPE_CF_FIN" vbProcedure="false">"c1140"</definedName>
    <definedName function="false" hidden="false" name="IQ_SALE_PPE_CF_INS" vbProcedure="false">"c1141"</definedName>
    <definedName function="false" hidden="false" name="IQ_SALE_PPE_CF_UTI" vbProcedure="false">"c1142"</definedName>
    <definedName function="false" hidden="false" name="IQ_SALE_REAL_ESTATE_CF" vbProcedure="false">"c1143"</definedName>
    <definedName function="false" hidden="false" name="IQ_SALE_REAL_ESTATE_CF_BNK" vbProcedure="false">"c1144"</definedName>
    <definedName function="false" hidden="false" name="IQ_SALE_REAL_ESTATE_CF_BR" vbProcedure="false">"c1145"</definedName>
    <definedName function="false" hidden="false" name="IQ_SALE_REAL_ESTATE_CF_FIN" vbProcedure="false">"c1146"</definedName>
    <definedName function="false" hidden="false" name="IQ_SALE_REAL_ESTATE_CF_INS" vbProcedure="false">"c1147"</definedName>
    <definedName function="false" hidden="false" name="IQ_SALE_REAL_ESTATE_CF_UTI" vbProcedure="false">"c1148"</definedName>
    <definedName function="false" hidden="false" name="IQ_SALE_RE_ASSETS" vbProcedure="false">"c1629"</definedName>
    <definedName function="false" hidden="false" name="IQ_SAME_STORE" vbProcedure="false">"c1149"</definedName>
    <definedName function="false" hidden="false" name="IQ_SAME_STORE_FRANCHISE" vbProcedure="false">"c2900"</definedName>
    <definedName function="false" hidden="false" name="IQ_SAME_STORE_OWNED" vbProcedure="false">"c2908"</definedName>
    <definedName function="false" hidden="false" name="IQ_SAME_STORE_TOTAL" vbProcedure="false">"c2892"</definedName>
    <definedName function="false" hidden="false" name="IQ_SAVING_DEP" vbProcedure="false">"c1150"</definedName>
    <definedName function="false" hidden="false" name="IQ_SECURED_DEBT" vbProcedure="false">"c2546"</definedName>
    <definedName function="false" hidden="false" name="IQ_SECURED_DEBT_PCT" vbProcedure="false">"c2547"</definedName>
    <definedName function="false" hidden="false" name="IQ_SECURITY_BORROW" vbProcedure="false">"c1152"</definedName>
    <definedName function="false" hidden="false" name="IQ_SECURITY_LEVEL" vbProcedure="false">"c2159"</definedName>
    <definedName function="false" hidden="false" name="IQ_SECURITY_NOTES" vbProcedure="false">"c2202"</definedName>
    <definedName function="false" hidden="false" name="IQ_SECURITY_OWN" vbProcedure="false">"c1153"</definedName>
    <definedName function="false" hidden="false" name="IQ_SECURITY_RESELL" vbProcedure="false">"c1154"</definedName>
    <definedName function="false" hidden="false" name="IQ_SECURITY_TYPE" vbProcedure="false">"c2158"</definedName>
    <definedName function="false" hidden="false" name="IQ_SECUR_RECEIV" vbProcedure="false">"c1151"</definedName>
    <definedName function="false" hidden="false" name="IQ_SEC_PURCHASED_RESELL" vbProcedure="false">"c5513"</definedName>
    <definedName function="false" hidden="false" name="IQ_SEPARATE_ACCT_ASSETS" vbProcedure="false">"c1155"</definedName>
    <definedName function="false" hidden="false" name="IQ_SEPARATE_ACCT_LIAB" vbProcedure="false">"c1156"</definedName>
    <definedName function="false" hidden="false" name="IQ_SERV_CHARGE_DEPOSITS" vbProcedure="false">"c1157"</definedName>
    <definedName function="false" hidden="false" name="IQ_SGA" vbProcedure="false">"c1158"</definedName>
    <definedName function="false" hidden="false" name="IQ_SGA_BNK" vbProcedure="false">"c1159"</definedName>
    <definedName function="false" hidden="false" name="IQ_SGA_INS" vbProcedure="false">"c1160"</definedName>
    <definedName function="false" hidden="false" name="IQ_SGA_MARGIN" vbProcedure="false">"c1898"</definedName>
    <definedName function="false" hidden="false" name="IQ_SGA_RE" vbProcedure="false">"c6265"</definedName>
    <definedName function="false" hidden="false" name="IQ_SGA_REIT" vbProcedure="false">"c1161"</definedName>
    <definedName function="false" hidden="false" name="IQ_SGA_SUPPL" vbProcedure="false">"c1162"</definedName>
    <definedName function="false" hidden="false" name="IQ_SGA_UTI" vbProcedure="false">"c1163"</definedName>
    <definedName function="false" hidden="false" name="IQ_SHAREOUTSTANDING" vbProcedure="false">"c1347"</definedName>
    <definedName function="false" hidden="false" name="IQ_SHARESOUTSTANDING" vbProcedure="false">"c1164"</definedName>
    <definedName function="false" hidden="false" name="IQ_SHARES_PURCHASED_AVERAGE_PRICE" vbProcedure="false">"c5821"</definedName>
    <definedName function="false" hidden="false" name="IQ_SHARES_PURCHASED_QUARTER" vbProcedure="false">"c5820"</definedName>
    <definedName function="false" hidden="false" name="IQ_SHORT_INTEREST" vbProcedure="false">"c1165"</definedName>
    <definedName function="false" hidden="false" name="IQ_SHORT_INTEREST_OVER_FLOAT" vbProcedure="false">"c1577"</definedName>
    <definedName function="false" hidden="false" name="IQ_SHORT_INTEREST_PERCENT" vbProcedure="false">"c1576"</definedName>
    <definedName function="false" hidden="false" name="IQ_SHORT_TERM_INVEST" vbProcedure="false">"c1425"</definedName>
    <definedName function="false" hidden="false" name="IQ_SMALL_INT_BEAR_CD" vbProcedure="false">"c1166"</definedName>
    <definedName function="false" hidden="false" name="IQ_SOFTWARE" vbProcedure="false">"c1167"</definedName>
    <definedName function="false" hidden="false" name="IQ_SOURCE" vbProcedure="false">"c1168"</definedName>
    <definedName function="false" hidden="false" name="IQ_SP" vbProcedure="false">"c2171"</definedName>
    <definedName function="false" hidden="false" name="IQ_SPECIAL_DIV_CF" vbProcedure="false">"c1169"</definedName>
    <definedName function="false" hidden="false" name="IQ_SPECIAL_DIV_CF_BNK" vbProcedure="false">"c1170"</definedName>
    <definedName function="false" hidden="false" name="IQ_SPECIAL_DIV_CF_BR" vbProcedure="false">"c1171"</definedName>
    <definedName function="false" hidden="false" name="IQ_SPECIAL_DIV_CF_FIN" vbProcedure="false">"c1172"</definedName>
    <definedName function="false" hidden="false" name="IQ_SPECIAL_DIV_CF_INS" vbProcedure="false">"c1173"</definedName>
    <definedName function="false" hidden="false" name="IQ_SPECIAL_DIV_CF_RE" vbProcedure="false">"c6266"</definedName>
    <definedName function="false" hidden="false" name="IQ_SPECIAL_DIV_CF_REIT" vbProcedure="false">"c1174"</definedName>
    <definedName function="false" hidden="false" name="IQ_SPECIAL_DIV_CF_UTI" vbProcedure="false">"c1175"</definedName>
    <definedName function="false" hidden="false" name="IQ_SPECIAL_DIV_SHARE" vbProcedure="false">"c3007"</definedName>
    <definedName function="false" hidden="false" name="IQ_SP_BANK" vbProcedure="false">"c2637"</definedName>
    <definedName function="false" hidden="false" name="IQ_SP_BANK_ACTION" vbProcedure="false">"c2636"</definedName>
    <definedName function="false" hidden="false" name="IQ_SP_BANK_DATE" vbProcedure="false">"c2635"</definedName>
    <definedName function="false" hidden="false" name="IQ_SP_DATE" vbProcedure="false">"c2172"</definedName>
    <definedName function="false" hidden="false" name="IQ_SP_FIN_ENHANCE_FX" vbProcedure="false">"c2631"</definedName>
    <definedName function="false" hidden="false" name="IQ_SP_FIN_ENHANCE_FX_ACTION" vbProcedure="false">"c2630"</definedName>
    <definedName function="false" hidden="false" name="IQ_SP_FIN_ENHANCE_FX_DATE" vbProcedure="false">"c2629"</definedName>
    <definedName function="false" hidden="false" name="IQ_SP_FIN_ENHANCE_LC" vbProcedure="false">"c2634"</definedName>
    <definedName function="false" hidden="false" name="IQ_SP_FIN_ENHANCE_LC_ACTION" vbProcedure="false">"c2633"</definedName>
    <definedName function="false" hidden="false" name="IQ_SP_FIN_ENHANCE_LC_DATE" vbProcedure="false">"c2632"</definedName>
    <definedName function="false" hidden="false" name="IQ_SP_FIN_STRENGTH_LC_ACTION_LT" vbProcedure="false">"c2625"</definedName>
    <definedName function="false" hidden="false" name="IQ_SP_FIN_STRENGTH_LC_ACTION_ST" vbProcedure="false">"c2626"</definedName>
    <definedName function="false" hidden="false" name="IQ_SP_FIN_STRENGTH_LC_DATE_LT" vbProcedure="false">"c2623"</definedName>
    <definedName function="false" hidden="false" name="IQ_SP_FIN_STRENGTH_LC_DATE_ST" vbProcedure="false">"c2624"</definedName>
    <definedName function="false" hidden="false" name="IQ_SP_FIN_STRENGTH_LC_LT" vbProcedure="false">"c2627"</definedName>
    <definedName function="false" hidden="false" name="IQ_SP_FIN_STRENGTH_LC_ST" vbProcedure="false">"c2628"</definedName>
    <definedName function="false" hidden="false" name="IQ_SP_FX_ACTION_LT" vbProcedure="false">"c2613"</definedName>
    <definedName function="false" hidden="false" name="IQ_SP_FX_ACTION_ST" vbProcedure="false">"c2614"</definedName>
    <definedName function="false" hidden="false" name="IQ_SP_FX_DATE_LT" vbProcedure="false">"c2611"</definedName>
    <definedName function="false" hidden="false" name="IQ_SP_FX_DATE_ST" vbProcedure="false">"c2612"</definedName>
    <definedName function="false" hidden="false" name="IQ_SP_FX_LT" vbProcedure="false">"c2615"</definedName>
    <definedName function="false" hidden="false" name="IQ_SP_FX_ST" vbProcedure="false">"c2616"</definedName>
    <definedName function="false" hidden="false" name="IQ_SP_ISSUE_ACTION" vbProcedure="false">"c2644"</definedName>
    <definedName function="false" hidden="false" name="IQ_SP_ISSUE_DATE" vbProcedure="false">"c2643"</definedName>
    <definedName function="false" hidden="false" name="IQ_SP_ISSUE_LT" vbProcedure="false">"c2645"</definedName>
    <definedName function="false" hidden="false" name="IQ_SP_ISSUE_OUTLOOK_WATCH" vbProcedure="false">"c2650"</definedName>
    <definedName function="false" hidden="false" name="IQ_SP_ISSUE_OUTLOOK_WATCH_DATE" vbProcedure="false">"c2649"</definedName>
    <definedName function="false" hidden="false" name="IQ_SP_ISSUE_RECOVER" vbProcedure="false">"c2648"</definedName>
    <definedName function="false" hidden="false" name="IQ_SP_ISSUE_RECOVER_ACTION" vbProcedure="false">"c2647"</definedName>
    <definedName function="false" hidden="false" name="IQ_SP_ISSUE_RECOVER_DATE" vbProcedure="false">"c2646"</definedName>
    <definedName function="false" hidden="false" name="IQ_SP_LC_ACTION_LT" vbProcedure="false">"c2619"</definedName>
    <definedName function="false" hidden="false" name="IQ_SP_LC_ACTION_ST" vbProcedure="false">"c2620"</definedName>
    <definedName function="false" hidden="false" name="IQ_SP_LC_DATE_LT" vbProcedure="false">"c2617"</definedName>
    <definedName function="false" hidden="false" name="IQ_SP_LC_DATE_ST" vbProcedure="false">"c2618"</definedName>
    <definedName function="false" hidden="false" name="IQ_SP_LC_LT" vbProcedure="false">"c2621"</definedName>
    <definedName function="false" hidden="false" name="IQ_SP_LC_ST" vbProcedure="false">"c2622"</definedName>
    <definedName function="false" hidden="false" name="IQ_SP_OUTLOOK_WATCH" vbProcedure="false">"c2639"</definedName>
    <definedName function="false" hidden="false" name="IQ_SP_OUTLOOK_WATCH_DATE" vbProcedure="false">"c2638"</definedName>
    <definedName function="false" hidden="false" name="IQ_SP_REASON" vbProcedure="false">"c2174"</definedName>
    <definedName function="false" hidden="false" name="IQ_SP_STATUS" vbProcedure="false">"c2173"</definedName>
    <definedName function="false" hidden="false" name="IQ_SR_BONDS_NOTES" vbProcedure="false">"c2501"</definedName>
    <definedName function="false" hidden="false" name="IQ_SR_BONDS_NOTES_PCT" vbProcedure="false">"c2502"</definedName>
    <definedName function="false" hidden="false" name="IQ_SR_DEBT" vbProcedure="false">"c2526"</definedName>
    <definedName function="false" hidden="false" name="IQ_SR_DEBT_EBITDA" vbProcedure="false">"c2552"</definedName>
    <definedName function="false" hidden="false" name="IQ_SR_DEBT_EBITDA_CAPEX" vbProcedure="false">"c2553"</definedName>
    <definedName function="false" hidden="false" name="IQ_SR_DEBT_PCT" vbProcedure="false">"c2527"</definedName>
    <definedName function="false" hidden="false" name="IQ_SR_SUB_DEBT" vbProcedure="false">"c2530"</definedName>
    <definedName function="false" hidden="false" name="IQ_SR_SUB_DEBT_EBITDA" vbProcedure="false">"c2556"</definedName>
    <definedName function="false" hidden="false" name="IQ_SR_SUB_DEBT_EBITDA_CAPEX" vbProcedure="false">"c2557"</definedName>
    <definedName function="false" hidden="false" name="IQ_SR_SUB_DEBT_PCT" vbProcedure="false">"c2531"</definedName>
    <definedName function="false" hidden="false" name="IQ_STATE" vbProcedure="false">"c1200"</definedName>
    <definedName function="false" hidden="false" name="IQ_STATUTORY_SURPLUS" vbProcedure="false">"c1201"</definedName>
    <definedName function="false" hidden="false" name="IQ_STOCK_BASED" vbProcedure="false">"c1202"</definedName>
    <definedName function="false" hidden="false" name="IQ_STOCK_BASED_AT" vbProcedure="false">"c2999"</definedName>
    <definedName function="false" hidden="false" name="IQ_STOCK_BASED_CF" vbProcedure="false">"c1203"</definedName>
    <definedName function="false" hidden="false" name="IQ_STOCK_BASED_COGS" vbProcedure="false">"c2990"</definedName>
    <definedName function="false" hidden="false" name="IQ_STOCK_BASED_COMP" vbProcedure="false">"c3512"</definedName>
    <definedName function="false" hidden="false" name="IQ_STOCK_BASED_COMP_PRETAX" vbProcedure="false">"c3510"</definedName>
    <definedName function="false" hidden="false" name="IQ_STOCK_BASED_COMP_TAX" vbProcedure="false">"c3511"</definedName>
    <definedName function="false" hidden="false" name="IQ_STOCK_BASED_GA" vbProcedure="false">"c2993"</definedName>
    <definedName function="false" hidden="false" name="IQ_STOCK_BASED_OTHER" vbProcedure="false">"c2995"</definedName>
    <definedName function="false" hidden="false" name="IQ_STOCK_BASED_RD" vbProcedure="false">"c2991"</definedName>
    <definedName function="false" hidden="false" name="IQ_STOCK_BASED_SGA" vbProcedure="false">"c2994"</definedName>
    <definedName function="false" hidden="false" name="IQ_STOCK_BASED_SM" vbProcedure="false">"c2992"</definedName>
    <definedName function="false" hidden="false" name="IQ_STOCK_BASED_TOTAL" vbProcedure="false">"c3040"</definedName>
    <definedName function="false" hidden="false" name="IQ_STOCK_OPTIONS_COMP" vbProcedure="false">"c3509"</definedName>
    <definedName function="false" hidden="false" name="IQ_STOCK_OPTIONS_COMP_PRETAX" vbProcedure="false">"c3507"</definedName>
    <definedName function="false" hidden="false" name="IQ_STOCK_OPTIONS_COMP_TAX" vbProcedure="false">"c3508"</definedName>
    <definedName function="false" hidden="false" name="IQ_STRIKE_PRICE_ISSUED" vbProcedure="false">"c1645"</definedName>
    <definedName function="false" hidden="false" name="IQ_STRIKE_PRICE_OS" vbProcedure="false">"c1646"</definedName>
    <definedName function="false" hidden="false" name="IQ_STW" vbProcedure="false">"c2166"</definedName>
    <definedName function="false" hidden="false" name="IQ_ST_DEBT" vbProcedure="false">"c1176"</definedName>
    <definedName function="false" hidden="false" name="IQ_ST_DEBT_BNK" vbProcedure="false">"c1177"</definedName>
    <definedName function="false" hidden="false" name="IQ_ST_DEBT_BR" vbProcedure="false">"c1178"</definedName>
    <definedName function="false" hidden="false" name="IQ_ST_DEBT_FIN" vbProcedure="false">"c1179"</definedName>
    <definedName function="false" hidden="false" name="IQ_ST_DEBT_INS" vbProcedure="false">"c1180"</definedName>
    <definedName function="false" hidden="false" name="IQ_ST_DEBT_ISSUED" vbProcedure="false">"c1181"</definedName>
    <definedName function="false" hidden="false" name="IQ_ST_DEBT_ISSUED_BNK" vbProcedure="false">"c1182"</definedName>
    <definedName function="false" hidden="false" name="IQ_ST_DEBT_ISSUED_BR" vbProcedure="false">"c1183"</definedName>
    <definedName function="false" hidden="false" name="IQ_ST_DEBT_ISSUED_FIN" vbProcedure="false">"c1184"</definedName>
    <definedName function="false" hidden="false" name="IQ_ST_DEBT_ISSUED_INS" vbProcedure="false">"c1185"</definedName>
    <definedName function="false" hidden="false" name="IQ_ST_DEBT_ISSUED_RE" vbProcedure="false">"c6267"</definedName>
    <definedName function="false" hidden="false" name="IQ_ST_DEBT_ISSUED_REIT" vbProcedure="false">"c1186"</definedName>
    <definedName function="false" hidden="false" name="IQ_ST_DEBT_ISSUED_UTI" vbProcedure="false">"c1187"</definedName>
    <definedName function="false" hidden="false" name="IQ_ST_DEBT_PCT" vbProcedure="false">"c2539"</definedName>
    <definedName function="false" hidden="false" name="IQ_ST_DEBT_RE" vbProcedure="false">"c6268"</definedName>
    <definedName function="false" hidden="false" name="IQ_ST_DEBT_REIT" vbProcedure="false">"c1188"</definedName>
    <definedName function="false" hidden="false" name="IQ_ST_DEBT_REPAID" vbProcedure="false">"c1189"</definedName>
    <definedName function="false" hidden="false" name="IQ_ST_DEBT_REPAID_BNK" vbProcedure="false">"c1190"</definedName>
    <definedName function="false" hidden="false" name="IQ_ST_DEBT_REPAID_BR" vbProcedure="false">"c1191"</definedName>
    <definedName function="false" hidden="false" name="IQ_ST_DEBT_REPAID_FIN" vbProcedure="false">"c1192"</definedName>
    <definedName function="false" hidden="false" name="IQ_ST_DEBT_REPAID_INS" vbProcedure="false">"c1193"</definedName>
    <definedName function="false" hidden="false" name="IQ_ST_DEBT_REPAID_RE" vbProcedure="false">"c6269"</definedName>
    <definedName function="false" hidden="false" name="IQ_ST_DEBT_REPAID_REIT" vbProcedure="false">"c1194"</definedName>
    <definedName function="false" hidden="false" name="IQ_ST_DEBT_REPAID_UTI" vbProcedure="false">"c1195"</definedName>
    <definedName function="false" hidden="false" name="IQ_ST_DEBT_UTI" vbProcedure="false">"c1196"</definedName>
    <definedName function="false" hidden="false" name="IQ_ST_FHLB_DEBT" vbProcedure="false">"c5658"</definedName>
    <definedName function="false" hidden="false" name="IQ_ST_INVEST" vbProcedure="false">"c1197"</definedName>
    <definedName function="false" hidden="false" name="IQ_ST_INVEST_UTI" vbProcedure="false">"c1198"</definedName>
    <definedName function="false" hidden="false" name="IQ_ST_NOTE_RECEIV" vbProcedure="false">"c1199"</definedName>
    <definedName function="false" hidden="false" name="IQ_SUB_BONDS_NOTES" vbProcedure="false">"c2503"</definedName>
    <definedName function="false" hidden="false" name="IQ_SUB_BONDS_NOTES_PCT" vbProcedure="false">"c2504"</definedName>
    <definedName function="false" hidden="false" name="IQ_SUB_DEBT" vbProcedure="false">"c2532"</definedName>
    <definedName function="false" hidden="false" name="IQ_SUB_DEBT_EBITDA" vbProcedure="false">"c2558"</definedName>
    <definedName function="false" hidden="false" name="IQ_SUB_DEBT_EBITDA_CAPEX" vbProcedure="false">"c2559"</definedName>
    <definedName function="false" hidden="false" name="IQ_SUB_DEBT_PCT" vbProcedure="false">"c2533"</definedName>
    <definedName function="false" hidden="false" name="IQ_SUB_LEASE_AFTER_FIVE" vbProcedure="false">"c1207"</definedName>
    <definedName function="false" hidden="false" name="IQ_SUB_LEASE_INC_CY" vbProcedure="false">"c1208"</definedName>
    <definedName function="false" hidden="false" name="IQ_SUB_LEASE_INC_CY1" vbProcedure="false">"c1209"</definedName>
    <definedName function="false" hidden="false" name="IQ_SUB_LEASE_INC_CY2" vbProcedure="false">"c1210"</definedName>
    <definedName function="false" hidden="false" name="IQ_SUB_LEASE_INC_CY3" vbProcedure="false">"c1211"</definedName>
    <definedName function="false" hidden="false" name="IQ_SUB_LEASE_INC_CY4" vbProcedure="false">"c1212"</definedName>
    <definedName function="false" hidden="false" name="IQ_SUB_LEASE_NEXT_FIVE" vbProcedure="false">"c1213"</definedName>
    <definedName function="false" hidden="false" name="IQ_SVA" vbProcedure="false">"c1214"</definedName>
    <definedName function="false" hidden="false" name="IQ_TARGET_PRICE_NUM" vbProcedure="false">"c1653"</definedName>
    <definedName function="false" hidden="false" name="IQ_TARGET_PRICE_NUM_REUT" vbProcedure="false">"c5319"</definedName>
    <definedName function="false" hidden="false" name="IQ_TARGET_PRICE_STDDEV" vbProcedure="false">"c1654"</definedName>
    <definedName function="false" hidden="false" name="IQ_TARGET_PRICE_STDDEV_REUT" vbProcedure="false">"c5320"</definedName>
    <definedName function="false" hidden="false" name="IQ_TAX_BENEFIT_CF_1YR" vbProcedure="false">"c3483"</definedName>
    <definedName function="false" hidden="false" name="IQ_TAX_BENEFIT_CF_2YR" vbProcedure="false">"c3484"</definedName>
    <definedName function="false" hidden="false" name="IQ_TAX_BENEFIT_CF_3YR" vbProcedure="false">"c3485"</definedName>
    <definedName function="false" hidden="false" name="IQ_TAX_BENEFIT_CF_4YR" vbProcedure="false">"c3486"</definedName>
    <definedName function="false" hidden="false" name="IQ_TAX_BENEFIT_CF_5YR" vbProcedure="false">"c3487"</definedName>
    <definedName function="false" hidden="false" name="IQ_TAX_BENEFIT_CF_AFTER_FIVE" vbProcedure="false">"c3488"</definedName>
    <definedName function="false" hidden="false" name="IQ_TAX_BENEFIT_CF_MAX_YEAR" vbProcedure="false">"c3491"</definedName>
    <definedName function="false" hidden="false" name="IQ_TAX_BENEFIT_CF_NO_EXP" vbProcedure="false">"c3489"</definedName>
    <definedName function="false" hidden="false" name="IQ_TAX_BENEFIT_CF_TOTAL" vbProcedure="false">"c3490"</definedName>
    <definedName function="false" hidden="false" name="IQ_TAX_BENEFIT_OPTIONS" vbProcedure="false">"c1215"</definedName>
    <definedName function="false" hidden="false" name="IQ_TAX_EQUIV_NET_INT_INC" vbProcedure="false">"c1216"</definedName>
    <definedName function="false" hidden="false" name="IQ_TBV" vbProcedure="false">"c1906"</definedName>
    <definedName function="false" hidden="false" name="IQ_TBV_10YR_ANN_CAGR" vbProcedure="false">"c6169"</definedName>
    <definedName function="false" hidden="false" name="IQ_TBV_10YR_ANN_GROWTH" vbProcedure="false">"c1936"</definedName>
    <definedName function="false" hidden="false" name="IQ_TBV_1YR_ANN_GROWTH" vbProcedure="false">"c1931"</definedName>
    <definedName function="false" hidden="false" name="IQ_TBV_2YR_ANN_CAGR" vbProcedure="false">"c6165"</definedName>
    <definedName function="false" hidden="false" name="IQ_TBV_2YR_ANN_GROWTH" vbProcedure="false">"c1932"</definedName>
    <definedName function="false" hidden="false" name="IQ_TBV_3YR_ANN_CAGR" vbProcedure="false">"c6166"</definedName>
    <definedName function="false" hidden="false" name="IQ_TBV_3YR_ANN_GROWTH" vbProcedure="false">"c1933"</definedName>
    <definedName function="false" hidden="false" name="IQ_TBV_5YR_ANN_CAGR" vbProcedure="false">"c6167"</definedName>
    <definedName function="false" hidden="false" name="IQ_TBV_5YR_ANN_GROWTH" vbProcedure="false">"c1934"</definedName>
    <definedName function="false" hidden="false" name="IQ_TBV_7YR_ANN_CAGR" vbProcedure="false">"c6168"</definedName>
    <definedName function="false" hidden="false" name="IQ_TBV_7YR_ANN_GROWTH" vbProcedure="false">"c1935"</definedName>
    <definedName function="false" hidden="false" name="IQ_TBV_SHARE" vbProcedure="false">"c1217"</definedName>
    <definedName function="false" hidden="false" name="IQ_TEMPLATE" vbProcedure="false">"c1521"</definedName>
    <definedName function="false" hidden="false" name="IQ_TENANT" vbProcedure="false">"c1218"</definedName>
    <definedName function="false" hidden="false" name="IQ_TERM_LOANS" vbProcedure="false">"c2499"</definedName>
    <definedName function="false" hidden="false" name="IQ_TERM_LOANS_PCT" vbProcedure="false">"c2500"</definedName>
    <definedName function="false" hidden="false" name="IQ_TEV" vbProcedure="false">"c1219"</definedName>
    <definedName function="false" hidden="false" name="IQ_TEV_EBIT" vbProcedure="false">"c1220"</definedName>
    <definedName function="false" hidden="false" name="IQ_TEV_EBITDA" vbProcedure="false">"c1222"</definedName>
    <definedName function="false" hidden="false" name="IQ_TEV_EBITDA_AVG" vbProcedure="false">"c1223"</definedName>
    <definedName function="false" hidden="false" name="IQ_TEV_EBITDA_FWD" vbProcedure="false">"c1224"</definedName>
    <definedName function="false" hidden="false" name="IQ_TEV_EBITDA_FWD_REUT" vbProcedure="false">"c4050"</definedName>
    <definedName function="false" hidden="false" name="IQ_TEV_EBIT_AVG" vbProcedure="false">"c1221"</definedName>
    <definedName function="false" hidden="false" name="IQ_TEV_EBIT_FWD" vbProcedure="false">"c2238"</definedName>
    <definedName function="false" hidden="false" name="IQ_TEV_EMPLOYEE_AVG" vbProcedure="false">"c1225"</definedName>
    <definedName function="false" hidden="false" name="IQ_TEV_TOTAL_REV" vbProcedure="false">"c1226"</definedName>
    <definedName function="false" hidden="false" name="IQ_TEV_TOTAL_REV_AVG" vbProcedure="false">"c1227"</definedName>
    <definedName function="false" hidden="false" name="IQ_TEV_TOTAL_REV_FWD" vbProcedure="false">"c1228"</definedName>
    <definedName function="false" hidden="false" name="IQ_TEV_TOTAL_REV_FWD_REUT" vbProcedure="false">"c4051"</definedName>
    <definedName function="false" hidden="false" name="IQ_TEV_UFCF" vbProcedure="false">"c2208"</definedName>
    <definedName function="false" hidden="false" name="IQ_TIER_ONE_CAPITAL" vbProcedure="false">"c2667"</definedName>
    <definedName function="false" hidden="false" name="IQ_TIER_ONE_RATIO" vbProcedure="false">"c1229"</definedName>
    <definedName function="false" hidden="false" name="IQ_TIER_TWO_CAPITAL" vbProcedure="false">"c2669"</definedName>
    <definedName function="false" hidden="false" name="IQ_TIME_DEP" vbProcedure="false">"c1230"</definedName>
    <definedName function="false" hidden="false" name="IQ_TODAY" vbProcedure="false">0</definedName>
    <definedName function="false" hidden="false" name="IQ_TOTAL_AR_BR" vbProcedure="false">"c1231"</definedName>
    <definedName function="false" hidden="false" name="IQ_TOTAL_AR_RE" vbProcedure="false">"c6270"</definedName>
    <definedName function="false" hidden="false" name="IQ_TOTAL_AR_REIT" vbProcedure="false">"c1232"</definedName>
    <definedName function="false" hidden="false" name="IQ_TOTAL_AR_UTI" vbProcedure="false">"c1233"</definedName>
    <definedName function="false" hidden="false" name="IQ_TOTAL_ASSETS" vbProcedure="false">"c1234"</definedName>
    <definedName function="false" hidden="false" name="IQ_TOTAL_ASSETS_10YR_ANN_CAGR" vbProcedure="false">"c6140"</definedName>
    <definedName function="false" hidden="false" name="IQ_TOTAL_ASSETS_10YR_ANN_GROWTH" vbProcedure="false">"c1235"</definedName>
    <definedName function="false" hidden="false" name="IQ_TOTAL_ASSETS_1YR_ANN_GROWTH" vbProcedure="false">"c1236"</definedName>
    <definedName function="false" hidden="false" name="IQ_TOTAL_ASSETS_2YR_ANN_CAGR" vbProcedure="false">"c6141"</definedName>
    <definedName function="false" hidden="false" name="IQ_TOTAL_ASSETS_2YR_ANN_GROWTH" vbProcedure="false">"c1237"</definedName>
    <definedName function="false" hidden="false" name="IQ_TOTAL_ASSETS_3YR_ANN_CAGR" vbProcedure="false">"c6142"</definedName>
    <definedName function="false" hidden="false" name="IQ_TOTAL_ASSETS_3YR_ANN_GROWTH" vbProcedure="false">"c1238"</definedName>
    <definedName function="false" hidden="false" name="IQ_TOTAL_ASSETS_5YR_ANN_CAGR" vbProcedure="false">"c6143"</definedName>
    <definedName function="false" hidden="false" name="IQ_TOTAL_ASSETS_5YR_ANN_GROWTH" vbProcedure="false">"c1239"</definedName>
    <definedName function="false" hidden="false" name="IQ_TOTAL_ASSETS_7YR_ANN_CAGR" vbProcedure="false">"c6144"</definedName>
    <definedName function="false" hidden="false" name="IQ_TOTAL_ASSETS_7YR_ANN_GROWTH" vbProcedure="false">"c1240"</definedName>
    <definedName function="false" hidden="false" name="IQ_TOTAL_AVG_CE_TOTAL_AVG_ASSETS" vbProcedure="false">"c1241"</definedName>
    <definedName function="false" hidden="false" name="IQ_TOTAL_AVG_EQUITY_TOTAL_AVG_ASSETS" vbProcedure="false">"c1242"</definedName>
    <definedName function="false" hidden="false" name="IQ_TOTAL_BANK_CAPITAL" vbProcedure="false">"c2668"</definedName>
    <definedName function="false" hidden="false" name="IQ_TOTAL_CA" vbProcedure="false">"c1243"</definedName>
    <definedName function="false" hidden="false" name="IQ_TOTAL_CAP" vbProcedure="false">"c1507"</definedName>
    <definedName function="false" hidden="false" name="IQ_TOTAL_CAPITAL_RATIO" vbProcedure="false">"c1244"</definedName>
    <definedName function="false" hidden="false" name="IQ_TOTAL_CASH_DIVID" vbProcedure="false">"c1455"</definedName>
    <definedName function="false" hidden="false" name="IQ_TOTAL_CASH_FINAN" vbProcedure="false">"c1352"</definedName>
    <definedName function="false" hidden="false" name="IQ_TOTAL_CASH_INVEST" vbProcedure="false">"c1353"</definedName>
    <definedName function="false" hidden="false" name="IQ_TOTAL_CASH_OPER" vbProcedure="false">"c1354"</definedName>
    <definedName function="false" hidden="false" name="IQ_TOTAL_CHURN" vbProcedure="false">"c2122"</definedName>
    <definedName function="false" hidden="false" name="IQ_TOTAL_CL" vbProcedure="false">"c1245"</definedName>
    <definedName function="false" hidden="false" name="IQ_TOTAL_COMMON" vbProcedure="false">"c1411"</definedName>
    <definedName function="false" hidden="false" name="IQ_TOTAL_COMMON_EQUITY" vbProcedure="false">"c1246"</definedName>
    <definedName function="false" hidden="false" name="IQ_TOTAL_CURRENT_ASSETS" vbProcedure="false">"c1430"</definedName>
    <definedName function="false" hidden="false" name="IQ_TOTAL_CURRENT_LIAB" vbProcedure="false">"c1431"</definedName>
    <definedName function="false" hidden="false" name="IQ_TOTAL_DEBT" vbProcedure="false">"c1247"</definedName>
    <definedName function="false" hidden="false" name="IQ_TOTAL_DEBT_CAPITAL" vbProcedure="false">"c1248"</definedName>
    <definedName function="false" hidden="false" name="IQ_TOTAL_DEBT_EBITDA" vbProcedure="false">"c1249"</definedName>
    <definedName function="false" hidden="false" name="IQ_TOTAL_DEBT_EBITDA_CAPEX" vbProcedure="false">"c2948"</definedName>
    <definedName function="false" hidden="false" name="IQ_TOTAL_DEBT_EQUITY" vbProcedure="false">"c1250"</definedName>
    <definedName function="false" hidden="false" name="IQ_TOTAL_DEBT_EXCL_FIN" vbProcedure="false">"c2937"</definedName>
    <definedName function="false" hidden="false" name="IQ_TOTAL_DEBT_ISSUED" vbProcedure="false">"c1251"</definedName>
    <definedName function="false" hidden="false" name="IQ_TOTAL_DEBT_ISSUED_BNK" vbProcedure="false">"c1252"</definedName>
    <definedName function="false" hidden="false" name="IQ_TOTAL_DEBT_ISSUED_BR" vbProcedure="false">"c1253"</definedName>
    <definedName function="false" hidden="false" name="IQ_TOTAL_DEBT_ISSUED_FIN" vbProcedure="false">"c1254"</definedName>
    <definedName function="false" hidden="false" name="IQ_TOTAL_DEBT_ISSUED_RE" vbProcedure="false">"c6271"</definedName>
    <definedName function="false" hidden="false" name="IQ_TOTAL_DEBT_ISSUED_REIT" vbProcedure="false">"c1255"</definedName>
    <definedName function="false" hidden="false" name="IQ_TOTAL_DEBT_ISSUED_UTI" vbProcedure="false">"c1256"</definedName>
    <definedName function="false" hidden="false" name="IQ_TOTAL_DEBT_ISSUES_INS" vbProcedure="false">"c1257"</definedName>
    <definedName function="false" hidden="false" name="IQ_TOTAL_DEBT_OVER_EBITDA" vbProcedure="false">"c1433"</definedName>
    <definedName function="false" hidden="false" name="IQ_TOTAL_DEBT_OVER_TOTAL_BV" vbProcedure="false">"c1434"</definedName>
    <definedName function="false" hidden="false" name="IQ_TOTAL_DEBT_OVER_TOTAL_CAP" vbProcedure="false">"c1432"</definedName>
    <definedName function="false" hidden="false" name="IQ_TOTAL_DEBT_REPAID" vbProcedure="false">"c1258"</definedName>
    <definedName function="false" hidden="false" name="IQ_TOTAL_DEBT_REPAID_BNK" vbProcedure="false">"c1259"</definedName>
    <definedName function="false" hidden="false" name="IQ_TOTAL_DEBT_REPAID_BR" vbProcedure="false">"c1260"</definedName>
    <definedName function="false" hidden="false" name="IQ_TOTAL_DEBT_REPAID_FIN" vbProcedure="false">"c1261"</definedName>
    <definedName function="false" hidden="false" name="IQ_TOTAL_DEBT_REPAID_INS" vbProcedure="false">"c1262"</definedName>
    <definedName function="false" hidden="false" name="IQ_TOTAL_DEBT_REPAID_RE" vbProcedure="false">"c6272"</definedName>
    <definedName function="false" hidden="false" name="IQ_TOTAL_DEBT_REPAID_REIT" vbProcedure="false">"c1263"</definedName>
    <definedName function="false" hidden="false" name="IQ_TOTAL_DEBT_REPAID_UTI" vbProcedure="false">"c1264"</definedName>
    <definedName function="false" hidden="false" name="IQ_TOTAL_DEPOSITS" vbProcedure="false">"c1265"</definedName>
    <definedName function="false" hidden="false" name="IQ_TOTAL_DIV_PAID_CF" vbProcedure="false">"c1266"</definedName>
    <definedName function="false" hidden="false" name="IQ_TOTAL_EMPLOYEE" vbProcedure="false">"c2141"</definedName>
    <definedName function="false" hidden="false" name="IQ_TOTAL_EMPLOYEES" vbProcedure="false">"c1522"</definedName>
    <definedName function="false" hidden="false" name="IQ_TOTAL_EQUITY" vbProcedure="false">"c1267"</definedName>
    <definedName function="false" hidden="false" name="IQ_TOTAL_EQUITY_10YR_ANN_CAGR" vbProcedure="false">"c6145"</definedName>
    <definedName function="false" hidden="false" name="IQ_TOTAL_EQUITY_10YR_ANN_GROWTH" vbProcedure="false">"c1268"</definedName>
    <definedName function="false" hidden="false" name="IQ_TOTAL_EQUITY_1YR_ANN_GROWTH" vbProcedure="false">"c1269"</definedName>
    <definedName function="false" hidden="false" name="IQ_TOTAL_EQUITY_2YR_ANN_CAGR" vbProcedure="false">"c6146"</definedName>
    <definedName function="false" hidden="false" name="IQ_TOTAL_EQUITY_2YR_ANN_GROWTH" vbProcedure="false">"c1270"</definedName>
    <definedName function="false" hidden="false" name="IQ_TOTAL_EQUITY_3YR_ANN_CAGR" vbProcedure="false">"c6147"</definedName>
    <definedName function="false" hidden="false" name="IQ_TOTAL_EQUITY_3YR_ANN_GROWTH" vbProcedure="false">"c1271"</definedName>
    <definedName function="false" hidden="false" name="IQ_TOTAL_EQUITY_5YR_ANN_CAGR" vbProcedure="false">"c6148"</definedName>
    <definedName function="false" hidden="false" name="IQ_TOTAL_EQUITY_5YR_ANN_GROWTH" vbProcedure="false">"c1272"</definedName>
    <definedName function="false" hidden="false" name="IQ_TOTAL_EQUITY_7YR_ANN_CAGR" vbProcedure="false">"c6149"</definedName>
    <definedName function="false" hidden="false" name="IQ_TOTAL_EQUITY_7YR_ANN_GROWTH" vbProcedure="false">"c1273"</definedName>
    <definedName function="false" hidden="false" name="IQ_TOTAL_EQUITY_ALLOWANCE_TOTAL_LOANS" vbProcedure="false">"c1274"</definedName>
    <definedName function="false" hidden="false" name="IQ_TOTAL_INTEREST_EXP" vbProcedure="false">"c1382"</definedName>
    <definedName function="false" hidden="false" name="IQ_TOTAL_INVENTORY" vbProcedure="false">"c1385"</definedName>
    <definedName function="false" hidden="false" name="IQ_TOTAL_INVEST" vbProcedure="false">"c1275"</definedName>
    <definedName function="false" hidden="false" name="IQ_TOTAL_LIAB" vbProcedure="false">"c1276"</definedName>
    <definedName function="false" hidden="false" name="IQ_TOTAL_LIAB_BNK" vbProcedure="false">"c1277"</definedName>
    <definedName function="false" hidden="false" name="IQ_TOTAL_LIAB_BR" vbProcedure="false">"c1278"</definedName>
    <definedName function="false" hidden="false" name="IQ_TOTAL_LIAB_EQUITY" vbProcedure="false">"c1279"</definedName>
    <definedName function="false" hidden="false" name="IQ_TOTAL_LIAB_FIN" vbProcedure="false">"c1280"</definedName>
    <definedName function="false" hidden="false" name="IQ_TOTAL_LIAB_INS" vbProcedure="false">"c1281"</definedName>
    <definedName function="false" hidden="false" name="IQ_TOTAL_LIAB_RE" vbProcedure="false">"c6273"</definedName>
    <definedName function="false" hidden="false" name="IQ_TOTAL_LIAB_REIT" vbProcedure="false">"c1282"</definedName>
    <definedName function="false" hidden="false" name="IQ_TOTAL_LIAB_SHAREHOLD" vbProcedure="false">"c1435"</definedName>
    <definedName function="false" hidden="false" name="IQ_TOTAL_LIAB_TOTAL_ASSETS" vbProcedure="false">"c1283"</definedName>
    <definedName function="false" hidden="false" name="IQ_TOTAL_LOANS" vbProcedure="false">"c5653"</definedName>
    <definedName function="false" hidden="false" name="IQ_TOTAL_LONG_DEBT" vbProcedure="false">"c1617"</definedName>
    <definedName function="false" hidden="false" name="IQ_TOTAL_NON_REC" vbProcedure="false">"c1444"</definedName>
    <definedName function="false" hidden="false" name="IQ_TOTAL_OPER_EXPEN" vbProcedure="false">"c1445"</definedName>
    <definedName function="false" hidden="false" name="IQ_TOTAL_OPER_EXP_BR" vbProcedure="false">"c1284"</definedName>
    <definedName function="false" hidden="false" name="IQ_TOTAL_OPER_EXP_FIN" vbProcedure="false">"c1285"</definedName>
    <definedName function="false" hidden="false" name="IQ_TOTAL_OPER_EXP_INS" vbProcedure="false">"c1286"</definedName>
    <definedName function="false" hidden="false" name="IQ_TOTAL_OPER_EXP_RE" vbProcedure="false">"c6274"</definedName>
    <definedName function="false" hidden="false" name="IQ_TOTAL_OPER_EXP_REIT" vbProcedure="false">"c1287"</definedName>
    <definedName function="false" hidden="false" name="IQ_TOTAL_OPER_EXP_UTI" vbProcedure="false">"c1288"</definedName>
    <definedName function="false" hidden="false" name="IQ_TOTAL_OPTIONS_BEG_OS" vbProcedure="false">"c2693"</definedName>
    <definedName function="false" hidden="false" name="IQ_TOTAL_OPTIONS_CANCELLED" vbProcedure="false">"c2696"</definedName>
    <definedName function="false" hidden="false" name="IQ_TOTAL_OPTIONS_END_OS" vbProcedure="false">"c2697"</definedName>
    <definedName function="false" hidden="false" name="IQ_TOTAL_OPTIONS_EXERCISABLE_END_OS" vbProcedure="false">"c5819"</definedName>
    <definedName function="false" hidden="false" name="IQ_TOTAL_OPTIONS_EXERCISED" vbProcedure="false">"c2695"</definedName>
    <definedName function="false" hidden="false" name="IQ_TOTAL_OPTIONS_GRANTED" vbProcedure="false">"c2694"</definedName>
    <definedName function="false" hidden="false" name="IQ_TOTAL_OTHER_OPER" vbProcedure="false">"c1289"</definedName>
    <definedName function="false" hidden="false" name="IQ_TOTAL_OUTSTANDING_BS_DATE" vbProcedure="false">"c1022"</definedName>
    <definedName function="false" hidden="false" name="IQ_TOTAL_OUTSTANDING_FILING_DATE" vbProcedure="false">"c2107"</definedName>
    <definedName function="false" hidden="false" name="IQ_TOTAL_PENSION_ASSETS" vbProcedure="false">"c1290"</definedName>
    <definedName function="false" hidden="false" name="IQ_TOTAL_PENSION_ASSETS_DOMESTIC" vbProcedure="false">"c2658"</definedName>
    <definedName function="false" hidden="false" name="IQ_TOTAL_PENSION_ASSETS_FOREIGN" vbProcedure="false">"c2666"</definedName>
    <definedName function="false" hidden="false" name="IQ_TOTAL_PENSION_EXP" vbProcedure="false">"c1291"</definedName>
    <definedName function="false" hidden="false" name="IQ_TOTAL_PRINCIPAL" vbProcedure="false">"c2509"</definedName>
    <definedName function="false" hidden="false" name="IQ_TOTAL_PRINCIPAL_PCT" vbProcedure="false">"c2510"</definedName>
    <definedName function="false" hidden="false" name="IQ_TOTAL_PROVED_RESERVES_NGL" vbProcedure="false">"c2924"</definedName>
    <definedName function="false" hidden="false" name="IQ_TOTAL_PROVED_RESERVES_OIL" vbProcedure="false">"c2040"</definedName>
    <definedName function="false" hidden="false" name="IQ_TOTAL_RECEIV" vbProcedure="false">"c1293"</definedName>
    <definedName function="false" hidden="false" name="IQ_TOTAL_REV" vbProcedure="false">"c1294"</definedName>
    <definedName function="false" hidden="false" name="IQ_TOTAL_REVENUE" vbProcedure="false">"c1436"</definedName>
    <definedName function="false" hidden="false" name="IQ_TOTAL_REV_10YR_ANN_CAGR" vbProcedure="false">"c6150"</definedName>
    <definedName function="false" hidden="false" name="IQ_TOTAL_REV_10YR_ANN_GROWTH" vbProcedure="false">"c1295"</definedName>
    <definedName function="false" hidden="false" name="IQ_TOTAL_REV_1YR_ANN_GROWTH" vbProcedure="false">"c1296"</definedName>
    <definedName function="false" hidden="false" name="IQ_TOTAL_REV_2YR_ANN_CAGR" vbProcedure="false">"c6151"</definedName>
    <definedName function="false" hidden="false" name="IQ_TOTAL_REV_2YR_ANN_GROWTH" vbProcedure="false">"c1297"</definedName>
    <definedName function="false" hidden="false" name="IQ_TOTAL_REV_3YR_ANN_CAGR" vbProcedure="false">"c6152"</definedName>
    <definedName function="false" hidden="false" name="IQ_TOTAL_REV_3YR_ANN_GROWTH" vbProcedure="false">"c1298"</definedName>
    <definedName function="false" hidden="false" name="IQ_TOTAL_REV_5YR_ANN_CAGR" vbProcedure="false">"c6153"</definedName>
    <definedName function="false" hidden="false" name="IQ_TOTAL_REV_5YR_ANN_GROWTH" vbProcedure="false">"c1299"</definedName>
    <definedName function="false" hidden="false" name="IQ_TOTAL_REV_7YR_ANN_CAGR" vbProcedure="false">"c6154"</definedName>
    <definedName function="false" hidden="false" name="IQ_TOTAL_REV_7YR_ANN_GROWTH" vbProcedure="false">"c1300"</definedName>
    <definedName function="false" hidden="false" name="IQ_TOTAL_REV_AS_REPORTED" vbProcedure="false">"c1301"</definedName>
    <definedName function="false" hidden="false" name="IQ_TOTAL_REV_BNK" vbProcedure="false">"c1302"</definedName>
    <definedName function="false" hidden="false" name="IQ_TOTAL_REV_BR" vbProcedure="false">"c1303"</definedName>
    <definedName function="false" hidden="false" name="IQ_TOTAL_REV_EMPLOYEE" vbProcedure="false">"c1304"</definedName>
    <definedName function="false" hidden="false" name="IQ_TOTAL_REV_FIN" vbProcedure="false">"c1305"</definedName>
    <definedName function="false" hidden="false" name="IQ_TOTAL_REV_INS" vbProcedure="false">"c1306"</definedName>
    <definedName function="false" hidden="false" name="IQ_TOTAL_REV_RE" vbProcedure="false">"c6275"</definedName>
    <definedName function="false" hidden="false" name="IQ_TOTAL_REV_REIT" vbProcedure="false">"c1307"</definedName>
    <definedName function="false" hidden="false" name="IQ_TOTAL_REV_SHARE" vbProcedure="false">"c1912"</definedName>
    <definedName function="false" hidden="false" name="IQ_TOTAL_REV_UTI" vbProcedure="false">"c1308"</definedName>
    <definedName function="false" hidden="false" name="IQ_TOTAL_SPECIAL" vbProcedure="false">"c1618"</definedName>
    <definedName function="false" hidden="false" name="IQ_TOTAL_ST_BORROW" vbProcedure="false">"c1424"</definedName>
    <definedName function="false" hidden="false" name="IQ_TOTAL_SUBS" vbProcedure="false">"c2119"</definedName>
    <definedName function="false" hidden="false" name="IQ_TOTAL_SUB_DEBT" vbProcedure="false">"c2528"</definedName>
    <definedName function="false" hidden="false" name="IQ_TOTAL_SUB_DEBT_EBITDA" vbProcedure="false">"c2554"</definedName>
    <definedName function="false" hidden="false" name="IQ_TOTAL_SUB_DEBT_EBITDA_CAPEX" vbProcedure="false">"c2555"</definedName>
    <definedName function="false" hidden="false" name="IQ_TOTAL_SUB_DEBT_PCT" vbProcedure="false">"c2529"</definedName>
    <definedName function="false" hidden="false" name="IQ_TOTAL_UNUSUAL" vbProcedure="false">"c1508"</definedName>
    <definedName function="false" hidden="false" name="IQ_TOTAL_UNUSUAL_BNK" vbProcedure="false">"c5516"</definedName>
    <definedName function="false" hidden="false" name="IQ_TOTAL_UNUSUAL_BR" vbProcedure="false">"c5517"</definedName>
    <definedName function="false" hidden="false" name="IQ_TOTAL_UNUSUAL_FIN" vbProcedure="false">"c5518"</definedName>
    <definedName function="false" hidden="false" name="IQ_TOTAL_UNUSUAL_INS" vbProcedure="false">"c5519"</definedName>
    <definedName function="false" hidden="false" name="IQ_TOTAL_UNUSUAL_RE" vbProcedure="false">"c6286"</definedName>
    <definedName function="false" hidden="false" name="IQ_TOTAL_UNUSUAL_REIT" vbProcedure="false">"c5520"</definedName>
    <definedName function="false" hidden="false" name="IQ_TOTAL_UNUSUAL_UTI" vbProcedure="false">"c5521"</definedName>
    <definedName function="false" hidden="false" name="IQ_TOTAL_WARRANTS_BEG_OS" vbProcedure="false">"c2719"</definedName>
    <definedName function="false" hidden="false" name="IQ_TOTAL_WARRANTS_CANCELLED" vbProcedure="false">"c2722"</definedName>
    <definedName function="false" hidden="false" name="IQ_TOTAL_WARRANTS_END_OS" vbProcedure="false">"c2723"</definedName>
    <definedName function="false" hidden="false" name="IQ_TOTAL_WARRANTS_EXERCISED" vbProcedure="false">"c2721"</definedName>
    <definedName function="false" hidden="false" name="IQ_TOTAL_WARRANTS_ISSUED" vbProcedure="false">"c2720"</definedName>
    <definedName function="false" hidden="false" name="IQ_TOT_ADJ_INC" vbProcedure="false">"c1616"</definedName>
    <definedName function="false" hidden="false" name="IQ_TRADE_AR" vbProcedure="false">"c1345"</definedName>
    <definedName function="false" hidden="false" name="IQ_TRADE_PRINCIPAL" vbProcedure="false">"c1309"</definedName>
    <definedName function="false" hidden="false" name="IQ_TRADING_ASSETS" vbProcedure="false">"c1310"</definedName>
    <definedName function="false" hidden="false" name="IQ_TRADING_CURRENCY" vbProcedure="false">"c2212"</definedName>
    <definedName function="false" hidden="false" name="IQ_TREASURY" vbProcedure="false">"c1311"</definedName>
    <definedName function="false" hidden="false" name="IQ_TREASURY_OTHER_EQUITY" vbProcedure="false">"c1312"</definedName>
    <definedName function="false" hidden="false" name="IQ_TREASURY_OTHER_EQUITY_BNK" vbProcedure="false">"c1313"</definedName>
    <definedName function="false" hidden="false" name="IQ_TREASURY_OTHER_EQUITY_BR" vbProcedure="false">"c1314"</definedName>
    <definedName function="false" hidden="false" name="IQ_TREASURY_OTHER_EQUITY_FIN" vbProcedure="false">"c1315"</definedName>
    <definedName function="false" hidden="false" name="IQ_TREASURY_OTHER_EQUITY_INS" vbProcedure="false">"c1316"</definedName>
    <definedName function="false" hidden="false" name="IQ_TREASURY_OTHER_EQUITY_RE" vbProcedure="false">"c6276"</definedName>
    <definedName function="false" hidden="false" name="IQ_TREASURY_OTHER_EQUITY_REIT" vbProcedure="false">"c1317"</definedName>
    <definedName function="false" hidden="false" name="IQ_TREASURY_OTHER_EQUITY_UTI" vbProcedure="false">"c1318"</definedName>
    <definedName function="false" hidden="false" name="IQ_TREASURY_STOCK" vbProcedure="false">"c1438"</definedName>
    <definedName function="false" hidden="false" name="IQ_TRUST_INC" vbProcedure="false">"c1319"</definedName>
    <definedName function="false" hidden="false" name="IQ_TRUST_PREF" vbProcedure="false">"c1320"</definedName>
    <definedName function="false" hidden="false" name="IQ_TRUST_PREFERRED" vbProcedure="false">"c3029"</definedName>
    <definedName function="false" hidden="false" name="IQ_TRUST_PREFERRED_PCT" vbProcedure="false">"c3030"</definedName>
    <definedName function="false" hidden="false" name="IQ_TR_ACCT_METHOD" vbProcedure="false">"c2363"</definedName>
    <definedName function="false" hidden="false" name="IQ_TR_ACQ_52_WK_HI_PCT" vbProcedure="false">"c2348"</definedName>
    <definedName function="false" hidden="false" name="IQ_TR_ACQ_52_WK_LOW_PCT" vbProcedure="false">"c2347"</definedName>
    <definedName function="false" hidden="false" name="IQ_TR_ACQ_CASH_ST_INVEST" vbProcedure="false">"c2372"</definedName>
    <definedName function="false" hidden="false" name="IQ_TR_ACQ_CLOSEPRICE_1D" vbProcedure="false">"c3027"</definedName>
    <definedName function="false" hidden="false" name="IQ_TR_ACQ_DILUT_EPS_EXCL" vbProcedure="false">"c3028"</definedName>
    <definedName function="false" hidden="false" name="IQ_TR_ACQ_EARNING_CO" vbProcedure="false">"c2379"</definedName>
    <definedName function="false" hidden="false" name="IQ_TR_ACQ_EBIT" vbProcedure="false">"c2380"</definedName>
    <definedName function="false" hidden="false" name="IQ_TR_ACQ_EBITDA" vbProcedure="false">"c2381"</definedName>
    <definedName function="false" hidden="false" name="IQ_TR_ACQ_EBITDA_EQ_INC" vbProcedure="false">"c3610"</definedName>
    <definedName function="false" hidden="false" name="IQ_TR_ACQ_EBIT_EQ_INC" vbProcedure="false">"c3611"</definedName>
    <definedName function="false" hidden="false" name="IQ_TR_ACQ_FILINGDATE" vbProcedure="false">"c3607"</definedName>
    <definedName function="false" hidden="false" name="IQ_TR_ACQ_FILING_CURRENCY" vbProcedure="false">"c3033"</definedName>
    <definedName function="false" hidden="false" name="IQ_TR_ACQ_MCAP_1DAY" vbProcedure="false">"c2345"</definedName>
    <definedName function="false" hidden="false" name="IQ_TR_ACQ_MIN_INT" vbProcedure="false">"c2374"</definedName>
    <definedName function="false" hidden="false" name="IQ_TR_ACQ_NET_DEBT" vbProcedure="false">"c2373"</definedName>
    <definedName function="false" hidden="false" name="IQ_TR_ACQ_NI" vbProcedure="false">"c2378"</definedName>
    <definedName function="false" hidden="false" name="IQ_TR_ACQ_PERIODDATE" vbProcedure="false">"c3606"</definedName>
    <definedName function="false" hidden="false" name="IQ_TR_ACQ_PRICEDATE_1D" vbProcedure="false">"c2346"</definedName>
    <definedName function="false" hidden="false" name="IQ_TR_ACQ_RETURN" vbProcedure="false">"c2349"</definedName>
    <definedName function="false" hidden="false" name="IQ_TR_ACQ_STOCKYEARHIGH_1D" vbProcedure="false">"c2343"</definedName>
    <definedName function="false" hidden="false" name="IQ_TR_ACQ_STOCKYEARLOW_1D" vbProcedure="false">"c2344"</definedName>
    <definedName function="false" hidden="false" name="IQ_TR_ACQ_TOTAL_ASSETS" vbProcedure="false">"c2371"</definedName>
    <definedName function="false" hidden="false" name="IQ_TR_ACQ_TOTAL_COMMON_EQ" vbProcedure="false">"c2377"</definedName>
    <definedName function="false" hidden="false" name="IQ_TR_ACQ_TOTAL_DEBT" vbProcedure="false">"c2376"</definedName>
    <definedName function="false" hidden="false" name="IQ_TR_ACQ_TOTAL_PREF" vbProcedure="false">"c2375"</definedName>
    <definedName function="false" hidden="false" name="IQ_TR_ACQ_TOTAL_REV" vbProcedure="false">"c2382"</definedName>
    <definedName function="false" hidden="false" name="IQ_TR_ADJ_SIZE" vbProcedure="false">"c3024"</definedName>
    <definedName function="false" hidden="false" name="IQ_TR_ANN_DATE" vbProcedure="false">"c2395"</definedName>
    <definedName function="false" hidden="false" name="IQ_TR_ANN_DATE_BL" vbProcedure="false">"c2394"</definedName>
    <definedName function="false" hidden="false" name="IQ_TR_BID_DATE" vbProcedure="false">"c2357"</definedName>
    <definedName function="false" hidden="false" name="IQ_TR_BLUESKY_FEES" vbProcedure="false">"c2277"</definedName>
    <definedName function="false" hidden="false" name="IQ_TR_BUYERNAME" vbProcedure="false">"c2401"</definedName>
    <definedName function="false" hidden="false" name="IQ_TR_BUYER_ID" vbProcedure="false">"c2404"</definedName>
    <definedName function="false" hidden="false" name="IQ_TR_BUY_ACC_ADVISORS" vbProcedure="false">"c3048"</definedName>
    <definedName function="false" hidden="false" name="IQ_TR_BUY_FIN_ADVISORS" vbProcedure="false">"c3045"</definedName>
    <definedName function="false" hidden="false" name="IQ_TR_BUY_LEG_ADVISORS" vbProcedure="false">"c2387"</definedName>
    <definedName function="false" hidden="false" name="IQ_TR_CANCELLED_DATE" vbProcedure="false">"c2284"</definedName>
    <definedName function="false" hidden="false" name="IQ_TR_CASH_CONSID_PCT" vbProcedure="false">"c2296"</definedName>
    <definedName function="false" hidden="false" name="IQ_TR_CASH_ST_INVEST" vbProcedure="false">"c3025"</definedName>
    <definedName function="false" hidden="false" name="IQ_TR_CHANGE_CONTROL" vbProcedure="false">"c2365"</definedName>
    <definedName function="false" hidden="false" name="IQ_TR_CLOSED_DATE" vbProcedure="false">"c2283"</definedName>
    <definedName function="false" hidden="false" name="IQ_TR_COMMENTS" vbProcedure="false">"c2383"</definedName>
    <definedName function="false" hidden="false" name="IQ_TR_CO_NET_PROCEEDS" vbProcedure="false">"c2268"</definedName>
    <definedName function="false" hidden="false" name="IQ_TR_CO_NET_PROCEEDS_PCT" vbProcedure="false">"c2270"</definedName>
    <definedName function="false" hidden="false" name="IQ_TR_CURRENCY" vbProcedure="false">"c3016"</definedName>
    <definedName function="false" hidden="false" name="IQ_TR_DEAL_ATTITUDE" vbProcedure="false">"c2364"</definedName>
    <definedName function="false" hidden="false" name="IQ_TR_DEAL_CONDITIONS" vbProcedure="false">"c2367"</definedName>
    <definedName function="false" hidden="false" name="IQ_TR_DEAL_RESOLUTION" vbProcedure="false">"c2391"</definedName>
    <definedName function="false" hidden="false" name="IQ_TR_DEAL_RESPONSES" vbProcedure="false">"c2366"</definedName>
    <definedName function="false" hidden="false" name="IQ_TR_DEBT_CONSID_PCT" vbProcedure="false">"c2299"</definedName>
    <definedName function="false" hidden="false" name="IQ_TR_DEF_AGRMT_DATE" vbProcedure="false">"c2285"</definedName>
    <definedName function="false" hidden="false" name="IQ_TR_DISCLOSED_FEES_EXP" vbProcedure="false">"c2288"</definedName>
    <definedName function="false" hidden="false" name="IQ_TR_EARNOUTS" vbProcedure="false">"c3023"</definedName>
    <definedName function="false" hidden="false" name="IQ_TR_EXPIRED_DATE" vbProcedure="false">"c2412"</definedName>
    <definedName function="false" hidden="false" name="IQ_TR_GROSS_OFFERING_AMT" vbProcedure="false">"c2262"</definedName>
    <definedName function="false" hidden="false" name="IQ_TR_HYBRID_CONSID_PCT" vbProcedure="false">"c2300"</definedName>
    <definedName function="false" hidden="false" name="IQ_TR_IMPLIED_EQ" vbProcedure="false">"c3018"</definedName>
    <definedName function="false" hidden="false" name="IQ_TR_IMPLIED_EQ_BV" vbProcedure="false">"c3019"</definedName>
    <definedName function="false" hidden="false" name="IQ_TR_IMPLIED_EQ_NI_LTM" vbProcedure="false">"c3020"</definedName>
    <definedName function="false" hidden="false" name="IQ_TR_IMPLIED_EV" vbProcedure="false">"c2301"</definedName>
    <definedName function="false" hidden="false" name="IQ_TR_IMPLIED_EV_BV" vbProcedure="false">"c2306"</definedName>
    <definedName function="false" hidden="false" name="IQ_TR_IMPLIED_EV_EBIT" vbProcedure="false">"c2302"</definedName>
    <definedName function="false" hidden="false" name="IQ_TR_IMPLIED_EV_EBITDA" vbProcedure="false">"c2303"</definedName>
    <definedName function="false" hidden="false" name="IQ_TR_IMPLIED_EV_NI_LTM" vbProcedure="false">"c2307"</definedName>
    <definedName function="false" hidden="false" name="IQ_TR_IMPLIED_EV_REV" vbProcedure="false">"c2304"</definedName>
    <definedName function="false" hidden="false" name="IQ_TR_INIT_FILED_DATE" vbProcedure="false">"c3495"</definedName>
    <definedName function="false" hidden="false" name="IQ_TR_LOI_DATE" vbProcedure="false">"c2282"</definedName>
    <definedName function="false" hidden="false" name="IQ_TR_MAJ_MIN_STAKE" vbProcedure="false">"c2389"</definedName>
    <definedName function="false" hidden="false" name="IQ_TR_NEGOTIATED_BUYBACK_PRICE" vbProcedure="false">"c2414"</definedName>
    <definedName function="false" hidden="false" name="IQ_TR_NET_ASSUM_LIABILITIES" vbProcedure="false">"c2308"</definedName>
    <definedName function="false" hidden="false" name="IQ_TR_NET_PROCEEDS" vbProcedure="false">"c2267"</definedName>
    <definedName function="false" hidden="false" name="IQ_TR_OFFER_DATE" vbProcedure="false">"c2265"</definedName>
    <definedName function="false" hidden="false" name="IQ_TR_OFFER_DATE_MA" vbProcedure="false">"c3035"</definedName>
    <definedName function="false" hidden="false" name="IQ_TR_OFFER_PER_SHARE" vbProcedure="false">"c3017"</definedName>
    <definedName function="false" hidden="false" name="IQ_TR_OPTIONS_CONSID_PCT" vbProcedure="false">"c2311"</definedName>
    <definedName function="false" hidden="false" name="IQ_TR_OTHER_CONSID" vbProcedure="false">"c3022"</definedName>
    <definedName function="false" hidden="false" name="IQ_TR_PCT_SOUGHT" vbProcedure="false">"c2309"</definedName>
    <definedName function="false" hidden="false" name="IQ_TR_PFEATURES" vbProcedure="false">"c2384"</definedName>
    <definedName function="false" hidden="false" name="IQ_TR_PIPE_CONV_PRICE_SHARE" vbProcedure="false">"c2292"</definedName>
    <definedName function="false" hidden="false" name="IQ_TR_PIPE_CPN_PCT" vbProcedure="false">"c2291"</definedName>
    <definedName function="false" hidden="false" name="IQ_TR_PIPE_NUMBER_SHARES" vbProcedure="false">"c2293"</definedName>
    <definedName function="false" hidden="false" name="IQ_TR_PIPE_PPS" vbProcedure="false">"c2290"</definedName>
    <definedName function="false" hidden="false" name="IQ_TR_POSTMONEY_VAL" vbProcedure="false">"c2286"</definedName>
    <definedName function="false" hidden="false" name="IQ_TR_PREDEAL_SITUATION" vbProcedure="false">"c2390"</definedName>
    <definedName function="false" hidden="false" name="IQ_TR_PREF_CONSID_PCT" vbProcedure="false">"c2310"</definedName>
    <definedName function="false" hidden="false" name="IQ_TR_PREMONEY_VAL" vbProcedure="false">"c2287"</definedName>
    <definedName function="false" hidden="false" name="IQ_TR_PRINTING_FEES" vbProcedure="false">"c2276"</definedName>
    <definedName function="false" hidden="false" name="IQ_TR_PT_MONETARY_VALUES" vbProcedure="false">"c2415"</definedName>
    <definedName function="false" hidden="false" name="IQ_TR_PT_NUMBER_SHARES" vbProcedure="false">"c2417"</definedName>
    <definedName function="false" hidden="false" name="IQ_TR_PT_PCT_SHARES" vbProcedure="false">"c2416"</definedName>
    <definedName function="false" hidden="false" name="IQ_TR_RATING_FEES" vbProcedure="false">"c2275"</definedName>
    <definedName function="false" hidden="false" name="IQ_TR_REG_EFFECT_DATE" vbProcedure="false">"c2264"</definedName>
    <definedName function="false" hidden="false" name="IQ_TR_REG_FILED_DATE" vbProcedure="false">"c2263"</definedName>
    <definedName function="false" hidden="false" name="IQ_TR_RENEWAL_BUYBACK" vbProcedure="false">"c2413"</definedName>
    <definedName function="false" hidden="false" name="IQ_TR_ROUND_NUMBER" vbProcedure="false">"c2295"</definedName>
    <definedName function="false" hidden="false" name="IQ_TR_SECURITY_TYPE_REG" vbProcedure="false">"c2279"</definedName>
    <definedName function="false" hidden="false" name="IQ_TR_SEC_FEES" vbProcedure="false">"c2274"</definedName>
    <definedName function="false" hidden="false" name="IQ_TR_SELLERNAME" vbProcedure="false">"c2402"</definedName>
    <definedName function="false" hidden="false" name="IQ_TR_SELLER_ID" vbProcedure="false">"c2406"</definedName>
    <definedName function="false" hidden="false" name="IQ_TR_SELL_ACC_ADVISORS" vbProcedure="false">"c3049"</definedName>
    <definedName function="false" hidden="false" name="IQ_TR_SELL_FIN_ADVISORS" vbProcedure="false">"c3046"</definedName>
    <definedName function="false" hidden="false" name="IQ_TR_SELL_LEG_ADVISORS" vbProcedure="false">"c2388"</definedName>
    <definedName function="false" hidden="false" name="IQ_TR_SFEATURES" vbProcedure="false">"c2385"</definedName>
    <definedName function="false" hidden="false" name="IQ_TR_SH_NET_PROCEEDS" vbProcedure="false">"c2269"</definedName>
    <definedName function="false" hidden="false" name="IQ_TR_SH_NET_PROCEEDS_PCT" vbProcedure="false">"c2271"</definedName>
    <definedName function="false" hidden="false" name="IQ_TR_SPECIAL_COMMITTEE" vbProcedure="false">"c2362"</definedName>
    <definedName function="false" hidden="false" name="IQ_TR_STATUS" vbProcedure="false">"c2399"</definedName>
    <definedName function="false" hidden="false" name="IQ_TR_STOCK_CONSID_PCT" vbProcedure="false">"c2312"</definedName>
    <definedName function="false" hidden="false" name="IQ_TR_SUSPENDED_DATE" vbProcedure="false">"c2407"</definedName>
    <definedName function="false" hidden="false" name="IQ_TR_TARGETNAME" vbProcedure="false">"c2403"</definedName>
    <definedName function="false" hidden="false" name="IQ_TR_TARGET_52WKHI_PCT" vbProcedure="false">"c2351"</definedName>
    <definedName function="false" hidden="false" name="IQ_TR_TARGET_52WKLOW_PCT" vbProcedure="false">"c2350"</definedName>
    <definedName function="false" hidden="false" name="IQ_TR_TARGET_ACC_ADVISORS" vbProcedure="false">"c3047"</definedName>
    <definedName function="false" hidden="false" name="IQ_TR_TARGET_CASH_ST_INVEST" vbProcedure="false">"c2327"</definedName>
    <definedName function="false" hidden="false" name="IQ_TR_TARGET_CLOSEPRICE_1D" vbProcedure="false">"c2352"</definedName>
    <definedName function="false" hidden="false" name="IQ_TR_TARGET_CLOSEPRICE_1M" vbProcedure="false">"c2354"</definedName>
    <definedName function="false" hidden="false" name="IQ_TR_TARGET_CLOSEPRICE_1W" vbProcedure="false">"c2353"</definedName>
    <definedName function="false" hidden="false" name="IQ_TR_TARGET_DILUT_EPS_EXCL" vbProcedure="false">"c2324"</definedName>
    <definedName function="false" hidden="false" name="IQ_TR_TARGET_EARNING_CO" vbProcedure="false">"c2332"</definedName>
    <definedName function="false" hidden="false" name="IQ_TR_TARGET_EBIT" vbProcedure="false">"c2333"</definedName>
    <definedName function="false" hidden="false" name="IQ_TR_TARGET_EBITDA" vbProcedure="false">"c2334"</definedName>
    <definedName function="false" hidden="false" name="IQ_TR_TARGET_EBITDA_EQ_INC" vbProcedure="false">"c3608"</definedName>
    <definedName function="false" hidden="false" name="IQ_TR_TARGET_EBIT_EQ_INC" vbProcedure="false">"c3609"</definedName>
    <definedName function="false" hidden="false" name="IQ_TR_TARGET_FILINGDATE" vbProcedure="false">"c3605"</definedName>
    <definedName function="false" hidden="false" name="IQ_TR_TARGET_FILING_CURRENCY" vbProcedure="false">"c3034"</definedName>
    <definedName function="false" hidden="false" name="IQ_TR_TARGET_FIN_ADVISORS" vbProcedure="false">"c3044"</definedName>
    <definedName function="false" hidden="false" name="IQ_TR_TARGET_ID" vbProcedure="false">"c2405"</definedName>
    <definedName function="false" hidden="false" name="IQ_TR_TARGET_LEG_ADVISORS" vbProcedure="false">"c2386"</definedName>
    <definedName function="false" hidden="false" name="IQ_TR_TARGET_MARKETCAP" vbProcedure="false">"c2342"</definedName>
    <definedName function="false" hidden="false" name="IQ_TR_TARGET_MIN_INT" vbProcedure="false">"c2328"</definedName>
    <definedName function="false" hidden="false" name="IQ_TR_TARGET_NET_DEBT" vbProcedure="false">"c2326"</definedName>
    <definedName function="false" hidden="false" name="IQ_TR_TARGET_NI" vbProcedure="false">"c2331"</definedName>
    <definedName function="false" hidden="false" name="IQ_TR_TARGET_PERIODDATE" vbProcedure="false">"c3604"</definedName>
    <definedName function="false" hidden="false" name="IQ_TR_TARGET_PRICEDATE_1D" vbProcedure="false">"c2341"</definedName>
    <definedName function="false" hidden="false" name="IQ_TR_TARGET_RETURN" vbProcedure="false">"c2355"</definedName>
    <definedName function="false" hidden="false" name="IQ_TR_TARGET_SEC_DETAIL" vbProcedure="false">"c3021"</definedName>
    <definedName function="false" hidden="false" name="IQ_TR_TARGET_SEC_TI_ID" vbProcedure="false">"c2368"</definedName>
    <definedName function="false" hidden="false" name="IQ_TR_TARGET_SEC_TYPE" vbProcedure="false">"c2369"</definedName>
    <definedName function="false" hidden="false" name="IQ_TR_TARGET_SPD" vbProcedure="false">"c2313"</definedName>
    <definedName function="false" hidden="false" name="IQ_TR_TARGET_SPD_PCT" vbProcedure="false">"c2314"</definedName>
    <definedName function="false" hidden="false" name="IQ_TR_TARGET_STOCKPREMIUM_1D" vbProcedure="false">"c2336"</definedName>
    <definedName function="false" hidden="false" name="IQ_TR_TARGET_STOCKPREMIUM_1M" vbProcedure="false">"c2337"</definedName>
    <definedName function="false" hidden="false" name="IQ_TR_TARGET_STOCKPREMIUM_1W" vbProcedure="false">"c2338"</definedName>
    <definedName function="false" hidden="false" name="IQ_TR_TARGET_STOCKYEARHIGH_1D" vbProcedure="false">"c2339"</definedName>
    <definedName function="false" hidden="false" name="IQ_TR_TARGET_STOCKYEARLOW_1D" vbProcedure="false">"c2340"</definedName>
    <definedName function="false" hidden="false" name="IQ_TR_TARGET_TOTAL_ASSETS" vbProcedure="false">"c2325"</definedName>
    <definedName function="false" hidden="false" name="IQ_TR_TARGET_TOTAL_COMMON_EQ" vbProcedure="false">"c2421"</definedName>
    <definedName function="false" hidden="false" name="IQ_TR_TARGET_TOTAL_DEBT" vbProcedure="false">"c2330"</definedName>
    <definedName function="false" hidden="false" name="IQ_TR_TARGET_TOTAL_PREF" vbProcedure="false">"c2329"</definedName>
    <definedName function="false" hidden="false" name="IQ_TR_TARGET_TOTAL_REV" vbProcedure="false">"c2335"</definedName>
    <definedName function="false" hidden="false" name="IQ_TR_TERM_FEE" vbProcedure="false">"c2298"</definedName>
    <definedName function="false" hidden="false" name="IQ_TR_TERM_FEE_PCT" vbProcedure="false">"c2297"</definedName>
    <definedName function="false" hidden="false" name="IQ_TR_TODATE" vbProcedure="false">"c3036"</definedName>
    <definedName function="false" hidden="false" name="IQ_TR_TODATE_MONETARY_VALUE" vbProcedure="false">"c2418"</definedName>
    <definedName function="false" hidden="false" name="IQ_TR_TODATE_NUMBER_SHARES" vbProcedure="false">"c2420"</definedName>
    <definedName function="false" hidden="false" name="IQ_TR_TODATE_PCT_SHARES" vbProcedure="false">"c2419"</definedName>
    <definedName function="false" hidden="false" name="IQ_TR_TOTALVALUE" vbProcedure="false">"c2400"</definedName>
    <definedName function="false" hidden="false" name="IQ_TR_TOTAL_ACCT_FEES" vbProcedure="false">"c2273"</definedName>
    <definedName function="false" hidden="false" name="IQ_TR_TOTAL_CASH" vbProcedure="false">"c2315"</definedName>
    <definedName function="false" hidden="false" name="IQ_TR_TOTAL_CONSID_SH" vbProcedure="false">"c2316"</definedName>
    <definedName function="false" hidden="false" name="IQ_TR_TOTAL_DEBT" vbProcedure="false">"c2317"</definedName>
    <definedName function="false" hidden="false" name="IQ_TR_TOTAL_GROSS_TV" vbProcedure="false">"c2318"</definedName>
    <definedName function="false" hidden="false" name="IQ_TR_TOTAL_HYBRID" vbProcedure="false">"c2319"</definedName>
    <definedName function="false" hidden="false" name="IQ_TR_TOTAL_LEGAL_FEES" vbProcedure="false">"c2272"</definedName>
    <definedName function="false" hidden="false" name="IQ_TR_TOTAL_NET_TV" vbProcedure="false">"c2320"</definedName>
    <definedName function="false" hidden="false" name="IQ_TR_TOTAL_NEWMONEY" vbProcedure="false">"c2289"</definedName>
    <definedName function="false" hidden="false" name="IQ_TR_TOTAL_OPTIONS" vbProcedure="false">"c2322"</definedName>
    <definedName function="false" hidden="false" name="IQ_TR_TOTAL_OPTIONS_BUYER" vbProcedure="false">"c3026"</definedName>
    <definedName function="false" hidden="false" name="IQ_TR_TOTAL_PREFERRED" vbProcedure="false">"c2321"</definedName>
    <definedName function="false" hidden="false" name="IQ_TR_TOTAL_REG_AMT" vbProcedure="false">"c2261"</definedName>
    <definedName function="false" hidden="false" name="IQ_TR_TOTAL_STOCK" vbProcedure="false">"c2323"</definedName>
    <definedName function="false" hidden="false" name="IQ_TR_TOTAL_TAKEDOWNS" vbProcedure="false">"c2278"</definedName>
    <definedName function="false" hidden="false" name="IQ_TR_TOTAL_UW_COMP" vbProcedure="false">"c2280"</definedName>
    <definedName function="false" hidden="false" name="IQ_TR_TRANSACTION_TYPE" vbProcedure="false">"c2398"</definedName>
    <definedName function="false" hidden="false" name="IQ_TR_WITHDRAWN_DTE" vbProcedure="false">"c2266"</definedName>
    <definedName function="false" hidden="false" name="IQ_UFCF_10YR_ANN_CAGR" vbProcedure="false">"c6179"</definedName>
    <definedName function="false" hidden="false" name="IQ_UFCF_10YR_ANN_GROWTH" vbProcedure="false">"c1948"</definedName>
    <definedName function="false" hidden="false" name="IQ_UFCF_1YR_ANN_GROWTH" vbProcedure="false">"c1943"</definedName>
    <definedName function="false" hidden="false" name="IQ_UFCF_2YR_ANN_CAGR" vbProcedure="false">"c6175"</definedName>
    <definedName function="false" hidden="false" name="IQ_UFCF_2YR_ANN_GROWTH" vbProcedure="false">"c1944"</definedName>
    <definedName function="false" hidden="false" name="IQ_UFCF_3YR_ANN_CAGR" vbProcedure="false">"c6176"</definedName>
    <definedName function="false" hidden="false" name="IQ_UFCF_3YR_ANN_GROWTH" vbProcedure="false">"c1945"</definedName>
    <definedName function="false" hidden="false" name="IQ_UFCF_5YR_ANN_CAGR" vbProcedure="false">"c6177"</definedName>
    <definedName function="false" hidden="false" name="IQ_UFCF_5YR_ANN_GROWTH" vbProcedure="false">"c1946"</definedName>
    <definedName function="false" hidden="false" name="IQ_UFCF_7YR_ANN_CAGR" vbProcedure="false">"c6178"</definedName>
    <definedName function="false" hidden="false" name="IQ_UFCF_7YR_ANN_GROWTH" vbProcedure="false">"c1947"</definedName>
    <definedName function="false" hidden="false" name="IQ_UFCF_MARGIN" vbProcedure="false">"c1962"</definedName>
    <definedName function="false" hidden="false" name="IQ_ULT_PARENT" vbProcedure="false">"c3037"</definedName>
    <definedName function="false" hidden="false" name="IQ_ULT_PARENT_CIQID" vbProcedure="false">"c3039"</definedName>
    <definedName function="false" hidden="false" name="IQ_ULT_PARENT_TICKER" vbProcedure="false">"c3038"</definedName>
    <definedName function="false" hidden="false" name="IQ_UNAMORT_DISC" vbProcedure="false">"c2513"</definedName>
    <definedName function="false" hidden="false" name="IQ_UNAMORT_DISC_PCT" vbProcedure="false">"c2514"</definedName>
    <definedName function="false" hidden="false" name="IQ_UNAMORT_PREMIUM" vbProcedure="false">"c2511"</definedName>
    <definedName function="false" hidden="false" name="IQ_UNAMORT_PREMIUM_PCT" vbProcedure="false">"c2512"</definedName>
    <definedName function="false" hidden="false" name="IQ_UNDRAWN_CP" vbProcedure="false">"c2518"</definedName>
    <definedName function="false" hidden="false" name="IQ_UNDRAWN_CREDIT" vbProcedure="false">"c3032"</definedName>
    <definedName function="false" hidden="false" name="IQ_UNDRAWN_RC" vbProcedure="false">"c2517"</definedName>
    <definedName function="false" hidden="false" name="IQ_UNDRAWN_TL" vbProcedure="false">"c2519"</definedName>
    <definedName function="false" hidden="false" name="IQ_UNEARN_PREMIUM" vbProcedure="false">"c1321"</definedName>
    <definedName function="false" hidden="false" name="IQ_UNEARN_REV_CURRENT" vbProcedure="false">"c1322"</definedName>
    <definedName function="false" hidden="false" name="IQ_UNEARN_REV_CURRENT_BNK" vbProcedure="false">"c1323"</definedName>
    <definedName function="false" hidden="false" name="IQ_UNEARN_REV_CURRENT_BR" vbProcedure="false">"c1324"</definedName>
    <definedName function="false" hidden="false" name="IQ_UNEARN_REV_CURRENT_FIN" vbProcedure="false">"c1325"</definedName>
    <definedName function="false" hidden="false" name="IQ_UNEARN_REV_CURRENT_INS" vbProcedure="false">"c1326"</definedName>
    <definedName function="false" hidden="false" name="IQ_UNEARN_REV_CURRENT_RE" vbProcedure="false">"c6277"</definedName>
    <definedName function="false" hidden="false" name="IQ_UNEARN_REV_CURRENT_REIT" vbProcedure="false">"c1327"</definedName>
    <definedName function="false" hidden="false" name="IQ_UNEARN_REV_CURRENT_UTI" vbProcedure="false">"c1328"</definedName>
    <definedName function="false" hidden="false" name="IQ_UNEARN_REV_LT" vbProcedure="false">"c1329"</definedName>
    <definedName function="false" hidden="false" name="IQ_UNLEVERED_FCF" vbProcedure="false">"c1908"</definedName>
    <definedName function="false" hidden="false" name="IQ_UNPAID_CLAIMS" vbProcedure="false">"c1330"</definedName>
    <definedName function="false" hidden="false" name="IQ_UNREALIZED_GAIN" vbProcedure="false">"c1619"</definedName>
    <definedName function="false" hidden="false" name="IQ_UNSECURED_DEBT" vbProcedure="false">"c2548"</definedName>
    <definedName function="false" hidden="false" name="IQ_UNSECURED_DEBT_PCT" vbProcedure="false">"c2549"</definedName>
    <definedName function="false" hidden="false" name="IQ_UNUSUAL_EXP" vbProcedure="false">"c1456"</definedName>
    <definedName function="false" hidden="false" name="IQ_US_GAAP" vbProcedure="false">"c1331"</definedName>
    <definedName function="false" hidden="false" name="IQ_US_GAAP_BASIC_EPS_EXCL" vbProcedure="false">"c2984"</definedName>
    <definedName function="false" hidden="false" name="IQ_US_GAAP_BASIC_EPS_INCL" vbProcedure="false">"c2982"</definedName>
    <definedName function="false" hidden="false" name="IQ_US_GAAP_BASIC_WEIGHT" vbProcedure="false">"c2980"</definedName>
    <definedName function="false" hidden="false" name="IQ_US_GAAP_CASH_FINAN" vbProcedure="false">"c2945"</definedName>
    <definedName function="false" hidden="false" name="IQ_US_GAAP_CASH_FINAN_ADJ" vbProcedure="false">"c2941"</definedName>
    <definedName function="false" hidden="false" name="IQ_US_GAAP_CASH_INVEST" vbProcedure="false">"c2944"</definedName>
    <definedName function="false" hidden="false" name="IQ_US_GAAP_CASH_INVEST_ADJ" vbProcedure="false">"c2940"</definedName>
    <definedName function="false" hidden="false" name="IQ_US_GAAP_CASH_OPER" vbProcedure="false">"c2943"</definedName>
    <definedName function="false" hidden="false" name="IQ_US_GAAP_CASH_OPER_ADJ" vbProcedure="false">"c2939"</definedName>
    <definedName function="false" hidden="false" name="IQ_US_GAAP_CA_ADJ" vbProcedure="false">"c2925"</definedName>
    <definedName function="false" hidden="false" name="IQ_US_GAAP_CL_ADJ" vbProcedure="false">"c2927"</definedName>
    <definedName function="false" hidden="false" name="IQ_US_GAAP_COST_REV_ADJ" vbProcedure="false">"c2951"</definedName>
    <definedName function="false" hidden="false" name="IQ_US_GAAP_DILUT_EPS_EXCL" vbProcedure="false">"c2985"</definedName>
    <definedName function="false" hidden="false" name="IQ_US_GAAP_DILUT_EPS_INCL" vbProcedure="false">"c2983"</definedName>
    <definedName function="false" hidden="false" name="IQ_US_GAAP_DILUT_NI" vbProcedure="false">"c2979"</definedName>
    <definedName function="false" hidden="false" name="IQ_US_GAAP_DILUT_WEIGHT" vbProcedure="false">"c2981"</definedName>
    <definedName function="false" hidden="false" name="IQ_US_GAAP_DO_ADJ" vbProcedure="false">"c2959"</definedName>
    <definedName function="false" hidden="false" name="IQ_US_GAAP_EXTRA_ACC_ITEMS_ADJ" vbProcedure="false">"c2958"</definedName>
    <definedName function="false" hidden="false" name="IQ_US_GAAP_INC_TAX_ADJ" vbProcedure="false">"c2961"</definedName>
    <definedName function="false" hidden="false" name="IQ_US_GAAP_INTEREST_EXP_ADJ" vbProcedure="false">"c2957"</definedName>
    <definedName function="false" hidden="false" name="IQ_US_GAAP_LIAB_LT_ADJ" vbProcedure="false">"c2928"</definedName>
    <definedName function="false" hidden="false" name="IQ_US_GAAP_LIAB_TOTAL_LIAB" vbProcedure="false">"c2933"</definedName>
    <definedName function="false" hidden="false" name="IQ_US_GAAP_MINORITY_INTEREST_IS_ADJ" vbProcedure="false">"c2960"</definedName>
    <definedName function="false" hidden="false" name="IQ_US_GAAP_NCA_ADJ" vbProcedure="false">"c2926"</definedName>
    <definedName function="false" hidden="false" name="IQ_US_GAAP_NET_CHANGE" vbProcedure="false">"c2946"</definedName>
    <definedName function="false" hidden="false" name="IQ_US_GAAP_NET_CHANGE_ADJ" vbProcedure="false">"c2942"</definedName>
    <definedName function="false" hidden="false" name="IQ_US_GAAP_NI" vbProcedure="false">"c2976"</definedName>
    <definedName function="false" hidden="false" name="IQ_US_GAAP_NI_ADJ" vbProcedure="false">"c2963"</definedName>
    <definedName function="false" hidden="false" name="IQ_US_GAAP_NI_AVAIL_INCL" vbProcedure="false">"c2978"</definedName>
    <definedName function="false" hidden="false" name="IQ_US_GAAP_OTHER_ADJ_ADJ" vbProcedure="false">"c2962"</definedName>
    <definedName function="false" hidden="false" name="IQ_US_GAAP_OTHER_NON_OPER_ADJ" vbProcedure="false">"c2955"</definedName>
    <definedName function="false" hidden="false" name="IQ_US_GAAP_OTHER_OPER_ADJ" vbProcedure="false">"c2954"</definedName>
    <definedName function="false" hidden="false" name="IQ_US_GAAP_RD_ADJ" vbProcedure="false">"c2953"</definedName>
    <definedName function="false" hidden="false" name="IQ_US_GAAP_SGA_ADJ" vbProcedure="false">"c2952"</definedName>
    <definedName function="false" hidden="false" name="IQ_US_GAAP_TOTAL_ASSETS" vbProcedure="false">"c2931"</definedName>
    <definedName function="false" hidden="false" name="IQ_US_GAAP_TOTAL_EQUITY" vbProcedure="false">"c2934"</definedName>
    <definedName function="false" hidden="false" name="IQ_US_GAAP_TOTAL_EQUITY_ADJ" vbProcedure="false">"c2929"</definedName>
    <definedName function="false" hidden="false" name="IQ_US_GAAP_TOTAL_REV_ADJ" vbProcedure="false">"c2950"</definedName>
    <definedName function="false" hidden="false" name="IQ_US_GAAP_TOTAL_UNUSUAL_ADJ" vbProcedure="false">"c2956"</definedName>
    <definedName function="false" hidden="false" name="IQ_UTIL_PPE_NET" vbProcedure="false">"c1620"</definedName>
    <definedName function="false" hidden="false" name="IQ_UTIL_REV" vbProcedure="false">"c2091"</definedName>
    <definedName function="false" hidden="false" name="IQ_UV_PENSION_LIAB" vbProcedure="false">"c1332"</definedName>
    <definedName function="false" hidden="false" name="IQ_VALUE_TRADED_LAST_3MTH" vbProcedure="false">"c1530"</definedName>
    <definedName function="false" hidden="false" name="IQ_VALUE_TRADED_LAST_6MTH" vbProcedure="false">"c1531"</definedName>
    <definedName function="false" hidden="false" name="IQ_VALUE_TRADED_LAST_MTH" vbProcedure="false">"c1529"</definedName>
    <definedName function="false" hidden="false" name="IQ_VALUE_TRADED_LAST_WK" vbProcedure="false">"c1528"</definedName>
    <definedName function="false" hidden="false" name="IQ_VALUE_TRADED_LAST_YR" vbProcedure="false">"c1532"</definedName>
    <definedName function="false" hidden="false" name="IQ_VOLUME" vbProcedure="false">"c1333"</definedName>
    <definedName function="false" hidden="false" name="IQ_VOL_LAST_3MTH" vbProcedure="false">"c1525"</definedName>
    <definedName function="false" hidden="false" name="IQ_VOL_LAST_6MTH" vbProcedure="false">"c1526"</definedName>
    <definedName function="false" hidden="false" name="IQ_VOL_LAST_MTH" vbProcedure="false">"c1524"</definedName>
    <definedName function="false" hidden="false" name="IQ_VOL_LAST_WK" vbProcedure="false">"c1523"</definedName>
    <definedName function="false" hidden="false" name="IQ_VOL_LAST_YR" vbProcedure="false">"c1527"</definedName>
    <definedName function="false" hidden="false" name="IQ_WARRANTS_BEG_OS" vbProcedure="false">"c2698"</definedName>
    <definedName function="false" hidden="false" name="IQ_WARRANTS_CANCELLED" vbProcedure="false">"c2701"</definedName>
    <definedName function="false" hidden="false" name="IQ_WARRANTS_END_OS" vbProcedure="false">"c2702"</definedName>
    <definedName function="false" hidden="false" name="IQ_WARRANTS_EXERCISED" vbProcedure="false">"c2700"</definedName>
    <definedName function="false" hidden="false" name="IQ_WARRANTS_ISSUED" vbProcedure="false">"c2699"</definedName>
    <definedName function="false" hidden="false" name="IQ_WARRANTS_STRIKE_PRICE_ISSUED" vbProcedure="false">"c2704"</definedName>
    <definedName function="false" hidden="false" name="IQ_WARRANTS_STRIKE_PRICE_OS" vbProcedure="false">"c2703"</definedName>
    <definedName function="false" hidden="false" name="IQ_WEIGHTED_AVG_PRICE" vbProcedure="false">"c1334"</definedName>
    <definedName function="false" hidden="false" name="IQ_WIP_INV" vbProcedure="false">"c1335"</definedName>
    <definedName function="false" hidden="false" name="IQ_WORKING_CAP" vbProcedure="false">"c3494"</definedName>
    <definedName function="false" hidden="false" name="IQ_WORKMEN_WRITTEN" vbProcedure="false">"c1336"</definedName>
    <definedName function="false" hidden="false" name="IQ_XDIV_DATE" vbProcedure="false">"c2203"</definedName>
    <definedName function="false" hidden="false" name="IQ_YEARHIGH" vbProcedure="false">"c1337"</definedName>
    <definedName function="false" hidden="false" name="IQ_YEARHIGH_DATE" vbProcedure="false">"c2250"</definedName>
    <definedName function="false" hidden="false" name="IQ_YEARLOW" vbProcedure="false">"c1338"</definedName>
    <definedName function="false" hidden="false" name="IQ_YEARLOW_DATE" vbProcedure="false">"c2251"</definedName>
    <definedName function="false" hidden="false" name="IQ_YTD" vbProcedure="false">3000</definedName>
    <definedName function="false" hidden="false" name="IQ_YTW" vbProcedure="false">"c2163"</definedName>
    <definedName function="false" hidden="false" name="IQ_YTW_DATE" vbProcedure="false">"c2164"</definedName>
    <definedName function="false" hidden="false" name="IQ_YTW_DATE_TYPE" vbProcedure="false">"c2165"</definedName>
    <definedName function="false" hidden="false" name="IQ_Z_SCORE" vbProcedure="false">"c1339"</definedName>
    <definedName function="false" hidden="false" name="IRR_fiveyear" vbProcedure="false">[7]PPS!$R$24:$X$32</definedName>
    <definedName function="false" hidden="false" name="IRR_threeyear" vbProcedure="false">[7]PPS!$R$8:$X$16</definedName>
    <definedName function="false" hidden="false" name="IsColHidden" vbProcedure="false">FALSE()</definedName>
    <definedName function="false" hidden="false" name="IsLTMColHidden" vbProcedure="false">FALSE()</definedName>
    <definedName function="false" hidden="false" name="jj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K" vbProcedure="false">[8]WV!$E$32</definedName>
    <definedName function="false" hidden="false" name="Laidlaw_AVP" vbProcedure="false">[13]Hays_Consolidated_AVP!$C$2:$K$39</definedName>
    <definedName function="false" hidden="false" name="last12" vbProcedure="false">'[6]Buy-in_1y'!$K$2:$K$8</definedName>
    <definedName function="false" hidden="false" name="last6" vbProcedure="false">'[6]Buy-in_6mo'!$K$2:$K$8</definedName>
    <definedName function="false" hidden="false" name="laura1" vbProcedure="false">'[6]Buy-in_1y'!$A$2:$C$132</definedName>
    <definedName function="false" hidden="false" name="LBO" vbProcedure="false">#REF!,#REF!,#REF!</definedName>
    <definedName function="false" hidden="false" name="LBO_1" vbProcedure="false">#REF!</definedName>
    <definedName function="false" hidden="false" name="LBO_2" vbProcedure="false">#REF!</definedName>
    <definedName function="false" hidden="false" name="LBO_3" vbProcedure="false">#REF!</definedName>
    <definedName function="false" hidden="false" name="LBO_4" vbProcedure="false">#REF!</definedName>
    <definedName function="false" hidden="false" name="LBO_5" vbProcedure="false">#REF!</definedName>
    <definedName function="false" hidden="false" name="LBO_6" vbProcedure="false">#REF!</definedName>
    <definedName function="false" hidden="false" name="LBO_7" vbProcedure="false">#REF!</definedName>
    <definedName function="false" hidden="false" name="LBO_8" vbProcedure="false">#REF!</definedName>
    <definedName function="false" hidden="false" name="Length" vbProcedure="false">'[20]DCF I (In)'!$G$105</definedName>
    <definedName function="false" hidden="false" name="LIBOR" vbProcedure="false">#REF!</definedName>
    <definedName function="false" hidden="false" name="LTIP" vbProcedure="false">'[7]NOSH—Mar 05'!$B$26:$F$33</definedName>
    <definedName function="false" hidden="false" name="man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Management_Share" vbProcedure="false">[4]COCKPIT!$E$312</definedName>
    <definedName function="false" hidden="false" name="Management_Share_Out" vbProcedure="false">[4]COCKPIT!$F$320</definedName>
    <definedName function="false" hidden="false" name="mans" vbProcedure="false">{"quarterly",#N/A,FALSE,"Income Statement";#N/A,#N/A,FALSE,"print segment";#N/A,#N/A,FALSE,"Balance Sheet";#N/A,#N/A,FALSE,"Annl Inc";#N/A,#N/A,FALSE,"Cash Flow"}</definedName>
    <definedName function="false" hidden="false" name="MarginSens_Base" vbProcedure="false">[7]DCF!$E$159:$K$166</definedName>
    <definedName function="false" hidden="false" name="Market" vbProcedure="false">[14]Input!$B$8:$AE$131</definedName>
    <definedName function="false" hidden="false" name="me" vbProcedure="false">"Button 5"</definedName>
    <definedName function="false" hidden="false" name="MEXICO_CASE" vbProcedure="false">#REF!</definedName>
    <definedName function="false" hidden="false" name="Month" vbProcedure="false">'[21]Validation &amp; Graph Calcs'!$A$4:$A$15</definedName>
    <definedName function="false" hidden="false" name="mtr" vbProcedure="false">[13]Hays_DealSheet!$L$22</definedName>
    <definedName function="false" hidden="false" name="mult" vbProcedure="false">[6]FootballField!$B$34:$O$37</definedName>
    <definedName function="false" hidden="false" name="Multiples" vbProcedure="false">[5]SOTP!$I$7:$M$14</definedName>
    <definedName function="false" hidden="false" name="n" vbProcedure="false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function="false" hidden="false" name="No" vbProcedure="false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function="false" hidden="false" name="NOSH" vbProcedure="false">[4]COCKPIT!$I$54</definedName>
    <definedName function="false" hidden="false" name="o" vbProcedure="false">[4]LBO!$G$353</definedName>
    <definedName function="false" hidden="false" name="Offer_Price" vbProcedure="false">[4]COCKPIT!$I$38</definedName>
    <definedName function="false" hidden="false" name="ok" vbProcedure="false">'[22]Error Check'!$C$71</definedName>
    <definedName function="false" hidden="false" name="oneyr" vbProcedure="false">'[6]2yr &amp; 1yr share price'!$AB$10:$AG$272</definedName>
    <definedName function="false" hidden="false" name="Operating_profit_plus_D_A" vbProcedure="false">[7]CFS!$B$9:$H$21</definedName>
    <definedName function="false" hidden="false" name="Options" vbProcedure="false">'[7]NOSH—Mar 05'!$G$7:$L$35</definedName>
    <definedName function="false" hidden="false" name="Partner_Share" vbProcedure="false">[4]COCKPIT!$D$88</definedName>
    <definedName function="false" hidden="false" name="Partner_Share_Out" vbProcedure="false">[4]COCKPIT!$F$88</definedName>
    <definedName function="false" hidden="false" name="PEER_SP" vbProcedure="false">'[19]Share price performance'!$Q$10:$W$274</definedName>
    <definedName function="false" hidden="false" name="PEER_SP_GROWTH" vbProcedure="false">'[19]Share price performance'!$Y$10:$AC$17</definedName>
    <definedName function="false" hidden="false" name="pensions" vbProcedure="false">[7]Assumptions!$AC$3</definedName>
    <definedName function="false" hidden="false" name="Pension_Adjusts" vbProcedure="false">[7]Pension!$H$7:$M$16</definedName>
    <definedName function="false" hidden="false" name="Pension_Assumpt" vbProcedure="false">[7]Pension!$B$24:$E$34</definedName>
    <definedName function="false" hidden="false" name="Pension_Cashcost" vbProcedure="false">[7]Pension!$J$37:$L$39</definedName>
    <definedName function="false" hidden="false" name="Pension_Charges" vbProcedure="false">[7]Pension!$B$40:$C$50</definedName>
    <definedName function="false" hidden="false" name="Pension_Liabs" vbProcedure="false">[7]Pension!$B$7:$D$19</definedName>
    <definedName function="false" hidden="false" name="Percent" vbProcedure="false">[4]COCKPIT!$I$16</definedName>
    <definedName function="false" hidden="false" name="Perp" vbProcedure="false">[4]COCKPIT!$D$80</definedName>
    <definedName function="false" hidden="false" name="PE_bands" vbProcedure="false">[7]PE_Bands!$L$14:$S$1693</definedName>
    <definedName function="false" hidden="false" name="PF_Financials" vbProcedure="false">[13]PF_PPS!$B$11:$J$24</definedName>
    <definedName function="false" hidden="false" name="PF_Trading" vbProcedure="false">[13]PF_PPS!$B$4:$G$9</definedName>
    <definedName function="false" hidden="false" name="print" vbProcedure="false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function="false" hidden="false" name="Project_Summary" vbProcedure="false">[5]LBO!$O$26:$U$34</definedName>
    <definedName function="false" hidden="false" name="Pul_USD_fins" vbProcedure="false">[7]PPS!$C$88:$G$97</definedName>
    <definedName function="false" hidden="false" name="range" vbProcedure="false">'[6]Buy-in_6mo'!$H$2:$H$8</definedName>
    <definedName function="false" hidden="false" name="range_1" vbProcedure="false">#REF!</definedName>
    <definedName function="false" hidden="false" name="range_16" vbProcedure="false">#REF!</definedName>
    <definedName function="false" hidden="false" name="range_17" vbProcedure="false">#REF!</definedName>
    <definedName function="false" hidden="false" name="range_18" vbProcedure="false">#REF!</definedName>
    <definedName function="false" hidden="false" name="range_2" vbProcedure="false">#REF!</definedName>
    <definedName function="false" hidden="false" name="range_FF" vbProcedure="false">#REF!</definedName>
    <definedName function="false" hidden="false" name="Range_Financials" vbProcedure="false">#REF!</definedName>
    <definedName function="false" hidden="false" name="rate" vbProcedure="false">[8]WV!$E$34</definedName>
    <definedName function="false" hidden="false" name="Recap_scenario" vbProcedure="false">{"cap_structure",#N/A,FALSE,"Graph-Mkt Cap";"price",#N/A,FALSE,"Graph-Price";"ebit",#N/A,FALSE,"Graph-EBITDA";"ebitda",#N/A,FALSE,"Graph-EBITDA"}</definedName>
    <definedName function="false" hidden="false" name="refin" vbProcedure="false">[7]DealSheet!$E$36</definedName>
    <definedName function="false" hidden="false" name="Relative_Mkt_Cap" vbProcedure="false">[13]Hays_VED_MV!$B$8:$B$529,[13]Hays_VED_MV!$C$8:$C$529,[13]Hays_VED_MV!$F$8:$F$529</definedName>
    <definedName function="false" hidden="false" name="Relative_valuation" vbProcedure="false">[16]Relative!$A$4:$O$33</definedName>
    <definedName function="false" hidden="false" name="RNG" vbProcedure="false">[23]Edinburgh!$AA$10:$AM$109</definedName>
    <definedName function="false" hidden="false" name="roll_forward" vbProcedure="false">[7]DealSheet!$F$14</definedName>
    <definedName function="false" hidden="false" name="R_EV" vbProcedure="false">[16]Valuation!$A$3:$E$21</definedName>
    <definedName function="false" hidden="false" name="R_EV_adj" vbProcedure="false">[16]Valuation!$A$22:$B$32</definedName>
    <definedName function="false" hidden="false" name="R_F" vbProcedure="false">[16]F!$M$10:$O$28</definedName>
    <definedName function="false" hidden="false" name="R_F2" vbProcedure="false">[16]F!$D$10:$F$26</definedName>
    <definedName function="false" hidden="false" name="R_G1" vbProcedure="false">[16]Operational!$A$7:$C$33</definedName>
    <definedName function="false" hidden="false" name="R_G2" vbProcedure="false">[16]Operational!$D$7:$F$33</definedName>
    <definedName function="false" hidden="false" name="R_G3" vbProcedure="false">[16]Operational!$G$7:$I$33</definedName>
    <definedName function="false" hidden="false" name="R_key_drivers" vbProcedure="false">[16]Valuation!$N$44:$R$52</definedName>
    <definedName function="false" hidden="false" name="R_npv" vbProcedure="false">[16]NPV!$G$47:$AF$47</definedName>
    <definedName function="false" hidden="false" name="s" vbProcedure="false">[8]WV!$E$30</definedName>
    <definedName function="false" hidden="false" name="S1_BUYBACK_CASE" vbProcedure="false">#REF!</definedName>
    <definedName function="false" hidden="false" name="S1_CRSO_CASE" vbProcedure="false">#REF!</definedName>
    <definedName function="false" hidden="false" name="S1_EQUITY_RAISE_METHOD" vbProcedure="false">#REF!</definedName>
    <definedName function="false" hidden="false" name="S1_RATINGS_CASE" vbProcedure="false">#REF!</definedName>
    <definedName function="false" hidden="false" name="S1_WINECO_CASE" vbProcedure="false">#REF!</definedName>
    <definedName function="false" hidden="false" name="S2_BUYBACK_CASE" vbProcedure="false">#REF!</definedName>
    <definedName function="false" hidden="false" name="S2_EQUITY_RAISE_METHOD" vbProcedure="false">#REF!</definedName>
    <definedName function="false" hidden="false" name="S2_RATINGS_CASE" vbProcedure="false">#REF!</definedName>
    <definedName function="false" hidden="false" name="S3_EQUITY_RAISE_METHOD" vbProcedure="false">#REF!</definedName>
    <definedName function="false" hidden="false" name="SAB_FINS_CASE" vbProcedure="false">#REF!</definedName>
    <definedName function="false" hidden="false" name="SAB_SP" vbProcedure="false">#REF!</definedName>
    <definedName function="false" hidden="false" name="SandU" vbProcedure="false">[7]LBO!$BP$49:$BU$67</definedName>
    <definedName function="false" hidden="false" name="SAPBEXrevision" vbProcedure="false">18</definedName>
    <definedName function="false" hidden="false" name="SAPBEXsysID" vbProcedure="false">"BWG"</definedName>
    <definedName function="false" hidden="false" name="SAPBEXwbID" vbProcedure="false">"3LG2HDNOMZXXPT5GCGTKWGJ0B"</definedName>
    <definedName function="false" hidden="false" name="scenario" vbProcedure="false">[22]Scenarios!$H$6</definedName>
    <definedName function="false" hidden="false" name="ScenarioSwitch" vbProcedure="false">'[20]DCF I (In)'!$Q$99</definedName>
    <definedName function="false" hidden="false" name="SC_Disposal" vbProcedure="false">[4]COCKPIT!$D$104</definedName>
    <definedName function="false" hidden="false" name="SC_Disposals" vbProcedure="false">[4]COCKPIT!$D$104</definedName>
    <definedName function="false" hidden="false" name="SC_trans_date" vbProcedure="false">'[4]Specialty Chem Cluster_COCKPIT'!$E$10</definedName>
    <definedName function="false" hidden="false" name="sellers" vbProcedure="false">[7]PPS!$C$31:$D$36</definedName>
    <definedName function="false" hidden="false" name="sencount" vbProcedure="false">1</definedName>
    <definedName function="false" hidden="false" name="Sensitivity_tables" vbProcedure="false">[5]LBO!$B$302:$H$333</definedName>
    <definedName function="false" hidden="false" name="SGRF_Share" vbProcedure="false">[4]COCKPIT!$D$87</definedName>
    <definedName function="false" hidden="false" name="SGRF_Share_Out" vbProcedure="false">[4]COCKPIT!$F$87</definedName>
    <definedName function="false" hidden="false" name="SHAD" vbProcedure="false">[23]Dundee!$Z$10:$AL$111</definedName>
    <definedName function="false" hidden="false" name="share_box" vbProcedure="false">[7]PPS!$I$25:$K$31</definedName>
    <definedName function="false" hidden="false" name="Ship_Sales_EBITDA" vbProcedure="false">[5]Ships!$B$121:$H$128</definedName>
    <definedName function="false" hidden="false" name="Ship_WACC_TV" vbProcedure="false">[5]Ships!$B$111:$H$118</definedName>
    <definedName function="false" hidden="false" name="solver_cvg" vbProcedure="false">0.0001</definedName>
    <definedName function="false" hidden="false" name="solver_drv" vbProcedure="false">1</definedName>
    <definedName function="false" hidden="false" name="solver_est" vbProcedure="false">1</definedName>
    <definedName function="false" hidden="false" name="solver_itr" vbProcedure="false">100</definedName>
    <definedName function="false" hidden="false" name="solver_lin" vbProcedure="false">2</definedName>
    <definedName function="false" hidden="false" name="solver_neg" vbProcedure="false">2</definedName>
    <definedName function="false" hidden="false" name="solver_num" vbProcedure="false">2</definedName>
    <definedName function="false" hidden="false" name="solver_nwt" vbProcedure="false">1</definedName>
    <definedName function="false" hidden="false" name="solver_pre" vbProcedure="false">0.1</definedName>
    <definedName function="false" hidden="false" name="solver_rel1" vbProcedure="false">2</definedName>
    <definedName function="false" hidden="false" name="solver_rel2" vbProcedure="false">2</definedName>
    <definedName function="false" hidden="false" name="solver_rhs1" vbProcedure="false">7</definedName>
    <definedName function="false" hidden="false" name="solver_rhs2" vbProcedure="false">7</definedName>
    <definedName function="false" hidden="false" name="solver_scl" vbProcedure="false">2</definedName>
    <definedName function="false" hidden="false" name="solver_sho" vbProcedure="false">2</definedName>
    <definedName function="false" hidden="false" name="solver_tim" vbProcedure="false">100</definedName>
    <definedName function="false" hidden="false" name="solver_tol" vbProcedure="false">0.1</definedName>
    <definedName function="false" hidden="false" name="solver_typ" vbProcedure="false">3</definedName>
    <definedName function="false" hidden="false" name="solver_val" vbProcedure="false">7</definedName>
    <definedName function="false" hidden="false" name="SOP1_S" vbProcedure="false">[3]V!$K$8:$K$19</definedName>
    <definedName function="false" hidden="false" name="SOP2_S" vbProcedure="false">[3]V!$K$19:$K$24</definedName>
    <definedName function="false" hidden="false" name="sopval" vbProcedure="false">'[6]sop valuation'!$C$2:$M$13</definedName>
    <definedName function="false" hidden="false" name="SOTP" vbProcedure="false">[5]SOTP!$B$7:$G$19</definedName>
    <definedName function="false" hidden="false" name="Sources_Uses" vbProcedure="false">[4]COCKPIT!$C$127:$M$147</definedName>
    <definedName function="false" hidden="false" name="SO_trans_date" vbProcedure="false">'[4]Stdalone Other Cluster_COCKPIT'!$E$10</definedName>
    <definedName function="false" hidden="false" name="sp" vbProcedure="false">'[6]Buy-in_1y'!$D$8:$E$269</definedName>
    <definedName function="false" hidden="false" name="SP_Disposal" vbProcedure="false">[4]COCKPIT!$D$105</definedName>
    <definedName function="false" hidden="false" name="SP_Disposals" vbProcedure="false">[4]COCKPIT!$D$105</definedName>
    <definedName function="false" hidden="false" name="SP_trans_date" vbProcedure="false">'[4]Specialty Plast Cluster_COCKPIT'!$E$10</definedName>
    <definedName function="false" hidden="false" name="sssssss" vbProcedure="false">'[24]DCF I (In)'!$I$119</definedName>
    <definedName function="false" hidden="false" name="sssssssssssssssssssssssssssssss" vbProcedure="false">'[24]DCF I (In)'!$A$117</definedName>
    <definedName function="false" hidden="false" name="Stand_Disposal" vbProcedure="false">[4]COCKPIT!$D$103</definedName>
    <definedName function="false" hidden="false" name="Stub" vbProcedure="false">[25]Combined!$H$9</definedName>
    <definedName function="false" hidden="false" name="stubb1" vbProcedure="false">[5]LBO!$E$26</definedName>
    <definedName function="false" hidden="false" name="stub_period" vbProcedure="false">'[22]Inc Statement'!$I$9</definedName>
    <definedName function="false" hidden="false" name="Sub_Sales_EBITDA" vbProcedure="false">[5]Submarine!$B$121:$H$128</definedName>
    <definedName function="false" hidden="false" name="Sub_WACC_TV" vbProcedure="false">[5]Submarine!$B$111:$H$118</definedName>
    <definedName function="false" hidden="false" name="sum" vbProcedure="false">[6]Contribution!$B$4:$J$29</definedName>
    <definedName function="false" hidden="false" name="Summary_financials" vbProcedure="false">[5]LBO!$B$255:$P$298</definedName>
    <definedName function="false" hidden="false" name="summ_DCFfins" vbProcedure="false">[7]PPS!$C$102:$Q$127</definedName>
    <definedName function="false" hidden="false" name="summ_fins" vbProcedure="false">[7]PPS!$C$41:$G$69</definedName>
    <definedName function="false" hidden="false" name="Sunil" vbProcedure="false">[4]LBO!$A$1</definedName>
    <definedName function="false" hidden="false" name="sweep" vbProcedure="false">[5]Debt!$D$27</definedName>
    <definedName function="false" hidden="false" name="SwitchDiscount" vbProcedure="false">'[20]DCF I (In)'!$A$125</definedName>
    <definedName function="false" hidden="false" name="SwitchExit" vbProcedure="false">'[20]DCF I (In)'!$I$119</definedName>
    <definedName function="false" hidden="false" name="SwitchListed" vbProcedure="false">'[20]DCF I (In)'!$A$117</definedName>
    <definedName function="false" hidden="false" name="SYNERGIES_CASE" vbProcedure="false">#REF!</definedName>
    <definedName function="false" hidden="false" name="Synergies_Table_2" vbProcedure="false">'[5]Babcock synergies'!$C$38:$J$44</definedName>
    <definedName function="false" hidden="false" name="synergy" vbProcedure="false">[7]PPS!$C$149:$F$156</definedName>
    <definedName function="false" hidden="false" name="Synergy_Sensitivity" vbProcedure="false">'[5]Babcock synergies'!$C$36:$J$44</definedName>
    <definedName function="false" hidden="false" name="S_G1" vbProcedure="false">[16]Operational!$K$7:$M$33</definedName>
    <definedName function="false" hidden="false" name="S_G2" vbProcedure="false">[16]Operational!$N$7:$P$33</definedName>
    <definedName function="false" hidden="false" name="S_G3" vbProcedure="false">[16]Operational!$Q$7:$S$33</definedName>
    <definedName function="false" hidden="false" name="S_U" vbProcedure="false">#REF!</definedName>
    <definedName function="false" hidden="false" name="t" vbProcedure="false">[8]WV!$E$31</definedName>
    <definedName function="false" hidden="false" name="table1" vbProcedure="false">'[6]Buy-in_1y'!$I$38:$K$41</definedName>
    <definedName function="false" hidden="false" name="table2" vbProcedure="false">'[6]Buy-in_6mo'!$I$38:$K$41</definedName>
    <definedName function="false" hidden="false" name="Table_20" vbProcedure="false">[4]LBO!$R$360:$Z$370</definedName>
    <definedName function="false" hidden="false" name="Table_21" vbProcedure="false">[4]LBO!$B$315:$T$351</definedName>
    <definedName function="false" hidden="false" name="Table_22" vbProcedure="false">[4]LBO!$B$78:$R$100</definedName>
    <definedName function="false" hidden="false" name="Table_23" vbProcedure="false">[4]COCKPIT!$B$152:$D$161</definedName>
    <definedName function="false" hidden="false" name="Table_24" vbProcedure="false">[4]COCKPIT!$K$152:$N$161</definedName>
    <definedName function="false" hidden="false" name="takeout" vbProcedure="false">[6]TAKEOUT_ANALYSIS!$B$4:$M$29</definedName>
    <definedName function="false" hidden="false" name="Targ_IRR_3year" vbProcedure="false">[7]LBO!$AT$64:$AZ$70</definedName>
    <definedName function="false" hidden="false" name="Tax_rate" vbProcedure="false">[13]Hays_DealSheet!$L$22</definedName>
    <definedName function="false" hidden="false" name="Temp1" vbProcedure="false">{"quarterly",#N/A,FALSE,"Income Statement";#N/A,#N/A,FALSE,"print segment";#N/A,#N/A,FALSE,"Balance Sheet";#N/A,#N/A,FALSE,"Annl Inc";#N/A,#N/A,FALSE,"Cash Flow"}</definedName>
    <definedName function="false" hidden="false" name="Three_IRR_EBITA" vbProcedure="false">[7]PPS!$R$60:$X$68</definedName>
    <definedName function="false" hidden="false" name="Three_MM" vbProcedure="false">[7]PPS!$R$74:$X$82</definedName>
    <definedName function="false" hidden="false" name="Trans_Date" vbProcedure="false">[4]COCKPIT!$I$13</definedName>
    <definedName function="false" hidden="false" name="TVandWACC_FV" vbProcedure="false">[7]DCF!$M$102:$Q$106</definedName>
    <definedName function="false" hidden="false" name="TVandWACC_ImpliedMultiples" vbProcedure="false">[7]DCF!$AN$111:$AT$117</definedName>
    <definedName function="false" hidden="false" name="TVandWACC_OfferPrice" vbProcedure="false">[7]DCF!$AN$100:$AT$106</definedName>
    <definedName function="false" hidden="false" name="twoyr" vbProcedure="false">'[6]2yr &amp; 1yr share price'!$K$10:$P$532</definedName>
    <definedName function="false" hidden="false" name="update" vbProcedure="false">'[22]Error Check'!$I$71</definedName>
    <definedName function="false" hidden="false" name="Upside_case_EV" vbProcedure="false">[3]V!$B$16:$G$27</definedName>
    <definedName function="false" hidden="false" name="v" vbProcedure="false">[8]WV!$E$33</definedName>
    <definedName function="false" hidden="false" name="val" vbProcedure="false">[3]F!$B$8:$B$30,[3]F!$M$9,[3]F!$M$9:$O$30</definedName>
    <definedName function="false" hidden="false" name="Valuation" vbProcedure="false">[5]Valuation!$B$7:$G$12</definedName>
    <definedName function="false" hidden="false" name="Val_data" vbProcedure="false">[3]F!$D$10:$F$25</definedName>
    <definedName function="false" hidden="false" name="val_mult" vbProcedure="false">[3]F!$B$34:$O$36</definedName>
    <definedName function="false" hidden="false" name="Various_Nosh" vbProcedure="false">'[7]NOSH—Mar 05'!$Q$7:$W$12</definedName>
    <definedName function="false" hidden="false" name="Vedior_exchange_rate" vbProcedure="false">[13]Ved_Financials_Cal!$M$2</definedName>
    <definedName function="false" hidden="false" name="Vedior_Graph" vbProcedure="false">[13]Shr_Graphs!$J$8:$K$530,[13]Shr_Graphs!$N$8:$N$530</definedName>
    <definedName function="false" hidden="false" name="Ved_exchange_rate" vbProcedure="false">[13]Ved_Financials_Cal!$M$2</definedName>
    <definedName function="false" hidden="false" name="Ved_exchange_ratio" vbProcedure="false">[13]Ved_Financials_Cal!$M$2</definedName>
    <definedName function="false" hidden="false" name="Ved_Financials" vbProcedure="false">[13]Ved_PPS!$B$18:$J$34</definedName>
    <definedName function="false" hidden="false" name="Ved_Trading" vbProcedure="false">[13]Ved_PPS!$B$4:$I$16</definedName>
    <definedName function="false" hidden="false" name="WACC" vbProcedure="false">[5]DCF!$E$10</definedName>
    <definedName function="false" hidden="false" name="WACC1" vbProcedure="false">'[5]VT DCF'!$E$10</definedName>
    <definedName function="false" hidden="false" name="WACC_calculation" vbProcedure="false">[10]Summary!$G$5:$K$25</definedName>
    <definedName function="false" hidden="false" name="Wil_USD_fins" vbProcedure="false">[7]PPS!$C$74:$G$83</definedName>
    <definedName function="false" hidden="false" name="wrn.Accounts._.and._.Assumptions." vbProcedure="false">{"S&amp;U",#N/A,FALSE,"s&amp;u";"financing",#N/A,FALSE,"Input";"financing2",#N/A,FALSE,"Input";"Balance Sheet",#N/A,FALSE,"BS";"P&amp;L",#N/A,FALSE,"P&amp;L";"Cashflow",#N/A,FALSE,"CF"}</definedName>
    <definedName function="false" hidden="false" name="wrn.ALL." vbProcedure="false">{#N/A,#N/A,FALSE,"DCF";#N/A,#N/A,FALSE,"WACC";#N/A,#N/A,FALSE,"Sales_EBIT";#N/A,#N/A,FALSE,"Capex_Depreciation";#N/A,#N/A,FALSE,"WC";#N/A,#N/A,FALSE,"Interest";#N/A,#N/A,FALSE,"Assumptions"}</definedName>
    <definedName function="false" hidden="false" name="wrn.Complete._.Report." vbProcedure="false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function="false" hidden="false" name="wrn.CompleteReport." vbProcedure="false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function="false" hidden="false" name="wrn.Covenants." vbProcedure="false">{"Covenants",#N/A,FALSE,"Covs";"quarterly covenants",#N/A,FALSE,"Covs";"quarterly projections",#N/A,FALSE,"Covs"}</definedName>
    <definedName function="false" hidden="false" name="wrn.dcf.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wrn.DCFEpervier." vbProcedure="false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function="false" hidden="false" name="wrn.Earnings._.Model." vbProcedure="false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function="false" hidden="false" name="wrn.forecast." vbProcedure="false">{#N/A,#N/A,FALSE,"model"}</definedName>
    <definedName function="false" hidden="false" name="wrn.forecast2" vbProcedure="false">{#N/A,#N/A,FALSE,"model"}</definedName>
    <definedName function="false" hidden="false" name="wrn.forecastassumptions." vbProcedure="false">{#N/A,#N/A,FALSE,"model"}</definedName>
    <definedName function="false" hidden="false" name="wrn.forecastassumptions2" vbProcedure="false">{#N/A,#N/A,FALSE,"model"}</definedName>
    <definedName function="false" hidden="false" name="wrn.forecastROIC." vbProcedure="false">{#N/A,#N/A,FALSE,"model"}</definedName>
    <definedName function="false" hidden="false" name="wrn.forecastROIC2" vbProcedure="false">{#N/A,#N/A,FALSE,"model"}</definedName>
    <definedName function="false" hidden="false" name="wrn.Full." vbProcedure="false">{"front",#N/A,FALSE,"Cover";"S&amp;U",#N/A,FALSE,"s&amp;u";"financing",#N/A,FALSE,"Input";"financing2",#N/A,FALSE,"Input";"Ratios",#N/A,FALSE,"Ratios";"P&amp;L",#N/A,FALSE,"P&amp;L";"Cashflow",#N/A,FALSE,"CF";"Balance Sheet",#N/A,FALSE,"BS";"Exit Cap",#N/A,FALSE,"Rets";"Returns",#N/A,FALSE,"Rets";"Covenants",#N/A,FALSE,"Covs";"input1",#N/A,FALSE,"Input";"input2",#N/A,FALSE,"Input";"input3",#N/A,FALSE,"Input";"graph",#N/A,FALSE,"Graphs"}</definedName>
    <definedName function="false" hidden="false" name="wrn.Full._.Print." vbProcedure="false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function="false" hidden="false" name="wrn.handout." vbProcedure="false">{"quarterly",#N/A,FALSE,"Income Statement New CPB";"annual",#N/A,FALSE,"Income Statement New CPB";"cash flow",#N/A,FALSE,"Cash Flow";"balance",#N/A,FALSE,"Balance Sheet";"seg",#N/A,FALSE,"New Segment Breakout"}</definedName>
    <definedName function="false" hidden="false" name="wrn.history." vbProcedure="false">{#N/A,#N/A,FALSE,"model"}</definedName>
    <definedName function="false" hidden="false" name="wrn.history2" vbProcedure="false">{#N/A,#N/A,FALSE,"model"}</definedName>
    <definedName function="false" hidden="false" name="wrn.histROIC." vbProcedure="false">{#N/A,#N/A,FALSE,"model"}</definedName>
    <definedName function="false" hidden="false" name="wrn.histROIC2" vbProcedure="false">{#N/A,#N/A,FALSE,"model"}</definedName>
    <definedName function="false" hidden="false" name="wrn.market._.share.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wrn.PRINT." vbProcedure="false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function="false" hidden="false" name="wrn.print._.graphs." vbProcedure="false">{"cap_structure",#N/A,FALSE,"Graph-Mkt Cap";"price",#N/A,FALSE,"Graph-Price";"ebit",#N/A,FALSE,"Graph-EBITDA";"ebitda",#N/A,FALSE,"Graph-EBITDA"}</definedName>
    <definedName function="false" hidden="false" name="wrn.print._.raw._.data._.entry." vbProcedure="false">{"inputs raw data",#N/A,TRUE,"INPUT"}</definedName>
    <definedName function="false" hidden="false" name="wrn.print._.summary._.sheets." vbProcedure="false">{"summary1",#N/A,TRUE,"Comps";"summary2",#N/A,TRUE,"Comps";"summary3",#N/A,TRUE,"Comps"}</definedName>
    <definedName function="false" hidden="false" name="wrn.Print_model." vbProcedure="false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function="false" hidden="false" name="wrn.Short._.Print." vbProcedure="false">{#N/A,#N/A,FALSE,"Summary";#N/A,#N/A,FALSE,"Returns";#N/A,#N/A,FALSE,"Opening BS";#N/A,#N/A,FALSE,"EMO";#N/A,#N/A,FALSE,"BS";#N/A,#N/A,FALSE,"IS";#N/A,#N/A,FALSE,"Metalworking IS";#N/A,#N/A,FALSE,"CFS";#N/A,#N/A,FALSE,"Ratios"}</definedName>
    <definedName function="false" hidden="false" name="wrn.Summary." vbProcedure="false">{"front",#N/A,TRUE,"Cover";"P&amp;L",#N/A,TRUE,"P&amp;L";"Balance Sheet",#N/A,TRUE,"BS";"Cashflow",#N/A,TRUE,"CF";"Exit Cap",#N/A,TRUE,"Rets";"Returns",#N/A,TRUE,"Rets";"S&amp;U",#N/A,TRUE,"s&amp;u"}</definedName>
    <definedName function="false" hidden="false" name="wrn1.history" vbProcedure="false">{#N/A,#N/A,FALSE,"model"}</definedName>
    <definedName function="false" hidden="false" name="wrn3.histroic" vbProcedure="false">{#N/A,#N/A,FALSE,"model"}</definedName>
    <definedName function="false" hidden="false" name="WSMI_Sales_EBITDA" vbProcedure="false">[5]WSMI!$C$123:$H$128</definedName>
    <definedName function="false" hidden="false" name="WSMI_WACC_TV" vbProcedure="false">[5]WSMI!$C$113:$H$118</definedName>
    <definedName function="false" hidden="false" name="wvu.inputs._.raw._.data." vbProcedure="false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function="false" hidden="false" name="wvu.summary1." vbProcedure="false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function="false" hidden="false" name="wvu.summary2." vbProcedure="false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function="false" hidden="false" name="wvu.summary3." vbProcedure="fals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function="false" hidden="false" name="xstr" vbProcedure="false">'[6]xstrata as %'!$G$8:$J$874</definedName>
    <definedName function="false" hidden="false" name="xx" vbProcedure="false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function="false" hidden="false" name="year2" vbProcedure="false">'[6]Share price_2years'!$L$7:$Q$531</definedName>
    <definedName function="false" hidden="false" name="year_days" vbProcedure="false">[4]COCKPIT!$X$13</definedName>
    <definedName function="false" hidden="false" name="ZZZ" vbProcedure="false">{"AR",#N/A,FALSE,"ASMGTSUM";"INV",#N/A,FALSE,"ASMGTSUM";"HCCOMP",#N/A,FALSE,"ASMGTSUM";"cap.depr",#N/A,FALSE,"ASMGTSUM"}</definedName>
    <definedName function="false" hidden="false" name="_bdm.1CEE895BAA7B41D59F88EC619FDEF041.edm" vbProcedure="false">#REF!</definedName>
    <definedName function="false" hidden="false" name="_bdm.228191AD795C44C3B2C1D29851BA6B5A.edm" vbProcedure="false">#REF!</definedName>
    <definedName function="false" hidden="false" name="_bdm.3D14DB32183C4604A0E4D79FEAD65638.edm" vbProcedure="false">#REF!</definedName>
    <definedName function="false" hidden="false" name="_bdm.41e607f308fc422b8d5a5284804a8ff7.edm" vbProcedure="false">#REF!</definedName>
    <definedName function="false" hidden="false" name="_bdm.5F91EDFB28E345298D64C1B04C911BD8.edm" vbProcedure="false">Assumptions!$1:$1048576</definedName>
    <definedName function="false" hidden="false" name="_bdm.609C5E0B40C34CEC83463B2CED066A56.edm" vbProcedure="false">#REF!</definedName>
    <definedName function="false" hidden="false" name="_bdm.6DE9FD41CF0248559D918CB423239EC7.edm" vbProcedure="false">#REF!</definedName>
    <definedName function="false" hidden="false" name="_bdm.74CEE327218B454AA9BC56D8CEA74141.edm" vbProcedure="false">'DCF input'!$1:$1048576</definedName>
    <definedName function="false" hidden="false" name="_bdm.a4ac6fa1a2134a37ad560cac0499cf89.edm" vbProcedure="false">'DCF output'!$1:$1048576</definedName>
    <definedName function="false" hidden="false" name="_bdm.A77C3BBF950C4F3C8195B83DEAA7CFBF.edm" vbProcedure="false">#REF!</definedName>
    <definedName function="false" hidden="false" name="_bdm.B028FC28E4054953B61282121BB0749D.edm" vbProcedure="false">#REF!</definedName>
    <definedName function="false" hidden="false" name="_bdm.BA7DF401FF66448AB626C492D77D0998.edm" vbProcedure="false">#REF!</definedName>
    <definedName function="false" hidden="false" name="_bdm.D62A5529011B4AA59DA7E2E0D578E7E6.edm" vbProcedure="false">#REF!</definedName>
    <definedName function="false" hidden="false" name="_bdm.e7e432fdd12f4d849a28c987dde91ad5.edm" vbProcedure="false">#REF!</definedName>
    <definedName function="false" hidden="false" name="_bdm._6DE9FD41CF0248559D918CB423239EC7" vbProcedure="false">'[1]Data Arrangement'!$A$1:$IV$65536</definedName>
    <definedName function="false" hidden="false" name="__FDS_HYPERLINK_TOGGLE_STATE__" vbProcedure="false">"ON"</definedName>
    <definedName function="false" hidden="false" name="__FDS_UNIQUE_RANGE_ID_GENERATOR_COUNTER" vbProcedure="false">1</definedName>
    <definedName function="false" hidden="false" localSheetId="5" name="BRAZIL_CASE" vbProcedure="false">#REF!</definedName>
    <definedName function="false" hidden="false" localSheetId="5" name="FX_CASE_1" vbProcedure="false">#REF!</definedName>
    <definedName function="false" hidden="false" localSheetId="5" name="FX_CASE_2" vbProcedure="false">#REF!</definedName>
    <definedName function="false" hidden="false" localSheetId="5" name="MEXICO_CASE" vbProcedure="false">#REF!</definedName>
    <definedName function="false" hidden="false" localSheetId="5" name="range_16" vbProcedure="false">#REF!</definedName>
    <definedName function="false" hidden="false" localSheetId="5" name="range_17" vbProcedure="false">#REF!</definedName>
    <definedName function="false" hidden="false" localSheetId="5" name="range_18" vbProcedure="false">#REF!</definedName>
    <definedName function="false" hidden="false" localSheetId="5" name="Range_Financials" vbProcedure="false">' financials'!#ref!</definedName>
    <definedName function="false" hidden="false" localSheetId="5" name="S1_BUYBACK_CASE" vbProcedure="false">#REF!</definedName>
    <definedName function="false" hidden="false" localSheetId="5" name="S1_CRSO_CASE" vbProcedure="false">#REF!</definedName>
    <definedName function="false" hidden="false" localSheetId="5" name="S1_EQUITY_RAISE_METHOD" vbProcedure="false">#REF!</definedName>
    <definedName function="false" hidden="false" localSheetId="5" name="S1_RATINGS_CASE" vbProcedure="false">#REF!</definedName>
    <definedName function="false" hidden="false" localSheetId="5" name="S1_WINECO_CASE" vbProcedure="false">#REF!</definedName>
    <definedName function="false" hidden="false" localSheetId="5" name="S2_BUYBACK_CASE" vbProcedure="false">#REF!</definedName>
    <definedName function="false" hidden="false" localSheetId="5" name="S2_EQUITY_RAISE_METHOD" vbProcedure="false">#REF!</definedName>
    <definedName function="false" hidden="false" localSheetId="5" name="S2_RATINGS_CASE" vbProcedure="false">#REF!</definedName>
    <definedName function="false" hidden="false" localSheetId="5" name="S3_EQUITY_RAISE_METHOD" vbProcedure="false">#REF!</definedName>
    <definedName function="false" hidden="false" localSheetId="5" name="SAB_FINS_CASE" vbProcedure="false">#REF!</definedName>
    <definedName function="false" hidden="false" localSheetId="5" name="SAB_SP" vbProcedure="false">#REF!</definedName>
    <definedName function="false" hidden="false" localSheetId="5" name="SYNERGIES_CASE" vbProcedure="false">#REF!</definedName>
    <definedName function="false" hidden="false" localSheetId="5" name="_bdm.1CEE895BAA7B41D59F88EC619FDEF041.edm" vbProcedure="false">#REF!</definedName>
    <definedName function="false" hidden="false" localSheetId="5" name="_bdm.228191AD795C44C3B2C1D29851BA6B5A.edm" vbProcedure="false">' Financials'!$1:$1048576</definedName>
    <definedName function="false" hidden="false" localSheetId="5" name="_bdm.5517df198ca9484c9e35b3878cf17a8e.edm" vbProcedure="false">' financials'!#ref!</definedName>
    <definedName function="false" hidden="false" localSheetId="5" name="_bdm.609C5E0B40C34CEC83463B2CED066A56.edm" vbProcedure="false">#REF!</definedName>
    <definedName function="false" hidden="false" localSheetId="5" name="_bdm.6DE9FD41CF0248559D918CB423239EC7.edm" vbProcedure="false">#REF!</definedName>
    <definedName function="false" hidden="false" localSheetId="5" name="_bdm.B028FC28E4054953B61282121BB0749D.edm" vbProcedure="false">#REF!</definedName>
    <definedName function="false" hidden="false" localSheetId="5" name="_bdm.BA7DF401FF66448AB626C492D77D0998.edm" vbProcedure="false">#REF!</definedName>
    <definedName function="false" hidden="false" localSheetId="5" name="_bdm.c517996dc1c34e9a9e03e0d7b68ed7ad.edm" vbProcedure="false">' financials'!#ref!</definedName>
    <definedName function="false" hidden="false" localSheetId="5" name="_bdm.D51DF457840D4146B534F29F484627FC.edm" vbProcedure="false">' financials'!#ref!</definedName>
    <definedName function="false" hidden="false" localSheetId="5" name="_bdm.D537BEABC8504CB086955292FC36C894.edm" vbProcedure="false">' financials'!#ref!</definedName>
    <definedName function="false" hidden="false" localSheetId="5" name="_bdm.D62A5529011B4AA59DA7E2E0D578E7E6.edm" vbProcedure="false">#REF!</definedName>
    <definedName function="false" hidden="false" localSheetId="5" name="_bdm.ECE3A4A48F9A4CF5BC55AE82B22A40AE.edm" vbProcedure="false">' financials'!#ref!</definedName>
    <definedName function="false" hidden="false" localSheetId="6" name="_bdm.FF6CFCDC65EC4615A9B67519CC6F83BE.edm" vbProcedure="false">'DCF input'!$F$7</definedName>
    <definedName function="false" hidden="false" localSheetId="7" name="_bdm.45b361867be14c0dba121ee1c7f48795.edm" vbProcedure="false">'DCF output'!$C$5:$T$43</definedName>
    <definedName function="false" hidden="false" localSheetId="7" name="_bdm.8a6fdb4ee49643ad8ecd6d785b48d69f.edm" vbProcedure="false">'DCF output'!$C$5:$T$44</definedName>
    <definedName function="false" hidden="false" localSheetId="7" name="_bdm.a3273f3667cf46cab65880b67bebb0c4.edm" vbProcedure="false">'DCF output'!$B$4:$U$44</definedName>
    <definedName function="false" hidden="false" localSheetId="7" name="_bdm.c5f000e80d6041afaf6f162acd101e00.edm" vbProcedure="false">'DCF output'!$C$7:$T$43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&lt;?xml version="1.0" encoding="utf-8"?&gt;&lt;Schema xmlns:xsi="http://www.w3.org/2001/XMLSchema-instance" xmlns:xsd="http://www.w3.org/2001/XMLSchema" Version="1"&gt;&lt;FQL&gt;&lt;Q&gt;HFD-GB^JULIAN(FG_PRICE(43488,43853).DATES)&lt;/Q&gt;&lt;R&gt;260&lt;/R&gt;&lt;C&gt;1&lt;/C&gt;&lt;D xsi:type="xsd:int"&gt;43488&lt;/D&gt;&lt;D xsi:type="xsd:int"&gt;43489&lt;/D&gt;&lt;D xsi:type="xsd:int"&gt;43490&lt;/D&gt;&lt;D xsi:type="xsd:int"&gt;43493&lt;/D&gt;&lt;D xsi:type="xsd:int"&gt;43494&lt;/D&gt;&lt;D xsi:type="xsd:int"&gt;43495&lt;/D&gt;&lt;D xsi:type="xsd:int"&gt;43496&lt;/D&gt;&lt;D xsi:type="xsd:int"&gt;43497&lt;/D&gt;&lt;D xsi:type="xsd:int"&gt;43500&lt;/D&gt;&lt;D xsi:type="xsd:int"&gt;43501&lt;/D&gt;&lt;D xsi:type="xsd:int"&gt;43502&lt;/D&gt;&lt;D xsi:type="xsd:int"&gt;43503&lt;/D&gt;&lt;D xsi:type="xsd:int"&gt;43504&lt;/D&gt;&lt;D xsi:type="xsd:int"&gt;43507&lt;/D&gt;&lt;D xsi:type="xsd:int"&gt;43508&lt;/D&gt;&lt;D xsi:type="xsd:int"&gt;43509&lt;/D&gt;&lt;D xsi:type="xsd:int"&gt;43510&lt;/D&gt;&lt;D xsi:type="xsd:int"&gt;43511&lt;/D&gt;&lt;D xsi:type="xsd:int"&gt;43514&lt;/D&gt;&lt;D xsi:type="xsd:int"&gt;43515&lt;/D&gt;&lt;D xsi:type="xsd:int"&gt;43516&lt;/D&gt;&lt;D xsi:type="xsd:int"&gt;43517&lt;/D&gt;&lt;D xsi:type="xsd:int"&gt;43518&lt;/D&gt;&lt;D xsi:type="xsd:int"&gt;43521&lt;/D&gt;&lt;D xsi:type="xsd:int"&gt;43522&lt;/D&gt;&lt;D xsi:type="xsd:int"&gt;43523&lt;/D&gt;&lt;D xsi:type="xsd:int"&gt;43524&lt;/D&gt;&lt;D xsi:type="xsd:int"&gt;43525&lt;/D&gt;&lt;D xsi:type="xsd:int"&gt;43528&lt;/D&gt;&lt;D xsi:type="xsd:int"&gt;43529&lt;/D&gt;&lt;D xsi:type="xsd:int"&gt;43530&lt;/D&gt;&lt;D xsi:type="xsd:int"&gt;43531&lt;/D&gt;&lt;D xsi:type="xsd:int"&gt;43532&lt;/D&gt;&lt;D xsi:type="xsd:int"&gt;43535&lt;/D&gt;&lt;D xsi:type="xsd:int"&gt;43536&lt;/D&gt;&lt;D xsi:type="xsd:int"&gt;43537&lt;/D&gt;&lt;D xsi:type="xsd:int"&gt;43538&lt;/D&gt;&lt;D xsi:type="xsd:int"&gt;43539&lt;/D&gt;&lt;D xsi:type="xsd:int"&gt;43542&lt;/D&gt;&lt;D xsi:type="xsd:int"&gt;43543&lt;/D&gt;&lt;D xsi:type="xsd:int"&gt;43544&lt;/D&gt;&lt;D xsi:type="xsd:int"&gt;43545&lt;/D&gt;&lt;D xsi:type="xsd:int"&gt;43546&lt;/D&gt;&lt;D xsi:type="xsd:int"&gt;43549&lt;/D&gt;&lt;D xsi:type="xsd:int"&gt;43550&lt;/D&gt;&lt;D xsi:type="xsd:int"&gt;43551&lt;/D&gt;&lt;D xsi:type="xsd:int"&gt;43552&lt;/D&gt;&lt;D xsi:type="xsd:int"&gt;43553&lt;/D&gt;&lt;D xsi:type="xsd:int"&gt;43556&lt;/D&gt;&lt;D xsi:type="xsd:int"&gt;43557&lt;/D&gt;&lt;D xsi:type="xsd:int"&gt;43558&lt;/D&gt;&lt;D xsi:type="xsd:int"&gt;43559&lt;/D&gt;&lt;D xsi:type="xsd:int"&gt;43560&lt;/D&gt;&lt;D xsi:type="xsd:int"&gt;43563&lt;/D&gt;&lt;D xsi:type="xsd:int"&gt;43564&lt;/D&gt;&lt;D xsi:type="xsd:int"&gt;43565&lt;/D&gt;&lt;D xsi:type="xsd:int"&gt;43566&lt;/D&gt;&lt;D xsi:type="xsd:int"&gt;43567&lt;/D&gt;&lt;D xsi:type="xsd:int"&gt;43570&lt;/D&gt;&lt;D xsi:type="xsd:int"&gt;43571&lt;/D&gt;&lt;D xsi:type="xsd:int"&gt;43572&lt;/D&gt;&lt;D xsi:type="xsd:int"&gt;43573&lt;/D&gt;&lt;D xsi:type="xsd:int"&gt;43574&lt;/D&gt;&lt;D xsi:type="xsd:int"&gt;43577&lt;/D&gt;&lt;D xsi:type="xsd:int"&gt;43578&lt;/D&gt;&lt;D xsi:type="xsd:int"&gt;43579&lt;/D&gt;&lt;D xsi:type="xsd:int"&gt;43580&lt;/D&gt;&lt;D xsi:type="xsd:int"&gt;43581&lt;/D&gt;&lt;D xsi:type="xsd:int"&gt;43584&lt;/D&gt;&lt;D xsi:type="xsd:int"&gt;43585&lt;/D&gt;&lt;D xsi:type="xsd:int"&gt;43586&lt;/D&gt;&lt;D xsi:type="xsd:int"&gt;43587&lt;/D&gt;&lt;D xsi:type="xsd:int"&gt;43588&lt;/D&gt;&lt;D xsi:type="xsd:int"&gt;43591&lt;/D&gt;&lt;D xsi:type="xsd:int"&gt;43592&lt;/D&gt;&lt;D xsi:type="xsd:int"&gt;43593&lt;/D&gt;&lt;D xsi:type="xsd:int"&gt;43594&lt;/D&gt;&lt;D xsi:type="xsd:int"&gt;43595&lt;/D&gt;&lt;D xsi:type="xsd:int"&gt;43598&lt;/D&gt;&lt;D xsi:type="xsd:int"&gt;43599&lt;/D&gt;&lt;D xsi:type="xsd:int"&gt;43600&lt;/D&gt;&lt;D xsi:type="xsd:int"&gt;43601&lt;/D&gt;&lt;D xsi:type="xsd:int"&gt;43602&lt;/D&gt;&lt;D xsi:type="xsd:int"&gt;43605&lt;/D&gt;&lt;D xsi:type="xsd:int"&gt;43606&lt;/D&gt;&lt;D xsi:type="xsd:int"&gt;43607&lt;/D&gt;&lt;D xsi:type="xsd:int"&gt;43608&lt;/D&gt;&lt;D xsi:type="xsd:int"&gt;43609&lt;/D&gt;&lt;D xsi:type="xsd:int"&gt;43612&lt;/D&gt;&lt;D xsi:type="xsd:int"&gt;43613&lt;/D&gt;&lt;D xsi:type="xsd:int"&gt;43614&lt;/D&gt;&lt;D xsi:type="xsd:int"&gt;43615&lt;/D&gt;&lt;D xsi:type="xsd:int"&gt;43616&lt;/D&gt;&lt;D xsi:type="xsd:int"&gt;43619&lt;/D&gt;&lt;D xsi:type="xsd:int"&gt;43620&lt;/D&gt;&lt;D xsi:type="xsd:int"&gt;43621&lt;/D&gt;&lt;D xsi:type="xsd:int"&gt;43622&lt;/D&gt;&lt;D xsi:type="xsd:int"&gt;43623&lt;/D&gt;&lt;D xsi:type="xsd:int"&gt;43626&lt;/D&gt;&lt;D xsi:type="xsd:int"&gt;43627&lt;/D&gt;&lt;D xsi:type="xsd:int"&gt;43628&lt;/D&gt;&lt;D xsi:type="xsd:int"&gt;43629&lt;/D&gt;&lt;D xsi:type="xsd:int"&gt;43630&lt;/D&gt;&lt;D xsi:type="xsd:int"&gt;43633&lt;/D&gt;&lt;D xsi:type="xsd:int"&gt;43634&lt;/D&gt;&lt;D xsi:type="xsd:int"&gt;43635&lt;/D&gt;&lt;D xsi:type="xsd:int"&gt;43636&lt;/D&gt;&lt;D xsi:type="xsd:int"&gt;43637&lt;/D&gt;&lt;D xsi:type="xsd:int"&gt;43640&lt;/D&gt;&lt;D xsi:type="xsd:int"&gt;43641&lt;/D&gt;&lt;D xsi:type="xsd:int"&gt;43642&lt;/D&gt;&lt;D xsi:type="xsd:int"&gt;43643&lt;/D&gt;&lt;D xsi:type="xsd:int"&gt;43644&lt;/D&gt;&lt;D xsi:type="xsd:int"&gt;43647&lt;/D&gt;&lt;D xsi:type="xsd:int"&gt;43648&lt;/D&gt;&lt;D xsi:type="xsd:int"&gt;43649&lt;/D&gt;&lt;D xsi:type="xsd:int"&gt;43650&lt;/D&gt;&lt;D xsi:type="xsd:int"&gt;43651&lt;/D&gt;&lt;D xsi:type="xsd:int"&gt;43654&lt;/D&gt;&lt;D xsi:type="xsd:int"&gt;43655&lt;/D&gt;&lt;D xsi:type="xsd:int"&gt;43656&lt;/D&gt;&lt;D xsi:type="xsd:int"&gt;43657&lt;/D&gt;&lt;D xsi:type="xsd:int"&gt;43658&lt;/D&gt;&lt;D xsi:type="xsd:int"&gt;43661&lt;/D&gt;&lt;D xsi:type="xsd:int"&gt;43662&lt;/D&gt;&lt;D xsi:type="xsd:int"&gt;43663&lt;/D&gt;&lt;D xsi:type="xsd:int"&gt;43664&lt;/D&gt;&lt;D xsi:type="xsd:int"&gt;43665&lt;/D&gt;&lt;D xsi:type="xsd:int"&gt;43668&lt;/D&gt;&lt;D xsi:type="xsd:int"&gt;43669&lt;/D&gt;&lt;D xsi:type="xsd:int"&gt;43670&lt;/D&gt;&lt;D xsi:type="xsd:int"&gt;43671&lt;/D&gt;&lt;D xsi:type="xsd:int"&gt;43672&lt;/D&gt;&lt;D xsi:type="xsd:int"&gt;43675&lt;/D&gt;&lt;D xsi:type="xsd:int"&gt;43676&lt;/D&gt;&lt;D xsi:type="xsd:int"&gt;43677&lt;/D&gt;&lt;D xsi:type="xsd:int"&gt;43678&lt;/D&gt;&lt;D xsi:type="xsd:int"&gt;43679&lt;/D&gt;&lt;D xsi:type="xsd:int"&gt;43682&lt;/D&gt;&lt;D xsi:type="xsd:int"&gt;43683&lt;/D&gt;&lt;D xsi:type="xsd:int"&gt;43684&lt;/D&gt;&lt;D xsi:type="xsd:int"&gt;43685&lt;/D&gt;&lt;D xsi:type="xsd:int"&gt;43686&lt;/D&gt;&lt;D xsi:type="xsd:int"&gt;43689&lt;/D&gt;&lt;D xsi:type="xsd:int"&gt;43690&lt;/D&gt;&lt;D xsi:type="xsd:int"&gt;43691&lt;/D&gt;&lt;D xsi:type="xsd:int"&gt;43692&lt;/D&gt;&lt;D xsi:type="xsd:int"&gt;43693&lt;/D&gt;&lt;D xsi:type="xsd:int"&gt;43696&lt;/D&gt;&lt;D xsi:type="xsd:int"&gt;43697&lt;/D&gt;&lt;D xsi:type="xsd:int"&gt;43698&lt;/D&gt;&lt;D xsi:type="xsd:int"&gt;43699&lt;/D&gt;&lt;D xsi:type="xsd:int"&gt;43700&lt;/D&gt;&lt;D xsi:type="xsd:int"&gt;43703&lt;/D&gt;&lt;D xsi:type="xsd:int"&gt;43704&lt;/D&gt;&lt;D xsi:type="xsd:int"&gt;43705&lt;/D&gt;&lt;D xsi:type="xsd:int"&gt;43706&lt;/D&gt;&lt;D xsi:type="xsd:int"&gt;43707&lt;/D&gt;&lt;D xsi:type="xsd:int"&gt;43710&lt;/D&gt;&lt;D xsi:type="xsd:int"&gt;43711&lt;/D&gt;&lt;D xsi:type="xsd:int"&gt;43712&lt;/D&gt;&lt;D xsi:type="xsd:int"&gt;43713&lt;/D&gt;&lt;D xsi:type="xsd:int"&gt;43714&lt;/D&gt;&lt;D xsi:type="xsd:int"&gt;43717&lt;/D&gt;&lt;D xsi:type="xsd:int"&gt;43718&lt;/D&gt;&lt;D xsi:type="xsd:int"&gt;43719&lt;/D&gt;&lt;D xsi:type="xsd:int"&gt;43720&lt;/D&gt;&lt;D xsi:type="xsd:int"&gt;43721&lt;/D&gt;&lt;D xsi:type="xsd:int"&gt;43724&lt;/D&gt;&lt;D xsi:type="xsd:int"&gt;43725&lt;/D&gt;&lt;D xsi:type="xsd:int"&gt;43726&lt;/D&gt;&lt;D xsi:type="xsd:int"&gt;43727&lt;/D&gt;&lt;D xsi:type="xsd:int"&gt;43728&lt;/D&gt;&lt;D xsi:type="xsd:int"&gt;43731&lt;/D&gt;&lt;D xsi:type="xsd:int"&gt;43732&lt;/D&gt;&lt;D xsi:type="xsd:int"&gt;43733&lt;/D&gt;&lt;D xsi:type="xsd:int"&gt;43734&lt;/D&gt;&lt;D xsi:type="xsd:int"&gt;43735&lt;/D&gt;&lt;D xsi:type="xsd:int"&gt;43738&lt;/D&gt;&lt;D xsi:type="xsd:int"&gt;43739&lt;/D&gt;&lt;D xsi:type="xsd:int"&gt;43740&lt;/D&gt;&lt;D xsi:type="xsd:int"&gt;43741&lt;/D&gt;&lt;D xsi:type="xsd:int"&gt;43742&lt;/D&gt;&lt;D xsi:type="xsd:int"&gt;43745&lt;/D&gt;&lt;D xsi:type="xsd:int"&gt;43746&lt;/D&gt;&lt;D xsi:type="xsd:int"&gt;43747&lt;/D&gt;&lt;D xsi:type="xsd:int"&gt;43748&lt;/D&gt;&lt;D xsi:type="xsd:int"&gt;43749&lt;/D&gt;&lt;D xsi:type="xsd:int"&gt;43752&lt;/D&gt;&lt;D xsi:type="xsd:int"&gt;43753&lt;/D&gt;&lt;D xsi:type="xsd:int"&gt;43754&lt;/D&gt;&lt;D xsi:type="xsd:int"&gt;43755&lt;/D&gt;&lt;D xsi:type="xsd:int"&gt;43756&lt;/D&gt;&lt;D xsi:type="xsd:int"&gt;43759&lt;/D&gt;&lt;D xsi:type="xsd:int"&gt;43760&lt;/D&gt;&lt;D xsi:type="xsd:int"&gt;43761&lt;/D&gt;&lt;D xsi:type="xsd:int"&gt;43762&lt;/D&gt;&lt;D xsi:type="xsd:int"&gt;43763&lt;/D&gt;&lt;D xsi:type="xsd:int"&gt;43766&lt;/D&gt;&lt;D xsi:type="xsd:int"&gt;43767&lt;/D&gt;&lt;D xsi:type="xsd:int"&gt;43768&lt;/D&gt;&lt;D xsi:type="xsd:int"&gt;43769&lt;/D&gt;&lt;D xsi:type="xsd:int"&gt;43770&lt;/D&gt;&lt;D xsi:type="xsd:int"&gt;43773&lt;/D&gt;&lt;D xsi:type="xsd:int"&gt;43774&lt;/D&gt;&lt;D xsi:type="xsd:int"&gt;43775&lt;/D&gt;&lt;D xsi:type="xsd:int"&gt;43776&lt;/D&gt;&lt;D xsi:type="xsd:int"&gt;43777&lt;/D&gt;&lt;D xsi:type="xsd:int"&gt;43780&lt;/D&gt;&lt;D xsi:type="xsd:int"&gt;43781&lt;/D&gt;&lt;D xsi:type="xsd:int"&gt;43782&lt;/D&gt;&lt;D xsi:type="xsd:int"&gt;43783&lt;/D&gt;&lt;D xsi:type="xsd:int"&gt;43784&lt;/D&gt;&lt;D xsi:type="xsd:int"&gt;43787&lt;/D&gt;&lt;D xsi:type="xsd:int"&gt;43788&lt;/D&gt;&lt;D xsi:type="xsd:int"&gt;43789&lt;/D&gt;&lt;D xsi:type="xsd:int"&gt;43790&lt;/D&gt;&lt;D xsi:type="xsd:int"&gt;43791&lt;/D&gt;&lt;D xsi:type="xsd:int"&gt;43794&lt;/D&gt;&lt;D xsi:type="xsd:int"&gt;43795&lt;/D&gt;&lt;D xsi:type="xsd:int"&gt;43796&lt;/D&gt;&lt;D xsi:type="xsd:int"&gt;43797&lt;/D&gt;&lt;D xsi:type="xsd:int"&gt;43798&lt;/D&gt;&lt;D xsi:type="xsd:int"&gt;43801&lt;/D&gt;&lt;D xsi:type="xsd:int"&gt;43802&lt;/D&gt;&lt;D xsi:type="xsd:int"&gt;43803&lt;/D&gt;&lt;D xsi:type="xsd:int"&gt;43804&lt;/D&gt;&lt;D xsi:type="xsd:int"&gt;43805&lt;/D&gt;&lt;D xsi:type="xsd:int"&gt;43808&lt;/D&gt;&lt;D xsi:type="xsd:int"&gt;43809&lt;/D&gt;&lt;D xsi:type="xsd:int"&gt;43810&lt;/D&gt;&lt;D xsi:type="xsd:int"&gt;43811&lt;/D&gt;&lt;D xsi:type="xsd:int"&gt;43812&lt;/D&gt;&lt;D xsi:type="xsd:int"&gt;43815&lt;/D&gt;&lt;D xsi:type="xsd:int"&gt;43816&lt;/D&gt;&lt;D xsi:type="xsd:int"&gt;43817&lt;/D&gt;&lt;D xsi:type="xsd:int"&gt;43818&lt;/D&gt;&lt;D xsi:type="xsd:int"&gt;43819&lt;/D&gt;&lt;D xsi:type="xsd:int"&gt;43822&lt;/D&gt;&lt;D xsi:type="xsd:int"&gt;43823&lt;/D&gt;&lt;D xsi:type="xsd:int"&gt;43825&lt;/D&gt;&lt;D xsi:type="xsd:int"&gt;43826&lt;/D&gt;&lt;D xsi:type="xsd:int"&gt;43829&lt;/D&gt;&lt;D xsi:type="xsd:int"&gt;43830&lt;/D&gt;&lt;D xsi:type="xsd:int"&gt;43832&lt;/D&gt;&lt;D xsi:type="xsd:int"&gt;43833&lt;/D&gt;&lt;D xsi:type="xsd:int"&gt;43836&lt;/D&gt;&lt;D xsi:type="xsd:int"&gt;43837&lt;/D&gt;&lt;D xsi:type="xsd:int"&gt;43838&lt;/D&gt;&lt;D xsi:type="xsd:int"&gt;43839&lt;/D&gt;&lt;D xsi:type="xsd:int"&gt;43840&lt;/D&gt;&lt;D xsi:type="xsd:int"&gt;43843&lt;/D&gt;&lt;D xsi:type="xsd:int"&gt;43844&lt;/D&gt;&lt;D xsi:type="xsd:int"&gt;43845&lt;/D&gt;&lt;D xsi:type="xsd:int"&gt;43846&lt;/D&gt;&lt;D xsi:type="xsd:int"&gt;43847&lt;/D&gt;&lt;D xsi:type="xsd:int"&gt;43850&lt;/D&gt;&lt;D xsi:type="xsd:int"&gt;43851&lt;/D&gt;&lt;D xsi:type="xsd:int"&gt;43852&lt;/D&gt;&lt;D xsi:type="xsd:int"&gt;43853&lt;/D&gt;&lt;/FQL&gt;&lt;FQL&gt;&lt;Q&gt;HFD-GB^MIN(XP_PRICE_VWAP(-6AM,43853))&lt;/Q&gt;&lt;R&gt;1&lt;/R&gt;&lt;C&gt;1&lt;/C&gt;&lt;D xsi:type="xsd:double"&gt;1.4523777&lt;/D&gt;&lt;/FQL&gt;&lt;FQL&gt;&lt;Q&gt;HFD-GB^FG_PRICE(01/23/2020)&lt;/Q&gt;&lt;R&gt;1&lt;/R&gt;&lt;C&gt;1&lt;/C&gt;&lt;D xsi:type="xsd:double"&gt;1.6389999&lt;/D&gt;&lt;/FQL&gt;&lt;FQL&gt;&lt;Q&gt;HFD-GB^FE_ESTIMATE(EBIT,MED,ANNUAL_ROLL,+2,43853,,,'CURRENCY=ESTCUR,,,')&lt;/Q&gt;&lt;R&gt;1&lt;/R&gt;&lt;C&gt;1&lt;/C&gt;&lt;D xsi:type="xsd:double"&gt;52.46267&lt;/D&gt;&lt;/FQL&gt;&lt;FQL&gt;&lt;Q&gt;HFD-GB^FE_ESTIMATE(CAPEX,MED,ANNUAL_ROLL,+2,43853,,,'CURRENCY=ESTCUR,,,')&lt;/Q&gt;&lt;R&gt;1&lt;/R&gt;&lt;C&gt;1&lt;/C&gt;&lt;D xsi:type="xsd:double"&gt;40&lt;/D&gt;&lt;/FQL&gt;&lt;FQL&gt;&lt;Q&gt;HFD-GB^MIN(XP_PRICE_VWAP(-12AM,43853))&lt;/Q&gt;&lt;R&gt;1&lt;/R&gt;&lt;C&gt;1&lt;/C&gt;&lt;D xsi:type="xsd:double"&gt;1.4523777&lt;/D&gt;&lt;/FQL&gt;&lt;FQL&gt;&lt;Q&gt;HFD-GB^FE_ESTIMATE(SALES,MED,ANNUAL_ROLL,+1,43853,,,'CURRENCY=ESTCUR,,,')&lt;/Q&gt;&lt;R&gt;1&lt;/R&gt;&lt;C&gt;1&lt;/C&gt;&lt;D xsi:type="xsd:double"&gt;1140&lt;/D&gt;&lt;/FQL&gt;&lt;FQL&gt;&lt;Q&gt;HFD-GB^FE_ESTIMATE(EBIT,MED,ANNUAL_ROLL,+3,43853,,,'CURRENCY=ESTCUR,,,')&lt;/Q&gt;&lt;R&gt;1&lt;/R&gt;&lt;C&gt;1&lt;/C&gt;&lt;D xsi:type="xsd:double"&gt;55&lt;/D&gt;&lt;/FQL&gt;&lt;FQL&gt;&lt;Q&gt;HFD-GB^FE_ESTIMATE(CAPEX,MED,ANNUAL_ROLL,+3,43853,,,'CURRENCY=ESTCUR,,,')&lt;/Q&gt;&lt;R&gt;1&lt;/R&gt;&lt;C&gt;1&lt;/C&gt;&lt;D xsi:type="xsd:double"&gt;40&lt;/D&gt;&lt;/FQL&gt;&lt;FQL&gt;&lt;Q&gt;HFD-GB^P_PRICE_HIGH(43488,43853,,,,"PRICE","CLOSE")&lt;/Q&gt;&lt;R&gt;1&lt;/R&gt;&lt;C&gt;1&lt;/C&gt;&lt;D xsi:type="xsd:double"&gt;2.586&lt;/D&gt;&lt;/FQL&gt;&lt;FQL&gt;&lt;Q&gt;HFD-GB^FE_ESTIMATE(SALES,MED,ANNUAL_ROLL,+2,43853,,,'CURRENCY=ESTCUR,,,')&lt;/Q&gt;&lt;R&gt;1&lt;/R&gt;&lt;C&gt;1&lt;/C&gt;&lt;D xsi:type="xsd:double"&gt;1154&lt;/D&gt;&lt;/FQL&gt;&lt;FQL&gt;&lt;Q&gt;HFD-GB^FE_ESTIMATE(NET_INC,MED,ANNUAL_ROLL,+1,43853,,,'CURRENCY=ESTCUR,,,')&lt;/Q&gt;&lt;R&gt;1&lt;/R&gt;&lt;C&gt;1&lt;/C&gt;&lt;D xsi:type="xsd:double"&gt;43.4&lt;/D&gt;&lt;/FQL&gt;&lt;FQL&gt;&lt;Q&gt;HFD-GB^P_PRICE(43853)&lt;/Q&gt;&lt;R&gt;1&lt;/R&gt;&lt;C&gt;1&lt;/C&gt;&lt;D xsi:type="xsd:double"&gt;1.6389999&lt;/D&gt;&lt;/FQL&gt;&lt;FQL&gt;&lt;Q&gt;HFD-GB^WAVG(XP_VOLUME(43761,43853,D),XP_PRICE_VWAP(43761,43853,D))&lt;/Q&gt;&lt;R&gt;1&lt;/R&gt;&lt;C&gt;1&lt;/C&gt;&lt;D xsi:type="xsd:double"&gt;1.61869650576464&lt;/D&gt;&lt;/FQL&gt;&lt;FQL&gt;&lt;Q&gt;HFD-GB^MAX(XP_PRICE_VWAP(-1AM,43853))&lt;/Q&gt;&lt;R&gt;1&lt;/R&gt;&lt;C&gt;1&lt;/C&gt;&lt;D xsi:type="xsd:double"&gt;1.7375548&lt;/D&gt;&lt;/FQL&gt;&lt;FQL&gt;&lt;Q&gt;HFD-GB^FE_ESTIMATE(SALES,MED,ANNUAL_ROLL,+3,43853,,,'CURRENCY=ESTCUR,,,')&lt;/Q&gt;&lt;R&gt;1&lt;/R&gt;&lt;C&gt;1&lt;/C&gt;&lt;D xsi:type="xsd:double"&gt;1167.85&lt;/D&gt;&lt;/FQL&gt;&lt;FQL&gt;&lt;Q&gt;HFD-GB^FE_ESTIMATE(NET_INC,MED,ANNUAL_ROLL,+2,43853,,,'CURRENCY=ESTCUR,,,')&lt;/Q&gt;&lt;R&gt;1&lt;/R&gt;&lt;C&gt;1&lt;/C&gt;&lt;D xsi:type="xsd:double"&gt;40.3&lt;/D&gt;&lt;/FQL&gt;&lt;FQL&gt;&lt;Q&gt;HFD-GB^P_PRICE_LOW(43488,43853,,,,"PRICE","CLOSE")&lt;/Q&gt;&lt;R&gt;1&lt;/R&gt;&lt;C&gt;1&lt;/C&gt;&lt;D xsi:type="xsd:double"&gt;1.42&lt;/D&gt;&lt;/FQL&gt;&lt;FQL&gt;&lt;Q&gt;HFD-GB^FE_ESTIMATE(EBITDA,MED,ANNUAL_ROLL,+2,43853,,,'CURRENCY=ESTCUR,,,')&lt;/Q&gt;&lt;R&gt;1&lt;/R&gt;&lt;C&gt;1&lt;/C&gt;&lt;D xsi:type="xsd:double"&gt;88.3&lt;/D&gt;&lt;/FQL&gt;&lt;FQL&gt;&lt;Q&gt;HFD-GB^FG_PRICE(43488,43853)&lt;/Q&gt;&lt;R&gt;260&lt;/R&gt;&lt;C&gt;1&lt;/C&gt;&lt;D xsi:type="xsd:double"&gt;2.432&lt;/D&gt;&lt;D xsi:type="xsd:double"&gt;2.38&lt;/D&gt;&lt;D xsi:type="xsd:double"&gt;2.396&lt;/D&gt;&lt;D xsi:type="xsd:double"&gt;2.358&lt;/D&gt;&lt;D xsi:type="xsd:double"&gt;2.366&lt;/D&gt;&lt;D xsi:type="xsd:double"&gt;2.332&lt;/D&gt;&lt;D xsi:type="xsd:double"&gt;2.316&lt;/D&gt;&lt;D xsi:type="xsd:double"&gt;2.326&lt;/D&gt;&lt;D xsi:type="xsd:double"&gt;2.32&lt;/D&gt;&lt;D xsi:type="xsd:double"&gt;2.29&lt;/D&gt;&lt;D xsi:type="xsd:double"&gt;2.29&lt;/D&gt;&lt;D xsi:type="xsd:double"&gt;2.288&lt;/D&gt;&lt;D xsi:type="xsd:double"&gt;2.286&lt;/D&gt;&lt;D xsi:type="xsd:double"&gt;2.326&lt;/D&gt;&lt;D xsi:type="xsd:double"&gt;2.376&lt;/D&gt;&lt;D xsi:type="xsd:double"&gt;2.416&lt;/D&gt;&lt;D xsi:type="xsd:double"&gt;2.416&lt;/D&gt;&lt;D xsi:type="xsd:double"&gt;2.442&lt;/D&gt;&lt;D xsi:type="xsd:double"&gt;2.448&lt;/D&gt;&lt;D xsi:type="xsd:double"&gt;2.416&lt;/D&gt;&lt;D xsi:type="xsd:double"&gt;2.396&lt;/D&gt;&lt;D xsi:type="xsd:double"&gt;2.348&lt;/D&gt;&lt;D xsi:type="xsd:double"&gt;2.342&lt;/D&gt;&lt;D xsi:type="xsd:double"&gt;2.356&lt;/D&gt;&lt;D xsi:type="xsd:double"&gt;2.404&lt;/D&gt;&lt;D xsi:type="xsd:double"&gt;2.38&lt;/D&gt;&lt;D xsi:type="xsd:double"&gt;2.366&lt;/D&gt;&lt;D xsi:type="xsd:double"&gt;2.47&lt;/D&gt;&lt;D xsi:type="xsd:double"&gt;2.46&lt;/D&gt;&lt;D xsi:type="xsd:double"&gt;2.476&lt;/D&gt;&lt;D xsi:type="xsd:double"&gt;2.478&lt;/D&gt;&lt;D xsi:type="xsd:double"&gt;2.43&lt;/D&gt;&lt;D xsi:type="xsd:double"&gt;2.38&lt;/D&gt;&lt;D xsi:type="xsd:double"&gt;2.356&lt;/D&gt;&lt;D xsi:type="xsd:double"&gt;2.402&lt;/D&gt;&lt;D xsi:type="xsd:double"&gt;2.45&lt;/D&gt;&lt;D xsi:type="xsd:double"&gt;2.486&lt;/D&gt;&lt;D xsi:type="xsd:double"&gt;2.468&lt;/D&gt;&lt;D xsi:type="xsd:double"&gt;2.464&lt;/D&gt;&lt;D xsi:type="xsd:double"&gt;2.586&lt;/D&gt;&lt;D xsi:type="xsd:double"&gt;2.456&lt;/D&gt;&lt;D xsi:type="xsd:double"&gt;2.45&lt;/D&gt;&lt;D xsi:type="xsd:double"&gt;2.418&lt;/D&gt;&lt;D xsi:type="xsd:double"&gt;2.338&lt;/D&gt;&lt;D xsi:type="xsd:double"&gt;2.326&lt;/D&gt;&lt;D xsi:type="xsd:double"&gt;2.324&lt;/D&gt;&lt;D xsi:type="xsd:double"&gt;2.32&lt;/D&gt;&lt;D xsi:type="xsd:double"&gt;2.32&lt;/D&gt;&lt;D xsi:type="xsd:double"&gt;2.354&lt;/D&gt;&lt;D xsi:type="xsd:double"&gt;2.416&lt;/D&gt;&lt;D xsi:type="xsd:double"&gt;2.388&lt;/D&gt;&lt;D xsi:type="xsd:double"&gt;2.366&lt;/D&gt;&lt;D xsi:type="xsd:double"&gt;2.388&lt;/D&gt;&lt;D xsi:type="xsd:double"&gt;2.356&lt;/D&gt;&lt;D xsi:type="xsd:double"&gt;2.344&lt;/D&gt;&lt;D xsi:type="xsd:double"&gt;2.322&lt;/D&gt;&lt;D xsi:type="xsd:double"&gt;2.3600001&lt;/D&gt;&lt;D xsi:type="xsd:double"&gt;2.3600001&lt;/D&gt;&lt;D xsi:type="xsd:double"&gt;2.3600001&lt;/D&gt;&lt;D xsi:type="xsd:double"&gt;2.3600001&lt;/D&gt;&lt;D xsi:type="xsd:double"&gt;2.4&lt;/D&gt;&lt;D xsi:type="xsd:double"&gt;2.422&lt;/D&gt;&lt;D xsi:type="xsd:double"&gt;2.422&lt;/D&gt;&lt;D xsi:type="xsd:double"&gt;2.422&lt;/D&gt;&lt;D xsi:type="xsd:double"&gt;2.414&lt;/D&gt;&lt;D xsi:type="xsd:double"&gt;2.4&lt;/D&gt;&lt;D xsi:type="xsd:double"&gt;2.394&lt;/D&gt;&lt;D xsi:type="xsd:double"&gt;2.376&lt;/D&gt;&lt;D xsi:type="xsd:double"&gt;2.348&lt;/D&gt;&lt;D xsi:type="xsd:double"&gt;2.336&lt;/D&gt;&lt;D xsi:type="xsd:double"&gt;2.414&lt;/D&gt;&lt;D xsi:type="xsd:double"&gt;2.378&lt;/D&gt;&lt;D xsi:type="xsd:double"&gt;2.394&lt;/D&gt;&lt;D xsi:type="xsd:double"&gt;2.394&lt;/D&gt;&lt;D xsi:type="xsd:double"&gt;2.424&lt;/D&gt;&lt;D xsi:type="xsd:double"&gt;2.406&lt;/D&gt;&lt;D xsi:type="xsd:double"&gt;2.4&lt;/D&gt;&lt;D xsi:type="xsd:double"&gt;2.394&lt;/D&gt;&lt;D xsi:type="xsd:double"&gt;2.3899999&lt;/D&gt;&lt;D xsi:type="xsd:double"&gt;2.386&lt;/D&gt;&lt;D xsi:type="xsd:double"&gt;2.404&lt;/D&gt;&lt;D xsi:type="xsd:double"&gt;2.414&lt;/D&gt;&lt;D xsi:type="xsd:double"&gt;2.402&lt;/D&gt;&lt;D xsi:type="xsd:double"&gt;2.3899999&lt;/D&gt;&lt;D xsi:type="xsd:double"&gt;2.3899999&lt;/D&gt;&lt;D xsi:type="xsd:double"&gt;2.3600001&lt;/D&gt;&lt;D xsi:type="xsd:double"&gt;2.356&lt;/D&gt;&lt;D xsi:type="xsd:double"&gt;2.32&lt;/D&gt;&lt;D xsi:type="xsd:double"&gt;2.32&lt;/D&gt;&lt;D xsi:type="xsd:double"&gt;2.28&lt;/D&gt;&lt;D xsi:type="xsd:double"&gt;2.246&lt;/D&gt;&lt;D xsi:type="xsd:double"&gt;2.26&lt;/D&gt;&lt;D xsi:type="xsd:double"&gt;2.252&lt;/D&gt;&lt;D xsi:type="xsd:double"&gt;2.23&lt;/D&gt;&lt;D xsi:type="xsd:double"&gt;2.2680001&lt;/D&gt;&lt;D xsi:type="xsd:double"&gt;2.264&lt;/D&gt;&lt;D xsi:type="xsd:double"&gt;2.2680001&lt;/D&gt;&lt;D xsi:type="xsd:double"&gt;2.272&lt;/D&gt;&lt;D xsi:type="xsd:double"&gt;2.324&lt;/D&gt;&lt;D xsi:type="xsd:double"&gt;2.356&lt;/D&gt;&lt;D xsi:type="xsd:double"&gt;2.324&lt;/D&gt;&lt;D xsi:type="xsd:double"&gt;2.344&lt;/D&gt;&lt;D xsi:type="xsd:double"&gt;2.318&lt;/D&gt;&lt;D xsi:type="xsd:double"&gt;2.306&lt;/D&gt;&lt;D xsi:type="xsd:double"&gt;2.302&lt;/D&gt;&lt;D xsi:type="xsd:double"&gt;2.27&lt;/D&gt;&lt;D xsi:type="xsd:double"&gt;2.242&lt;/D&gt;&lt;D xsi:type="xsd:double"&gt;2.25&lt;/D&gt;&lt;D xsi:type="xsd:double"&gt;2.2220001&lt;/D&gt;&lt;D xsi:type="xsd:double"&gt;2.212&lt;/D&gt;&lt;D xsi:type="xsd:double"&gt;2.212&lt;/D&gt;&lt;D xsi:type="xsd:double"&gt;2.18&lt;/D&gt;&lt;D xsi:type="xsd:double"&gt;2.246&lt;/D&gt;&lt;D xsi:type="xsd:double"&gt;2.25&lt;/D&gt;&lt;D xsi:type="xsd:double"&gt;2.23&lt;/D&gt;&lt;D xsi:type="xsd:double"&gt;2.2&lt;/D&gt;&lt;D xsi:type="xsd:double"&gt;2.206&lt;/D&gt;&lt;D xsi:type="xsd:double"&gt;2.206&lt;/D&gt;&lt;D xsi:type="xsd:double"&gt;2.2319999&lt;/D&gt;&lt;D xsi:type="xsd:double"&gt;2.186&lt;/D&gt;&lt;D xsi:type="xsd:double"&gt;2.17&lt;/D&gt;&lt;D xsi:type="xsd:double"&gt;2.174&lt;/D&gt;&lt;D xsi:type="xsd:double"&gt;2.17&lt;/D&gt;&lt;D xsi:type="xsd:double"&gt;2.166&lt;/D&gt;&lt;D xsi:type="xsd:double"&gt;2.166&lt;/D&gt;&lt;D xsi:type="xsd:double"&gt;2.164&lt;/D&gt;&lt;D xsi:type="xsd:double"&gt;2.158&lt;/D&gt;&lt;D xsi:type="xsd:double"&gt;2.144&lt;/D&gt;&lt;D xsi:type="xsd:double"&gt;2.14&lt;/D&gt;&lt;D xsi:type="xsd:double"&gt;2.128&lt;/D&gt;&lt;D xsi:type="xsd:double"&gt;2.134&lt;/D&gt;&lt;D xsi:type="xsd:double"&gt;2.052&lt;/D&gt;&lt;D xsi:type="xsd:double"&gt;2.05&lt;/D&gt;&lt;D xsi:type="xsd:double"&gt;2.046&lt;/D&gt;&lt;D xsi:type="xsd:double"&gt;1.964&lt;/D&gt;&lt;D xsi:type="xsd:double"&gt;1.9200001&lt;/D&gt;&lt;D xsi:type="xsd:double"&gt;1.846&lt;/D&gt;&lt;D xsi:type="xsd:double"&gt;1.814&lt;/D&gt;&lt;D xsi:type="xsd:double"&gt;1.7609999&lt;/D&gt;&lt;D xsi:type="xsd:double"&gt;1.7739999&lt;/D&gt;&lt;D xsi:type="xsd:double"&gt;1.76&lt;/D&gt;&lt;D xsi:type="xsd:double"&gt;1.786&lt;/D&gt;&lt;D xsi:type="xsd:double"&gt;1.77&lt;/D&gt;&lt;D xsi:type="xsd:double"&gt;1.77&lt;/D&gt;&lt;D xsi:type="xsd:double"&gt;1.745&lt;/D&gt;&lt;D xsi:type="xsd:double"&gt;1.733&lt;/D&gt;&lt;D xsi:type="xsd:double"&gt;1.673&lt;/D&gt;&lt;D xsi:type="xsd:double"&gt;1.677&lt;/D&gt;&lt;D xsi:type="xsd:double"&gt;1.71&lt;/D&gt;&lt;D xsi:type="xsd:double"&gt;1.7390001&lt;/D&gt;&lt;D xsi:type="xsd:double"&gt;1.7390001&lt;/D&gt;&lt;D xsi:type="xsd:double"&gt;1.76&lt;/D&gt;&lt;D xsi:type="xsd:double"&gt;1.757&lt;/D&gt;&lt;D xsi:type="xsd:double"&gt;1.757&lt;/D&gt;&lt;D xsi:type="xsd:double"&gt;1.7850001&lt;/D&gt;&lt;D xsi:type="xsd:double"&gt;1.7950001&lt;/D&gt;&lt;D xsi:type="xsd:double"&gt;1.7950001&lt;/D&gt;&lt;D xsi:type="xsd:double"&gt;1.809&lt;/D&gt;&lt;D xsi:type="xsd:double"&gt;1.8740001&lt;/D&gt;&lt;D xsi:type="xsd:double"&gt;1.723&lt;/D&gt;&lt;D xsi:type="xsd:double"&gt;1.6930001&lt;/D&gt;&lt;D xsi:type="xsd:double"&gt;1.656&lt;/D&gt;&lt;D xsi:type="xsd:double"&gt;1.744&lt;/D&gt;&lt;D xsi:type="xsd:double"&gt;1.7030001&lt;/D&gt;&lt;D xsi:type="xsd:double"&gt;1.7360001&lt;/D&gt;&lt;D xsi:type="xsd:double"&gt;1.706&lt;/D&gt;&lt;D xsi:ty
e="xsd:double"&gt;1.7030001&lt;/D&gt;&lt;D xsi:type="xsd:double"&gt;1.73&lt;/D&gt;&lt;D xsi:type="xsd:double"&gt;1.75&lt;/D&gt;&lt;D xsi:type="xsd:double"&gt;1.72&lt;/D&gt;&lt;D xsi:type="xsd:double"&gt;1.699&lt;/D&gt;&lt;D xsi:type="xsd:double"&gt;1.669&lt;/D&gt;&lt;D xsi:type="xsd:double"&gt;1.71&lt;/D&gt;&lt;D xsi:type="xsd:double"&gt;1.732&lt;/D&gt;&lt;D xsi:type="xsd:double"&gt;1.75&lt;/D&gt;&lt;D xsi:type="xsd:double"&gt;1.747&lt;/D&gt;&lt;D xsi:type="xsd:double"&gt;1.7409999&lt;/D&gt;&lt;D xsi:type="xsd:double"&gt;1.744&lt;/D&gt;&lt;D xsi:type="xsd:double"&gt;1.702&lt;/D&gt;&lt;D xsi:type="xsd:double"&gt;1.702&lt;/D&gt;&lt;D xsi:type="xsd:double"&gt;1.7179999&lt;/D&gt;&lt;D xsi:type="xsd:double"&gt;1.69&lt;/D&gt;&lt;D xsi:type="xsd:double"&gt;1.6489999&lt;/D&gt;&lt;D xsi:type="xsd:double"&gt;1.63&lt;/D&gt;&lt;D xsi:type="xsd:double"&gt;1.622&lt;/D&gt;&lt;D xsi:type="xsd:double"&gt;1.612&lt;/D&gt;&lt;D xsi:type="xsd:double"&gt;1.584&lt;/D&gt;&lt;D xsi:type="xsd:double"&gt;1.6570001&lt;/D&gt;&lt;D xsi:type="xsd:double"&gt;1.627&lt;/D&gt;&lt;D xsi:type="xsd:double"&gt;1.658&lt;/D&gt;&lt;D xsi:type="xsd:double"&gt;1.658&lt;/D&gt;&lt;D xsi:type="xsd:double"&gt;1.654&lt;/D&gt;&lt;D xsi:type="xsd:double"&gt;1.71&lt;/D&gt;&lt;D xsi:type="xsd:double"&gt;1.737&lt;/D&gt;&lt;D xsi:type="xsd:double"&gt;1.75&lt;/D&gt;&lt;D xsi:type="xsd:double"&gt;1.77&lt;/D&gt;&lt;D xsi:type="xsd:double"&gt;1.735&lt;/D&gt;&lt;D xsi:type="xsd:double"&gt;1.6919999&lt;/D&gt;&lt;D xsi:type="xsd:double"&gt;1.691&lt;/D&gt;&lt;D xsi:type="xsd:double"&gt;1.671&lt;/D&gt;&lt;D xsi:type="xsd:double"&gt;1.6&lt;/D&gt;&lt;D xsi:type="xsd:double"&gt;1.584&lt;/D&gt;&lt;D xsi:type="xsd:double"&gt;1.536&lt;/D&gt;&lt;D xsi:type="xsd:double"&gt;1.519&lt;/D&gt;&lt;D xsi:type="xsd:double"&gt;1.54&lt;/D&gt;&lt;D xsi:type="xsd:double"&gt;1.525&lt;/D&gt;&lt;D xsi:type="xsd:double"&gt;1.56&lt;/D&gt;&lt;D xsi:type="xsd:double"&gt;1.65&lt;/D&gt;&lt;D xsi:type="xsd:double"&gt;1.6949999&lt;/D&gt;&lt;D xsi:type="xsd:double"&gt;1.6259999&lt;/D&gt;&lt;D xsi:type="xsd:double"&gt;1.627&lt;/D&gt;&lt;D xsi:type="xsd:double"&gt;1.622&lt;/D&gt;&lt;D xsi:type="xsd:double"&gt;1.646&lt;/D&gt;&lt;D xsi:type="xsd:double"&gt;1.65&lt;/D&gt;&lt;D xsi:type="xsd:double"&gt;1.627&lt;/D&gt;&lt;D xsi:type="xsd:double"&gt;1.583&lt;/D&gt;&lt;D xsi:type="xsd:double"&gt;1.584&lt;/D&gt;&lt;D xsi:type="xsd:double"&gt;1.6&lt;/D&gt;&lt;D xsi:type="xsd:double"&gt;1.623&lt;/D&gt;&lt;D xsi:type="xsd:double"&gt;1.575&lt;/D&gt;&lt;D xsi:type="xsd:double"&gt;1.61&lt;/D&gt;&lt;D xsi:type="xsd:double"&gt;1.6489999&lt;/D&gt;&lt;D xsi:type="xsd:double"&gt;1.606&lt;/D&gt;&lt;D xsi:type="xsd:double"&gt;1.6370001&lt;/D&gt;&lt;D xsi:type="xsd:double"&gt;1.599&lt;/D&gt;&lt;D xsi:type="xsd:double"&gt;1.64&lt;/D&gt;&lt;D xsi:type="xsd:double"&gt;1.6&lt;/D&gt;&lt;D xsi:type="xsd:double"&gt;1.635&lt;/D&gt;&lt;D xsi:type="xsd:double"&gt;1.605&lt;/D&gt;&lt;D xsi:type="xsd:double"&gt;1.61&lt;/D&gt;&lt;D xsi:type="xsd:double"&gt;1.64&lt;/D&gt;&lt;D xsi:type="xsd:double"&gt;1.664&lt;/D&gt;&lt;D xsi:type="xsd:double"&gt;1.74&lt;/D&gt;&lt;D xsi:type="xsd:double"&gt;1.7720001&lt;/D&gt;&lt;D xsi:type="xsd:double"&gt;1.7590001&lt;/D&gt;&lt;D xsi:type="xsd:double"&gt;1.713&lt;/D&gt;&lt;D xsi:type="xsd:double"&gt;1.745&lt;/D&gt;&lt;D xsi:type="xsd:double"&gt;1.788&lt;/D&gt;&lt;D xsi:type="xsd:double"&gt;1.745&lt;/D&gt;&lt;D xsi:type="xsd:double"&gt;1.727&lt;/D&gt;&lt;D xsi:type="xsd:double"&gt;1.727&lt;/D&gt;&lt;D xsi:type="xsd:double"&gt;1.744&lt;/D&gt;&lt;D xsi:type="xsd:double"&gt;1.714&lt;/D&gt;&lt;D xsi:type="xsd:double"&gt;1.6930001&lt;/D&gt;&lt;D xsi:type="xsd:double"&gt;1.7030001&lt;/D&gt;&lt;D xsi:type="xsd:double"&gt;1.678&lt;/D&gt;&lt;D xsi:type="xsd:double"&gt;1.623&lt;/D&gt;&lt;D xsi:type="xsd:double"&gt;1.599&lt;/D&gt;&lt;D xsi:type="xsd:double"&gt;1.5799999&lt;/D&gt;&lt;D xsi:type="xsd:double"&gt;1.541&lt;/D&gt;&lt;D xsi:type="xsd:double"&gt;1.42&lt;/D&gt;&lt;D xsi:type="xsd:double"&gt;1.46&lt;/D&gt;&lt;D xsi:type="xsd:double"&gt;1.46&lt;/D&gt;&lt;D xsi:type="xsd:double"&gt;1.455&lt;/D&gt;&lt;D xsi:type="xsd:double"&gt;1.5350001&lt;/D&gt;&lt;D xsi:type="xsd:double"&gt;1.52&lt;/D&gt;&lt;D xsi:type="xsd:double"&gt;1.606&lt;/D&gt;&lt;D xsi:type="xsd:double"&gt;1.584&lt;/D&gt;&lt;D xsi:type="xsd:double"&gt;1.621&lt;/D&gt;&lt;D xsi:type="xsd:double"&gt;1.6389999&lt;/D&gt;&lt;/FQL&gt;&lt;FQL&gt;&lt;Q&gt;HFD-GB^MIN(XP_PRICE_VWAP(-1AM,43853))&lt;/Q&gt;&lt;R&gt;1&lt;/R&gt;&lt;C&gt;1&lt;/C&gt;&lt;D xsi:type="xsd:double"&gt;1.4523777&lt;/D&gt;&lt;/FQL&gt;&lt;FQL&gt;&lt;Q&gt;HFD-GB^FE_ESTIMATE(NET_INC,MED,ANNUAL_ROLL,+3,43853,,,'CURRENCY=ESTCUR,,,')&lt;/Q&gt;&lt;R&gt;1&lt;/R&gt;&lt;C&gt;1&lt;/C&gt;&lt;D xsi:type="xsd:double"&gt;41.5&lt;/D&gt;&lt;/FQL&gt;&lt;FQL&gt;&lt;Q&gt;HFD-GB^FE_ESTIMATE(PTX_INC,MED,ANNUAL_ROLL,+1,43853,,,'CURRENCY=ESTCUR,,,')&lt;/Q&gt;&lt;R&gt;1&lt;/R&gt;&lt;C&gt;1&lt;/C&gt;&lt;D xsi:type="xsd:double"&gt;52.5&lt;/D&gt;&lt;/FQL&gt;&lt;FQL&gt;&lt;Q&gt;HFD-GB^MAX(XP_PRICE_VWAP(-12AM,43853))&lt;/Q&gt;&lt;R&gt;1&lt;/R&gt;&lt;C&gt;1&lt;/C&gt;&lt;D xsi:type="xsd:double"&gt;2.549892&lt;/D&gt;&lt;/FQL&gt;&lt;FQL&gt;&lt;Q&gt;HFD-GB^FE_ESTIMATE(PTX_INC,MED,ANNUAL_ROLL,+2,43853,,,'CURRENCY=ESTCUR,,,')&lt;/Q&gt;&lt;R&gt;1&lt;/R&gt;&lt;C&gt;1&lt;/C&gt;&lt;D xsi:type="xsd:double"&gt;48.42266&lt;/D&gt;&lt;/FQL&gt;&lt;FQL&gt;&lt;Q&gt;HFD-GB^WAVG(XP_VOLUME(43488,43853,D),XP_PRICE_VWAP(43488,43853,D))&lt;/Q&gt;&lt;R&gt;1&lt;/R&gt;&lt;C&gt;1&lt;/C&gt;&lt;D xsi:type="xsd:double"&gt;1.95616832396139&lt;/D&gt;&lt;/FQL&gt;&lt;FQL&gt;&lt;Q&gt;HFD-GB^FE_ESTIMATE(PTX_INC,MED,ANNUAL_ROLL,+3,43853,,,'CURRENCY=ESTCUR,,,')&lt;/Q&gt;&lt;R&gt;1&lt;/R&gt;&lt;C&gt;1&lt;/C&gt;&lt;D xsi:type="xsd:double"&gt;50.45556&lt;/D&gt;&lt;/FQL&gt;&lt;FQL&gt;&lt;Q&gt;HFD-GB^FE_ESTIMATE(EBITDA,MED,ANNUAL_ROLL,+3,43853,,,'CURRENCY=ESTCUR,,,')&lt;/Q&gt;&lt;R&gt;1&lt;/R&gt;&lt;C&gt;1&lt;/C&gt;&lt;D xsi:type="xsd:double"&gt;91.2&lt;/D&gt;&lt;/FQL&gt;&lt;FQL&gt;&lt;Q&gt;HFD-GB^FE_ESTIMATE(EBIT,MED,ANNUAL_ROLL,+1,43853,,,'CURRENCY=ESTCUR,,,')&lt;/Q&gt;&lt;R&gt;1&lt;/R&gt;&lt;C&gt;1&lt;/C&gt;&lt;D xsi:type="xsd:double"&gt;55.716156&lt;/D&gt;&lt;/FQL&gt;&lt;FQL&gt;&lt;Q&gt;HFD-GB^FE_ESTIMATE(EBITDA,MED,ANNUAL_ROLL,+1,43853,,,'CURRENCY=ESTCUR,,,')&lt;/Q&gt;&lt;R&gt;1&lt;/R&gt;&lt;C&gt;1&lt;/C&gt;&lt;D xsi:type="xsd:double"&gt;90&lt;/D&gt;&lt;/FQL&gt;&lt;FQL&gt;&lt;Q&gt;HFD-GB^WAVG(XP_VOLUME(43669,43853,D),XP_PRICE_VWAP(43669,43853,D))&lt;/Q&gt;&lt;R&gt;1&lt;/R&gt;&lt;C&gt;1&lt;/C&gt;&lt;D xsi:type="xsd:double"&gt;1.67287370726528&lt;/D&gt;&lt;/FQL&gt;&lt;FQL&gt;&lt;Q&gt;HFD-GB^MIN(XP_PRICE_VWAP(-3AM,43853))&lt;/Q&gt;&lt;R&gt;1&lt;/R&gt;&lt;C&gt;1&lt;/C&gt;&lt;D xsi:type="xsd:double"&gt;1.4523777&lt;/D&gt;&lt;/FQL&gt;&lt;/Schema&gt;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9" authorId="0">
      <text>
        <r>
          <rPr>
            <sz val="10"/>
            <color rgb="FF000000"/>
            <rFont val="Arial"/>
            <family val="2"/>
            <charset val="1"/>
          </rPr>
          <t xml:space="preserve">Soni, Sushant:
</t>
        </r>
        <r>
          <rPr>
            <sz val="9"/>
            <color rgb="FF000000"/>
            <rFont val="Tahoma"/>
            <family val="2"/>
            <charset val="1"/>
          </rPr>
          <t xml:space="preserve">Pg 5/35 FS 1H20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Change in inventories, receivables and payables</t>
        </r>
      </text>
    </comment>
    <comment ref="F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F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42/118 ARF15</t>
        </r>
      </text>
    </comment>
    <comment ref="G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G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38 (42/126) ARF16</t>
        </r>
      </text>
    </comment>
    <comment ref="H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H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128/152 ARF17</t>
        </r>
      </text>
    </comment>
    <comment ref="I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I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100 (102/156) ARF18</t>
        </r>
      </text>
    </comment>
    <comment ref="J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J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100 (102/156) ARF18</t>
        </r>
      </text>
    </comment>
    <comment ref="K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K2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Corporate tax rate</t>
        </r>
      </text>
    </comment>
    <comment ref="K31" authorId="0">
      <text>
        <r>
          <rPr>
            <sz val="10"/>
            <color rgb="FF000000"/>
            <rFont val="Arial"/>
            <family val="2"/>
            <charset val="1"/>
          </rPr>
          <t xml:space="preserve">Soni, Sushant:
</t>
        </r>
        <r>
          <rPr>
            <sz val="9"/>
            <color rgb="FF000000"/>
            <rFont val="Tahoma"/>
            <family val="2"/>
            <charset val="1"/>
          </rPr>
          <t xml:space="preserve">Pg 15/29 FS FY19</t>
        </r>
      </text>
    </comment>
    <comment ref="L2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Corporate tax rate</t>
        </r>
      </text>
    </comment>
    <comment ref="M2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Corporate tax rate</t>
        </r>
      </text>
    </comment>
    <comment ref="Q13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growth</t>
        </r>
      </text>
    </comment>
    <comment ref="Q47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Earlier 0%</t>
        </r>
      </text>
    </comment>
    <comment ref="Q53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no further exceptional</t>
        </r>
      </text>
    </comment>
    <comment ref="V13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growth</t>
        </r>
      </text>
    </comment>
    <comment ref="V18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growth</t>
        </r>
      </text>
    </comment>
    <comment ref="V22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% based on last 15 years average</t>
        </r>
      </text>
    </comment>
  </commentList>
</comments>
</file>

<file path=xl/sharedStrings.xml><?xml version="1.0" encoding="utf-8"?>
<sst xmlns="http://schemas.openxmlformats.org/spreadsheetml/2006/main" count="271" uniqueCount="163">
  <si>
    <t xml:space="preserve">This sheet contains FactSet XML data for use with this workbook's =FDS codes.  Modifying the worksheet's contents may damage the workbook's =FDS functionality.</t>
  </si>
  <si>
    <t xml:space="preserve">Happy Hour Co — MODEL</t>
  </si>
  <si>
    <t xml:space="preserve">S T R I C T L Y    P R I V A T E    A N D    C O N F I D E N T I A L </t>
  </si>
  <si>
    <t xml:space="preserve">Assumptions</t>
  </si>
  <si>
    <t xml:space="preserve">Circular switch</t>
  </si>
  <si>
    <t xml:space="preserve">On / off</t>
  </si>
  <si>
    <t xml:space="preserve">Key assumptions</t>
  </si>
  <si>
    <t xml:space="preserve">Last Historical FYE</t>
  </si>
  <si>
    <t xml:space="preserve">Transaction date</t>
  </si>
  <si>
    <t xml:space="preserve">Enterprise value calculation</t>
  </si>
  <si>
    <t xml:space="preserve">Current share price (c)</t>
  </si>
  <si>
    <t xml:space="preserve">p_price</t>
  </si>
  <si>
    <t xml:space="preserve">NOSH (m)</t>
  </si>
  <si>
    <t xml:space="preserve">Market cap ($m)</t>
  </si>
  <si>
    <t xml:space="preserve">Net debt / (cash) ($m)</t>
  </si>
  <si>
    <t xml:space="preserve">Minority interests ($m)</t>
  </si>
  <si>
    <t xml:space="preserve">Pension liability ($m)</t>
  </si>
  <si>
    <t xml:space="preserve">Investment in associates ($m)</t>
  </si>
  <si>
    <t xml:space="preserve">EV ($m)</t>
  </si>
  <si>
    <t xml:space="preserve">Happy Hour Co - 5 Year plan</t>
  </si>
  <si>
    <t xml:space="preserve">5 Year Plan </t>
  </si>
  <si>
    <t xml:space="preserve">FY20</t>
  </si>
  <si>
    <t xml:space="preserve">FY21</t>
  </si>
  <si>
    <t xml:space="preserve">FY22</t>
  </si>
  <si>
    <t xml:space="preserve">FY23</t>
  </si>
  <si>
    <t xml:space="preserve">FY24</t>
  </si>
  <si>
    <t xml:space="preserve">Revenue</t>
  </si>
  <si>
    <t xml:space="preserve">YoY growth %</t>
  </si>
  <si>
    <t xml:space="preserve">GP $</t>
  </si>
  <si>
    <t xml:space="preserve">GM%</t>
  </si>
  <si>
    <t xml:space="preserve">Opex</t>
  </si>
  <si>
    <t xml:space="preserve">Operating profit</t>
  </si>
  <si>
    <t xml:space="preserve">Operating margin %</t>
  </si>
  <si>
    <t xml:space="preserve">Interest and Amortisation</t>
  </si>
  <si>
    <t xml:space="preserve">Group PBT (Underlying)</t>
  </si>
  <si>
    <t xml:space="preserve">Exceptionals</t>
  </si>
  <si>
    <t xml:space="preserve">Group PBT post exceptionals</t>
  </si>
  <si>
    <t xml:space="preserve">Add back: Interest</t>
  </si>
  <si>
    <t xml:space="preserve">Add back: Amortisation</t>
  </si>
  <si>
    <t xml:space="preserve">Add back: Depreciation</t>
  </si>
  <si>
    <t xml:space="preserve">EBITDA post exceptionals</t>
  </si>
  <si>
    <t xml:space="preserve">Adjust for non-cash exceptionals</t>
  </si>
  <si>
    <t xml:space="preserve">Capex</t>
  </si>
  <si>
    <t xml:space="preserve">Acquisition</t>
  </si>
  <si>
    <t xml:space="preserve">Tax</t>
  </si>
  <si>
    <t xml:space="preserve">Interest</t>
  </si>
  <si>
    <t xml:space="preserve">Working Capital </t>
  </si>
  <si>
    <t xml:space="preserve">Dividend</t>
  </si>
  <si>
    <t xml:space="preserve">Other</t>
  </si>
  <si>
    <t xml:space="preserve">Net Cash flow</t>
  </si>
  <si>
    <t xml:space="preserve">Free Cash Flow</t>
  </si>
  <si>
    <t xml:space="preserve">Opening Net Debt</t>
  </si>
  <si>
    <t xml:space="preserve">Closing Net Debt</t>
  </si>
  <si>
    <t xml:space="preserve">Net debt : EBITDA</t>
  </si>
  <si>
    <t xml:space="preserve">Income statement</t>
  </si>
  <si>
    <t xml:space="preserve">Actuals</t>
  </si>
  <si>
    <t xml:space="preserve">CMD case</t>
  </si>
  <si>
    <t xml:space="preserve">Extrapolations</t>
  </si>
  <si>
    <t xml:space="preserve">Total revenue</t>
  </si>
  <si>
    <t xml:space="preserve">Management case</t>
  </si>
  <si>
    <t xml:space="preserve">% forecast growth</t>
  </si>
  <si>
    <t xml:space="preserve">&lt;&lt;&lt; include growth rates trending to 1% by 2030</t>
  </si>
  <si>
    <t xml:space="preserve">EBITDA</t>
  </si>
  <si>
    <t xml:space="preserve">% growth</t>
  </si>
  <si>
    <t xml:space="preserve">% forecast margin</t>
  </si>
  <si>
    <t xml:space="preserve">&lt;&lt;&lt; include growth rates trending to 9% by 2030</t>
  </si>
  <si>
    <t xml:space="preserve">Depreciation and amortisation</t>
  </si>
  <si>
    <t xml:space="preserve">% capex</t>
  </si>
  <si>
    <t xml:space="preserve">&lt;&lt;&lt; include growth rates trending to 95% by 2030</t>
  </si>
  <si>
    <t xml:space="preserve">% margin</t>
  </si>
  <si>
    <t xml:space="preserve">EBIT</t>
  </si>
  <si>
    <t xml:space="preserve">% tax rate</t>
  </si>
  <si>
    <t xml:space="preserve">&lt;&lt;&lt; assume tax rate same as 2021</t>
  </si>
  <si>
    <t xml:space="preserve">x</t>
  </si>
  <si>
    <t xml:space="preserve">Net income</t>
  </si>
  <si>
    <t xml:space="preserve">Cashflow statement</t>
  </si>
  <si>
    <t xml:space="preserve">&lt;&lt;&lt; assume capex same as last year's forecast by the company</t>
  </si>
  <si>
    <t xml:space="preserve">% sales</t>
  </si>
  <si>
    <t xml:space="preserve">% Cash conversion</t>
  </si>
  <si>
    <t xml:space="preserve">Change in Working Capital</t>
  </si>
  <si>
    <t xml:space="preserve">Other Cashflows</t>
  </si>
  <si>
    <t xml:space="preserve">&lt;&lt;&lt; assume other cashflows same as last year forecasts by the company</t>
  </si>
  <si>
    <t xml:space="preserve">Exceptional items</t>
  </si>
  <si>
    <t xml:space="preserve">Summary financials</t>
  </si>
  <si>
    <t xml:space="preserve">March Y/E</t>
  </si>
  <si>
    <t xml:space="preserve">D&amp;A</t>
  </si>
  <si>
    <t xml:space="preserve">% of revenue</t>
  </si>
  <si>
    <t xml:space="preserve">% of capex</t>
  </si>
  <si>
    <t xml:space="preserve">% revenue</t>
  </si>
  <si>
    <t xml:space="preserve">Change in NWC</t>
  </si>
  <si>
    <t xml:space="preserve">DCF</t>
  </si>
  <si>
    <t xml:space="preserve">Next financial YE</t>
  </si>
  <si>
    <t xml:space="preserve">Perpetuity growth rate</t>
  </si>
  <si>
    <t xml:space="preserve">&lt;&lt;&lt; Put down the assumptions after discussing with your senior</t>
  </si>
  <si>
    <t xml:space="preserve">TV exit EBITDA multiple</t>
  </si>
  <si>
    <t xml:space="preserve">WACC used for sensitivity analysis</t>
  </si>
  <si>
    <t xml:space="preserve">Below fill in the blanks by linking from the Financials tab</t>
  </si>
  <si>
    <t xml:space="preserve">DCF FCF Calculation</t>
  </si>
  <si>
    <t xml:space="preserve">Stub period</t>
  </si>
  <si>
    <t xml:space="preserve">Stub factor</t>
  </si>
  <si>
    <t xml:space="preserve">Estimates</t>
  </si>
  <si>
    <t xml:space="preserve">EBIAT</t>
  </si>
  <si>
    <t xml:space="preserve">% D&amp;A</t>
  </si>
  <si>
    <t xml:space="preserve">Change in working capital</t>
  </si>
  <si>
    <t xml:space="preserve">FCF</t>
  </si>
  <si>
    <t xml:space="preserve">FCF for discounting</t>
  </si>
  <si>
    <t xml:space="preserve">Days to cashflow</t>
  </si>
  <si>
    <t xml:space="preserve">Discount factor</t>
  </si>
  <si>
    <t xml:space="preserve">Terminal value</t>
  </si>
  <si>
    <t xml:space="preserve">Perpetuity growth portion</t>
  </si>
  <si>
    <t xml:space="preserve">Exit EBITDA multiple</t>
  </si>
  <si>
    <t xml:space="preserve">Perpetuity growth method</t>
  </si>
  <si>
    <t xml:space="preserve">Exit EBITDA multiple method</t>
  </si>
  <si>
    <t xml:space="preserve">Present value</t>
  </si>
  <si>
    <t xml:space="preserve">($m)</t>
  </si>
  <si>
    <t xml:space="preserve">(%)</t>
  </si>
  <si>
    <t xml:space="preserve">PV of FCF</t>
  </si>
  <si>
    <t xml:space="preserve">PV of Terminal Value</t>
  </si>
  <si>
    <t xml:space="preserve">Enterprise value</t>
  </si>
  <si>
    <t xml:space="preserve">Net debt &amp; adjustments</t>
  </si>
  <si>
    <t xml:space="preserve">Equity value</t>
  </si>
  <si>
    <t xml:space="preserve">Share price</t>
  </si>
  <si>
    <t xml:space="preserve">% premium to current</t>
  </si>
  <si>
    <t xml:space="preserve">Sensitivity analysis</t>
  </si>
  <si>
    <t xml:space="preserve">Spread rates and step-up</t>
  </si>
  <si>
    <t xml:space="preserve">Perpetuity growth rate step-up</t>
  </si>
  <si>
    <t xml:space="preserve">EBITDA multiple</t>
  </si>
  <si>
    <t xml:space="preserve">EBITDA multiple step-up</t>
  </si>
  <si>
    <t xml:space="preserve">WACC</t>
  </si>
  <si>
    <t xml:space="preserve">WACC step-up</t>
  </si>
  <si>
    <t xml:space="preserve">Perpetuity growth rate analysis</t>
  </si>
  <si>
    <t xml:space="preserve">EBITDA multiple analysis</t>
  </si>
  <si>
    <t xml:space="preserve">Enterprise value ($m)</t>
  </si>
  <si>
    <t xml:space="preserve">WACC (%)</t>
  </si>
  <si>
    <t xml:space="preserve">Perpetuity growth rate (%)</t>
  </si>
  <si>
    <t xml:space="preserve">Exit EBITDA multiple (x)</t>
  </si>
  <si>
    <t xml:space="preserve">Offer price (p)</t>
  </si>
  <si>
    <t xml:space="preserve">Tax rate</t>
  </si>
  <si>
    <t xml:space="preserve">+D&amp;A</t>
  </si>
  <si>
    <t xml:space="preserve">+ Maintenance capex</t>
  </si>
  <si>
    <t xml:space="preserve">+Change in working capital</t>
  </si>
  <si>
    <t xml:space="preserve">+ Exceptional cash flows</t>
  </si>
  <si>
    <t xml:space="preserve">+ Other cash flows</t>
  </si>
  <si>
    <t xml:space="preserve">DCF output</t>
  </si>
  <si>
    <t xml:space="preserve">Summary financials and cashflow</t>
  </si>
  <si>
    <t xml:space="preserve">DCF Forecast Year</t>
  </si>
  <si>
    <t xml:space="preserve">TV</t>
  </si>
  <si>
    <t xml:space="preserve">Mar YE ($m)</t>
  </si>
  <si>
    <t xml:space="preserve">Tax on EBIT</t>
  </si>
  <si>
    <t xml:space="preserve">Unlevered free cash flow</t>
  </si>
  <si>
    <t xml:space="preserve">Cashflow Timing (Years to Discount)</t>
  </si>
  <si>
    <t xml:space="preserve">Discount Factor</t>
  </si>
  <si>
    <t xml:space="preserve">Discounted DCF cashflows</t>
  </si>
  <si>
    <t xml:space="preserve">Net Present Value based on Perpetuity Growth Method</t>
  </si>
  <si>
    <t xml:space="preserve">Amount</t>
  </si>
  <si>
    <t xml:space="preserve">% of </t>
  </si>
  <si>
    <t xml:space="preserve">Sensitising firm value ($m) and implied offer price to WACC and TGR</t>
  </si>
  <si>
    <t xml:space="preserve">NPV</t>
  </si>
  <si>
    <t xml:space="preserve">Perpetuity Growth Rate (%)</t>
  </si>
  <si>
    <t xml:space="preserve">Present Value of Cashflows</t>
  </si>
  <si>
    <t xml:space="preserve">Implied Firm NPV</t>
  </si>
  <si>
    <t xml:space="preserve">Implied equity value</t>
  </si>
  <si>
    <t xml:space="preserve">Implied share price ($c)</t>
  </si>
</sst>
</file>

<file path=xl/styles.xml><?xml version="1.0" encoding="utf-8"?>
<styleSheet xmlns="http://schemas.openxmlformats.org/spreadsheetml/2006/main">
  <numFmts count="221">
    <numFmt numFmtId="164" formatCode="General"/>
    <numFmt numFmtId="165" formatCode="#,##0.0_);\(#,##0.0\)"/>
    <numFmt numFmtId="166" formatCode="#,###_);\(#,###\)"/>
    <numFmt numFmtId="167" formatCode="#,##0.0_);\(#,##0.0\);\-_);@_)"/>
    <numFmt numFmtId="168" formatCode="\$#,##0_);&quot;($&quot;#,##0\)"/>
    <numFmt numFmtId="169" formatCode="0.0_)"/>
    <numFmt numFmtId="170" formatCode="_(* #,##0.00000_);_(* \(#,##0.00000\);_(* \-??_);_(@_)"/>
    <numFmt numFmtId="171" formatCode="#.##000"/>
    <numFmt numFmtId="172" formatCode="\$#,#00"/>
    <numFmt numFmtId="173" formatCode="0.00%"/>
    <numFmt numFmtId="174" formatCode="0%"/>
    <numFmt numFmtId="175" formatCode="0.0%"/>
    <numFmt numFmtId="176" formatCode="#,##0;\(#,##0\);\-"/>
    <numFmt numFmtId="177" formatCode="_(* #,##0.0_);_(* \(#,##0.0\);_(* \-??_);_(@_)"/>
    <numFmt numFmtId="178" formatCode="#,##0;\(#,##0\)"/>
    <numFmt numFmtId="179" formatCode="0.0"/>
    <numFmt numFmtId="180" formatCode="_(\€* #,##0_);_(\€* \(#,##0\);_(\€* \-_);_(@_)"/>
    <numFmt numFmtId="181" formatCode="0.00"/>
    <numFmt numFmtId="182" formatCode="#,##0.0;\(#,##0.0\)"/>
    <numFmt numFmtId="183" formatCode="#,##0.00\x;\(#,##0.00&quot;)x&quot;"/>
    <numFmt numFmtId="184" formatCode="0_);\(0\)"/>
    <numFmt numFmtId="185" formatCode="0"/>
    <numFmt numFmtId="186" formatCode="#,##0"/>
    <numFmt numFmtId="187" formatCode="0.00%;\(0.00%\)"/>
    <numFmt numFmtId="188" formatCode="#,##0.00_);\(#,##0.00\)"/>
    <numFmt numFmtId="189" formatCode="0.0%;\(0.0%\)"/>
    <numFmt numFmtId="190" formatCode="#,##0_);\(#,##0\)"/>
    <numFmt numFmtId="191" formatCode=";;;"/>
    <numFmt numFmtId="192" formatCode="_(* #,##0_);_(* \(#,##0\);_(* \-_);_(@_)"/>
    <numFmt numFmtId="193" formatCode="mmmddyyyy"/>
    <numFmt numFmtId="194" formatCode="_(* #,##0.000_);_(* \(#,##0.000\);_(* \-??_);_(@_)"/>
    <numFmt numFmtId="195" formatCode="0.0000"/>
    <numFmt numFmtId="196" formatCode="#,##0.00_)\x;[RED]\(#,##0.00&quot;)x&quot;"/>
    <numFmt numFmtId="197" formatCode="@"/>
    <numFmt numFmtId="198" formatCode="#,##0.0_);\(#,##0.0\);&quot;-  &quot;;@_)"/>
    <numFmt numFmtId="199" formatCode="#,##0.0_);\(#,##0.0\);#,##0.0_);@_)"/>
    <numFmt numFmtId="200" formatCode="\$_(#,##0.00_);&quot;$(&quot;#,##0.00\)"/>
    <numFmt numFmtId="201" formatCode="_(\€* #,##0.0000_);_(\€* \(#,##0.0000\);_(\€* \-??_);_(@_)"/>
    <numFmt numFmtId="202" formatCode="\€#,##0.00"/>
    <numFmt numFmtId="203" formatCode="m/d/yy"/>
    <numFmt numFmtId="204" formatCode="mmm\-d\-yy"/>
    <numFmt numFmtId="205" formatCode="_(\€* #,##0.00_);_(\€* \(#,##0.00\);_(\€* \-??_);_(@_)"/>
    <numFmt numFmtId="206" formatCode="\$_(#,##0.00_);&quot;$(&quot;#,##0.00\);\$_(0.00_);@_)"/>
    <numFmt numFmtId="207" formatCode="0.0%_);\(0.0%\);&quot; -- &quot;"/>
    <numFmt numFmtId="208" formatCode="0.000%;[RED]\(0.000%\)"/>
    <numFmt numFmtId="209" formatCode="#,##0.00_);\(#,##0.00\);0.00_);@_)"/>
    <numFmt numFmtId="210" formatCode="#,##0.00"/>
    <numFmt numFmtId="211" formatCode="_(* #,##0.00_);_(* \(#,##0.00\);_(* \-??_);_(@_)"/>
    <numFmt numFmtId="212" formatCode="\£_(#,##0.00_);&quot;£(&quot;#,##0.00\)"/>
    <numFmt numFmtId="213" formatCode="_-* #,##0.00_-;\-* #,##0.00_-;_-* \-??_-;_-@_-"/>
    <numFmt numFmtId="214" formatCode="_(* #,##0_);_(* \(#,##0\)"/>
    <numFmt numFmtId="215" formatCode="\€_(#,##0.00_);&quot;€(&quot;#,##0.00\);\€_(0.00_);@_)"/>
    <numFmt numFmtId="216" formatCode="\€_(#,##0.00_);&quot;€(&quot;#,##0.00\);\€_(0.00_);@_)"/>
    <numFmt numFmtId="217" formatCode="0.000%;;&quot;-- &quot;"/>
    <numFmt numFmtId="218" formatCode="#,##0_);[RED]\(#,##0\)"/>
    <numFmt numFmtId="219" formatCode="#,##0.0_)\x;\(#,##0.0&quot;)x&quot;"/>
    <numFmt numFmtId="220" formatCode="#,##0_)\x;\(#,##0&quot;)x&quot;;0_)\x;@_)_x"/>
    <numFmt numFmtId="221" formatCode="#,##0.0000;\-#,##0.0000"/>
    <numFmt numFmtId="222" formatCode="&quot;  &quot;_•&quot;–    &quot;@"/>
    <numFmt numFmtId="223" formatCode="_(* #,##0.000_)&quot;  &quot;;_(* \(#,##0.000&quot;)  &quot;;_(* \-??_)&quot;  &quot;;_(@_)"/>
    <numFmt numFmtId="224" formatCode="#,##0.00;\(#,##0.00\);\-"/>
    <numFmt numFmtId="225" formatCode="###0\A"/>
    <numFmt numFmtId="226" formatCode="%#,#00"/>
    <numFmt numFmtId="227" formatCode="0.0\%_;\(0\.0&quot;)%&quot;"/>
    <numFmt numFmtId="228" formatCode="#,##0.0_)_x;\(#,##0.0\)_x"/>
    <numFmt numFmtId="229" formatCode="#,##0_)_x;\(#,##0\)_x;0_)_x;@_)_x"/>
    <numFmt numFmtId="230" formatCode="#,##0.00000;\-#,##0.00000"/>
    <numFmt numFmtId="231" formatCode="#,"/>
    <numFmt numFmtId="232" formatCode="#,##0.00\p;\(#,##0.00&quot;p)&quot;"/>
    <numFmt numFmtId="233" formatCode="0.0&quot;x    &quot;"/>
    <numFmt numFmtId="234" formatCode="#,##0\ _F;\(#,##0&quot;) &quot;_F;&quot;- &quot;_F"/>
    <numFmt numFmtId="235" formatCode="#,##0;\(###0\);\-"/>
    <numFmt numFmtId="236" formatCode="_-* #,##0.00\ [$€-1]_-;\-* #,##0.00\ [$€-1]_-;_-* \-??\ [$€-1]_-"/>
    <numFmt numFmtId="237" formatCode="0.0\%;\(0.0&quot;)%&quot;"/>
    <numFmt numFmtId="238" formatCode="#,##0;[RED]\-#,##0"/>
    <numFmt numFmtId="239" formatCode="\£#,##0.0;&quot;(£&quot;#,##0.0\);\£#,##0.0"/>
    <numFmt numFmtId="240" formatCode="0.0_)\%;\(0.0&quot;)%&quot;"/>
    <numFmt numFmtId="241" formatCode="_(* #,##0.0_)&quot;  &quot;;_(* \(#,##0.0&quot;)  &quot;;_(* \-??_)&quot;  &quot;;_(@_)"/>
    <numFmt numFmtId="242" formatCode="#,##0\ _F;\(#,##0&quot;) &quot;_F"/>
    <numFmt numFmtId="243" formatCode="0%_);\(0%\);&quot; -- &quot;"/>
    <numFmt numFmtId="244" formatCode="#,##0.0_)_%;\(#,##0.0\)_%"/>
    <numFmt numFmtId="245" formatCode="#,##0.00;\(#,##0.00\)"/>
    <numFmt numFmtId="246" formatCode="\F#,##0_);&quot;(F&quot;#,##0\)"/>
    <numFmt numFmtId="247" formatCode="#,##0_)"/>
    <numFmt numFmtId="248" formatCode="_(* #,##0_);_(* \(#,##0\);_(* \-??_);_(@_)"/>
    <numFmt numFmtId="249" formatCode="0.0_);\(0.0\)"/>
    <numFmt numFmtId="250" formatCode="yyyy\A"/>
    <numFmt numFmtId="251" formatCode="#,##0_);[RED]\(#,##0\);&quot;--  &quot;"/>
    <numFmt numFmtId="252" formatCode="0.0%;[RED]\(0.0%\);&quot;--  &quot;"/>
    <numFmt numFmtId="253" formatCode="&quot;Esc &quot;#,##0&quot; bn&quot;;\(#,##0\)"/>
    <numFmt numFmtId="254" formatCode="0\A"/>
    <numFmt numFmtId="255" formatCode="0\A"/>
    <numFmt numFmtId="256" formatCode="0.00%&quot; Stock Pooling&quot;"/>
    <numFmt numFmtId="257" formatCode="\$#,##0.00\A;[RED]&quot;($&quot;#,##0.00&quot;)A&quot;"/>
    <numFmt numFmtId="258" formatCode="\$#,##0.00\E;[RED]&quot;($&quot;#,##0.00&quot;)E&quot;"/>
    <numFmt numFmtId="259" formatCode="\$#,##0.00000000000000000000000000_);[RED]&quot;($&quot;#,##0.00000000000000000000000000\)"/>
    <numFmt numFmtId="260" formatCode="_-[$€]* #,##0.00_-;\-[$€]* #,##0.00_-;_-[$€]* \-??_-;_-@_-"/>
    <numFmt numFmtId="261" formatCode="#,##0;\(#,##0\);\—"/>
    <numFmt numFmtId="262" formatCode="#,##0.000_);\(#,##0.000\)"/>
    <numFmt numFmtId="263" formatCode="#,##0.0_);[RED]\(#,##0.0\)"/>
    <numFmt numFmtId="264" formatCode="#,##0.0;[RED]\(#,##0.0\)"/>
    <numFmt numFmtId="265" formatCode="#,##0.0000_);\(#,##0.0000\);@_)"/>
    <numFmt numFmtId="266" formatCode="#,##0_);\(#,##0\);\-_)"/>
    <numFmt numFmtId="267" formatCode="#,##0_);\(#,##0\);0_)"/>
    <numFmt numFmtId="268" formatCode="#,##0.0000000000;\(#,##0.0000000000\)"/>
    <numFmt numFmtId="269" formatCode="#,##0.0_);\(#,##0.0\);0.0_)"/>
    <numFmt numFmtId="270" formatCode="#,##0_);\(#,##0\);@_)"/>
    <numFmt numFmtId="271" formatCode="_-&quot;kb/d&quot;* #,##0.00_-;&quot;-kb/d&quot;* #,##0.00_-;_-&quot;k/bd&quot;* \-??_-;_-@_-"/>
    <numFmt numFmtId="272" formatCode="###0_);\(###0\);\-_);@_)"/>
    <numFmt numFmtId="273" formatCode="#,##0.0\x;\(#,##0.0&quot;x)&quot;"/>
    <numFmt numFmtId="274" formatCode="#,##0_);\(#,##0\);\-_);@_)"/>
    <numFmt numFmtId="275" formatCode="\$#,##0.00_);&quot;($&quot;#,##0.00\)"/>
    <numFmt numFmtId="276" formatCode="0_)"/>
    <numFmt numFmtId="277" formatCode="\$#,##0;&quot;($&quot;#,##0\);&quot;- &quot;0&quot; -&quot;;[RED]@"/>
    <numFmt numFmtId="278" formatCode="0.00_);\(0.00\)"/>
    <numFmt numFmtId="279" formatCode="#,##0.0;\(#,##0.0\);&quot;OK&quot;"/>
    <numFmt numFmtId="280" formatCode="0&quot; bp&quot;"/>
    <numFmt numFmtId="281" formatCode="0.000%"/>
    <numFmt numFmtId="282" formatCode="0.0%;\(0.0\)%;&quot;—%&quot;"/>
    <numFmt numFmtId="283" formatCode="&quot;•  &quot;@"/>
    <numFmt numFmtId="284" formatCode="_-* #,##0&quot; Pts&quot;_-;\-* #,##0&quot; Pts&quot;_-;_-* &quot;- Pts&quot;_-;_-@_-"/>
    <numFmt numFmtId="285" formatCode="_-* #,##0\ _P_t_s_-;\-* #,##0\ _P_t_s_-;_-* &quot;- &quot;_P_t_s_-;_-@_-"/>
    <numFmt numFmtId="286" formatCode="_-* #,##0.00&quot; Pts&quot;_-;\-* #,##0.00&quot; Pts&quot;_-;_-* \-??&quot; Pts&quot;_-;_-@_-"/>
    <numFmt numFmtId="287" formatCode="&quot;Proj &quot;0;;;"/>
    <numFmt numFmtId="288" formatCode="#,##0.000"/>
    <numFmt numFmtId="289" formatCode="&quot;£ &quot;#,##0.00;[RED]&quot;(£ &quot;#,##0.00\);&quot;--  &quot;;_(@_)"/>
    <numFmt numFmtId="290" formatCode="#,##0.0%_);\(#,##0.0%\)"/>
    <numFmt numFmtId="291" formatCode="#\ ##0.0"/>
    <numFmt numFmtId="292" formatCode="\$#,##0.00_);[RED]&quot;($&quot;#,##0.00\)"/>
    <numFmt numFmtId="293" formatCode="###0.0;\(###0.0\)"/>
    <numFmt numFmtId="294" formatCode="0.000_)"/>
    <numFmt numFmtId="295" formatCode="#,##0_);\(#,##0\);\-?"/>
    <numFmt numFmtId="296" formatCode="#,##0.00_);\(#,##0.00\);\-?"/>
    <numFmt numFmtId="297" formatCode="_-* #,##0_-;\-* #,##0_-;_-* \-??_-;_-@_-"/>
    <numFmt numFmtId="298" formatCode="0.0\x"/>
    <numFmt numFmtId="299" formatCode="#,##0.00\x;[RED]\(#,##0.00&quot;x)&quot;"/>
    <numFmt numFmtId="300" formatCode="#,##0.00_);[RED]\(#,##0.00\)"/>
    <numFmt numFmtId="301" formatCode="0&quot;  &quot;;\(0&quot;)   &quot;"/>
    <numFmt numFmtId="302" formatCode="#,##0.00_);\(#,##0.00\);0.00_)"/>
    <numFmt numFmtId="303" formatCode="General_)"/>
    <numFmt numFmtId="304" formatCode="_-* #,##0.0\ _F_-;\-* #,##0.0\ _F_-;_-* \-?\ _F_-;_-@_-"/>
    <numFmt numFmtId="305" formatCode="_-* #,##0.00\ _F_-;\-* #,##0.00\ _F_-;_-* \-??\ _F_-;_-@_-"/>
    <numFmt numFmtId="306" formatCode="#,##0.0"/>
    <numFmt numFmtId="307" formatCode="0.0%_);[RED]\(0.0%\)"/>
    <numFmt numFmtId="308" formatCode="\€#,##0.00_);&quot;(€&quot;#,##0.00\)"/>
    <numFmt numFmtId="309" formatCode="_(\$* #,##0.00_);_(\$* \(#,##0.00\);_(\$* \-??_);_(@_)"/>
    <numFmt numFmtId="310" formatCode="0.0%_);\(0.0%\)"/>
    <numFmt numFmtId="311" formatCode="&quot;EUR &quot;#,##0.0_);&quot;(EUR &quot;#,##0.0\)"/>
    <numFmt numFmtId="312" formatCode="_-\€* #,##0_-;&quot;-£&quot;* #,##0_-;_-\£* \-_-;_-@_-"/>
    <numFmt numFmtId="313" formatCode="\$#,##0.00_);[RED]&quot;($&quot;#,##0.00\);&quot;--  &quot;;_(@_)"/>
    <numFmt numFmtId="314" formatCode="\$#,##0.00_)_x_x_x;&quot;($&quot;#,##0.00\)_x_x_x"/>
    <numFmt numFmtId="315" formatCode="d\-mmm\-yy"/>
    <numFmt numFmtId="316" formatCode="d\-mmm"/>
    <numFmt numFmtId="317" formatCode="mmm\-yy"/>
    <numFmt numFmtId="318" formatCode="_-* #,##0.00&quot; F&quot;_-;\-* #,##0.00&quot; F&quot;_-;_-* \-??&quot; F&quot;_-;_-@_-"/>
    <numFmt numFmtId="319" formatCode="_-* #,##0.00\ _P_t_s_-;\-* #,##0.00\ _P_t_s_-;_-* \-??\ _P_t_s_-;_-@_-"/>
    <numFmt numFmtId="320" formatCode="###0_);\(###0\);;"/>
    <numFmt numFmtId="321" formatCode="_ * #,##0.00_-&quot; €&quot;_ ;_ * #,##0.00&quot;- €&quot;_ ;_ * \-??_-&quot; €&quot;_ ;_ @_ "/>
    <numFmt numFmtId="322" formatCode="0\E"/>
    <numFmt numFmtId="323" formatCode="0_);\(0\);\-_);@_)"/>
    <numFmt numFmtId="324" formatCode="#,##0.00_x"/>
    <numFmt numFmtId="325" formatCode="\$# ?/?"/>
    <numFmt numFmtId="326" formatCode="0&quot; mos&quot;"/>
    <numFmt numFmtId="327" formatCode="mmm\-d\-yyyy"/>
    <numFmt numFmtId="328" formatCode="mmm\-yyyy"/>
    <numFmt numFmtId="329" formatCode="0.00%;[RED]&quot; (&quot;0.00%\)"/>
    <numFmt numFmtId="330" formatCode="m/d/yyyy"/>
    <numFmt numFmtId="331" formatCode="0&quot; mos&quot;"/>
    <numFmt numFmtId="332" formatCode="0_);[RED]\(0\)"/>
    <numFmt numFmtId="333" formatCode="0.000"/>
    <numFmt numFmtId="334" formatCode="###0.0_);\(###0.0\)"/>
    <numFmt numFmtId="335" formatCode="\+* #,##0.00;[RED]\-* #,##0.00"/>
    <numFmt numFmtId="336" formatCode="\+* #,##0;[RED]\-* #,##0"/>
    <numFmt numFmtId="337" formatCode="\$#,##0.0;[RED]&quot;($&quot;#,##0.0\)"/>
    <numFmt numFmtId="338" formatCode="\$#,##0_);&quot;$(&quot;#,##0\);_-* &quot;--&quot;_-;_-@_-"/>
    <numFmt numFmtId="339" formatCode="\$#,##0.0_);&quot;$(&quot;#,##0.0\);_-* &quot;--&quot;_-;_-@_-"/>
    <numFmt numFmtId="340" formatCode="_(\$* #,##0_);_(\$* \(#,##0\);_(\$* \-_);_(@_)"/>
    <numFmt numFmtId="341" formatCode="#,##0.0,_);\(#,##0.0,\)"/>
    <numFmt numFmtId="342" formatCode="#,##0.0_);\(#,##0.0\);@*."/>
    <numFmt numFmtId="343" formatCode="#,#00"/>
    <numFmt numFmtId="344" formatCode="0.0\x;@_)"/>
    <numFmt numFmtId="345" formatCode="#,##0.0%_);\(#,##0.0%\);0.0%_)"/>
    <numFmt numFmtId="346" formatCode="#,##0.000000"/>
    <numFmt numFmtId="347" formatCode="0.0%;[RED]\(0.0%\)"/>
    <numFmt numFmtId="348" formatCode="#,##0.00_)&quot; x&quot;;\(#,##0.00&quot;) x&quot;"/>
    <numFmt numFmtId="349" formatCode="\$#,##0.00;[RED]&quot;$-&quot;#,##0.00"/>
    <numFmt numFmtId="350" formatCode="0.00\x"/>
    <numFmt numFmtId="351" formatCode="&quot;Proj &quot;0"/>
    <numFmt numFmtId="352" formatCode="#,##0.0%;\(#,##0.0%\)"/>
    <numFmt numFmtId="353" formatCode="#,##0;[RED]\(#,##0\)"/>
    <numFmt numFmtId="354" formatCode="_ \ * #,##0.0_);_ \ * \(#,##0.0\)"/>
    <numFmt numFmtId="355" formatCode="0.0%;[RED]&quot; (&quot;0.0%\)"/>
    <numFmt numFmtId="356" formatCode="_-* #,##0.00\ _D_M_-;\-* #,##0.00\ _D_M_-;_-* \-??\ _D_M_-;_-@_-"/>
    <numFmt numFmtId="357" formatCode="\$#,##0.0_);&quot;($&quot;#,##0.0\)"/>
    <numFmt numFmtId="358" formatCode="#,##0.0,,_);\(#,##0.0,,\)"/>
    <numFmt numFmtId="359" formatCode="#,##0.0\x_);\(#,##0.0&quot;x)&quot;"/>
    <numFmt numFmtId="360" formatCode="#,##0%_);\(#,##0%\)"/>
    <numFmt numFmtId="361" formatCode="\$#,##0.000_);[RED]&quot;($&quot;#,##0.000\);&quot;--  &quot;;_(@_)"/>
    <numFmt numFmtId="362" formatCode="_(* #,##0&quot; x&quot;_);_(* \(#,##0&quot; x)&quot;;_(* \-??_);_(@_)"/>
    <numFmt numFmtId="363" formatCode="\$#.#"/>
    <numFmt numFmtId="364" formatCode="#,##0.0\¢;\-#,##0.0\¢"/>
    <numFmt numFmtId="365" formatCode="# ?/?"/>
    <numFmt numFmtId="366" formatCode="h:mm"/>
    <numFmt numFmtId="367" formatCode="h:mm\ AM/PM"/>
    <numFmt numFmtId="368" formatCode="_(\£* #,##0_);_(\£* \(#,##0\);_(\£* \-_);_(@_)"/>
    <numFmt numFmtId="369" formatCode="&quot;£ &quot;#,##0_);[RED]&quot;(£ &quot;#,##0\)"/>
    <numFmt numFmtId="370" formatCode="&quot;¥ &quot;#,##0_);[RED]&quot;(¥ &quot;#,##0\)"/>
    <numFmt numFmtId="371" formatCode="_(\£* #,##0_);_(\£* \(#,##0\);_(\£* \-_);_(@_)"/>
    <numFmt numFmtId="372" formatCode="_(\£* #,##0.0_);_(\£* \(#,##0.0\);_(\£* \-_);_(@_)"/>
    <numFmt numFmtId="373" formatCode="_(\£* #,##0.00_);_(\£* \(#,##0.00\);_(\£* \-_);_(@_)"/>
    <numFmt numFmtId="374" formatCode="_(* #,##0.00\p_);_(* \(#,##0.00&quot;p)&quot;;_(* &quot;- p&quot;_);_(@_)"/>
    <numFmt numFmtId="375" formatCode="_(* #,##0\p_);_(* \(#,##0&quot;p)&quot;;_(* &quot;- p&quot;_);_(@_)"/>
    <numFmt numFmtId="376" formatCode="\£#,##0.00"/>
    <numFmt numFmtId="377" formatCode="0.00&quot;      &quot;"/>
    <numFmt numFmtId="378" formatCode="0.0\x_);\(0.0&quot;x)&quot;;0.0\x_);@_)"/>
    <numFmt numFmtId="379" formatCode="0.0%_);\(0.0%\);0.0%_);@_)"/>
    <numFmt numFmtId="380" formatCode="General"/>
    <numFmt numFmtId="381" formatCode="yyyy\A"/>
    <numFmt numFmtId="382" formatCode="yyyy\E"/>
    <numFmt numFmtId="383" formatCode="#,##0.00_);\(#,##0.00\);#,##0.00_);@_)"/>
    <numFmt numFmtId="384" formatCode="0.00%_);\(0.00%\);0.00%_);@_)"/>
  </numFmts>
  <fonts count="28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GillSans"/>
      <family val="2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0"/>
      <color rgb="FF0000FF"/>
      <name val="Trebuchet MS"/>
      <family val="2"/>
      <charset val="1"/>
    </font>
    <font>
      <sz val="10"/>
      <color rgb="FF800000"/>
      <name val="Arial"/>
      <family val="2"/>
      <charset val="1"/>
    </font>
    <font>
      <i val="true"/>
      <sz val="10"/>
      <color rgb="FF000080"/>
      <name val="Arial Narrow"/>
      <family val="2"/>
      <charset val="1"/>
    </font>
    <font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S Sans Serif"/>
      <family val="2"/>
      <charset val="1"/>
    </font>
    <font>
      <sz val="8"/>
      <name val="Arial"/>
      <family val="2"/>
      <charset val="1"/>
    </font>
    <font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0504D"/>
      <name val="Arial"/>
      <family val="2"/>
      <charset val="1"/>
    </font>
    <font>
      <sz val="11"/>
      <color rgb="FFFFFFFF"/>
      <name val="Calibri"/>
      <family val="2"/>
      <charset val="1"/>
    </font>
    <font>
      <sz val="12"/>
      <name val="Arial MT"/>
      <family val="0"/>
      <charset val="1"/>
    </font>
    <font>
      <sz val="12"/>
      <name val="???"/>
      <family val="1"/>
      <charset val="129"/>
    </font>
    <font>
      <sz val="10"/>
      <color rgb="FF000000"/>
      <name val="MS Sans Serif"/>
      <family val="2"/>
      <charset val="1"/>
    </font>
    <font>
      <sz val="10"/>
      <name val="Arial"/>
      <family val="0"/>
      <charset val="1"/>
    </font>
    <font>
      <sz val="10"/>
      <color rgb="FFFFFF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000080"/>
      <name val="Arial"/>
      <family val="2"/>
      <charset val="1"/>
    </font>
    <font>
      <sz val="10"/>
      <name val="Arial"/>
      <family val="0"/>
      <charset val="204"/>
    </font>
    <font>
      <i val="true"/>
      <sz val="10"/>
      <name val="Arial"/>
      <family val="2"/>
      <charset val="1"/>
    </font>
    <font>
      <sz val="10"/>
      <color rgb="FFFFFFFF"/>
      <name val="False"/>
      <family val="0"/>
      <charset val="1"/>
    </font>
    <font>
      <sz val="10"/>
      <color rgb="FF0000FF"/>
      <name val="False"/>
      <family val="0"/>
      <charset val="1"/>
    </font>
    <font>
      <b val="true"/>
      <sz val="22"/>
      <color rgb="FF000080"/>
      <name val="Arial"/>
      <family val="2"/>
      <charset val="1"/>
    </font>
    <font>
      <b val="true"/>
      <sz val="14"/>
      <color rgb="FF00008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b val="true"/>
      <u val="single"/>
      <sz val="10"/>
      <color rgb="FF000080"/>
      <name val="Arial"/>
      <family val="2"/>
      <charset val="1"/>
    </font>
    <font>
      <b val="true"/>
      <sz val="9"/>
      <color rgb="FFFFFFFF"/>
      <name val="Trebuchet MS"/>
      <family val="2"/>
      <charset val="1"/>
    </font>
    <font>
      <b val="true"/>
      <sz val="12"/>
      <name val="Times New Roman"/>
      <family val="1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6"/>
      <name val="Arial"/>
      <family val="2"/>
      <charset val="1"/>
    </font>
    <font>
      <b val="true"/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FF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0"/>
      <color rgb="FFFFFFFF"/>
      <name val="Tahoma"/>
      <family val="2"/>
      <charset val="1"/>
    </font>
    <font>
      <sz val="10"/>
      <name val="Book Antiqua"/>
      <family val="1"/>
      <charset val="1"/>
    </font>
    <font>
      <sz val="11"/>
      <color rgb="FF80008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u val="single"/>
      <sz val="7"/>
      <color rgb="FF800080"/>
      <name val="Frutiger 55 Roman"/>
      <family val="0"/>
      <charset val="1"/>
    </font>
    <font>
      <b val="true"/>
      <sz val="8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10"/>
      <color rgb="FF000000"/>
      <name val="Book Antiqua"/>
      <family val="1"/>
      <charset val="1"/>
    </font>
    <font>
      <strike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1"/>
      <color rgb="FFFFFFFF"/>
      <name val="Times New Roman"/>
      <family val="1"/>
      <charset val="1"/>
    </font>
    <font>
      <b val="true"/>
      <sz val="9"/>
      <color rgb="FFFFFFFF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1"/>
      <color rgb="FFFFFFFF"/>
      <name val="Calibri"/>
      <family val="2"/>
      <charset val="1"/>
    </font>
    <font>
      <sz val="8"/>
      <color rgb="FF0000FF"/>
      <name val="Times New Roman"/>
      <family val="0"/>
      <charset val="1"/>
    </font>
    <font>
      <b val="true"/>
      <sz val="8"/>
      <color rgb="FF0000FF"/>
      <name val="Times New Roman"/>
      <family val="1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8"/>
      <color rgb="FFFFFFFF"/>
      <name val="Arial"/>
      <family val="2"/>
      <charset val="1"/>
    </font>
    <font>
      <b val="true"/>
      <sz val="10"/>
      <name val="Arial Rounded MT Bold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i val="true"/>
      <sz val="12"/>
      <name val="Times New Roman"/>
      <family val="1"/>
      <charset val="1"/>
    </font>
    <font>
      <b val="true"/>
      <i val="true"/>
      <sz val="9"/>
      <name val="Palatino"/>
      <family val="1"/>
      <charset val="1"/>
    </font>
    <font>
      <b val="true"/>
      <sz val="9"/>
      <color rgb="FF9999FF"/>
      <name val="Arial"/>
      <family val="2"/>
      <charset val="1"/>
    </font>
    <font>
      <b val="true"/>
      <sz val="11"/>
      <color rgb="FF9999FF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1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FF9900"/>
      <name val="Calibri"/>
      <family val="2"/>
      <charset val="1"/>
    </font>
    <font>
      <sz val="10"/>
      <color rgb="FFFF0000"/>
      <name val="Arial"/>
      <family val="2"/>
      <charset val="1"/>
    </font>
    <font>
      <sz val="8"/>
      <name val="Times New Roman"/>
      <family val="0"/>
      <charset val="1"/>
    </font>
    <font>
      <sz val="10"/>
      <color rgb="FF000080"/>
      <name val="Times New Roman"/>
      <family val="1"/>
      <charset val="1"/>
    </font>
    <font>
      <sz val="6"/>
      <color rgb="FFFF0000"/>
      <name val="Trebuchet MS"/>
      <family val="2"/>
      <charset val="1"/>
    </font>
    <font>
      <sz val="8"/>
      <color rgb="FF0000FF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8"/>
      <name val="Book Antiqua"/>
      <family val="1"/>
      <charset val="1"/>
    </font>
    <font>
      <b val="true"/>
      <sz val="8"/>
      <name val="GillSans"/>
      <family val="2"/>
      <charset val="1"/>
    </font>
    <font>
      <b val="true"/>
      <sz val="7"/>
      <name val="Helvetica-Narrow"/>
      <family val="2"/>
      <charset val="1"/>
    </font>
    <font>
      <b val="true"/>
      <sz val="7"/>
      <name val="GillSans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FF"/>
      <name val="Arial"/>
      <family val="2"/>
      <charset val="1"/>
    </font>
    <font>
      <b val="true"/>
      <sz val="9"/>
      <name val="Palatino"/>
      <family val="1"/>
      <charset val="1"/>
    </font>
    <font>
      <b val="true"/>
      <sz val="9"/>
      <color rgb="FF000080"/>
      <name val="Arial"/>
      <family val="2"/>
      <charset val="1"/>
    </font>
    <font>
      <sz val="10"/>
      <name val="Tahoma"/>
      <family val="2"/>
      <charset val="1"/>
    </font>
    <font>
      <sz val="12"/>
      <name val="Arial"/>
      <family val="0"/>
      <charset val="1"/>
    </font>
    <font>
      <b val="true"/>
      <sz val="8"/>
      <color rgb="FFFF9900"/>
      <name val="Times New Roman"/>
      <family val="1"/>
      <charset val="1"/>
    </font>
    <font>
      <b val="true"/>
      <sz val="14"/>
      <color rgb="FF003366"/>
      <name val="Palatino"/>
      <family val="1"/>
      <charset val="1"/>
    </font>
    <font>
      <sz val="24"/>
      <name val="MS Sans Serif"/>
      <family val="2"/>
      <charset val="1"/>
    </font>
    <font>
      <b val="true"/>
      <sz val="14"/>
      <color rgb="FF000000"/>
      <name val="Arial"/>
      <family val="2"/>
      <charset val="1"/>
    </font>
    <font>
      <sz val="14"/>
      <name val="Palatino"/>
      <family val="1"/>
      <charset val="1"/>
    </font>
    <font>
      <sz val="16"/>
      <name val="Palatino"/>
      <family val="1"/>
      <charset val="1"/>
    </font>
    <font>
      <sz val="32"/>
      <name val="Helvetica-Black"/>
      <family val="0"/>
      <charset val="1"/>
    </font>
    <font>
      <sz val="7"/>
      <color rgb="FF0000FF"/>
      <name val="Arial"/>
      <family val="2"/>
      <charset val="1"/>
    </font>
    <font>
      <sz val="8"/>
      <name val="Univers"/>
      <family val="2"/>
      <charset val="1"/>
    </font>
    <font>
      <sz val="8"/>
      <name val="Arial"/>
      <family val="0"/>
      <charset val="1"/>
    </font>
    <font>
      <sz val="8"/>
      <color rgb="FF000080"/>
      <name val="Times New Roman"/>
      <family val="1"/>
      <charset val="1"/>
    </font>
    <font>
      <sz val="10"/>
      <color rgb="FF339966"/>
      <name val="Arial"/>
      <family val="2"/>
      <charset val="1"/>
    </font>
    <font>
      <sz val="9"/>
      <name val="Frutiger 45 Light"/>
      <family val="2"/>
      <charset val="1"/>
    </font>
    <font>
      <u val="single"/>
      <sz val="8"/>
      <color rgb="FF0000FF"/>
      <name val="Times New Roman"/>
      <family val="1"/>
      <charset val="1"/>
    </font>
    <font>
      <sz val="1"/>
      <color rgb="FF800000"/>
      <name val="Courier New"/>
      <family val="3"/>
      <charset val="1"/>
    </font>
    <font>
      <u val="double"/>
      <sz val="10"/>
      <name val="Times New Roman"/>
      <family val="1"/>
      <charset val="1"/>
    </font>
    <font>
      <sz val="10"/>
      <name val="Geneva"/>
      <family val="2"/>
      <charset val="1"/>
    </font>
    <font>
      <sz val="1"/>
      <color rgb="FF000000"/>
      <name val="Courier New"/>
      <family val="3"/>
      <charset val="1"/>
    </font>
    <font>
      <sz val="8"/>
      <color rgb="FF0000FF"/>
      <name val="Times New Roman"/>
      <family val="1"/>
      <charset val="1"/>
    </font>
    <font>
      <u val="double"/>
      <sz val="10"/>
      <name val="Arial"/>
      <family val="2"/>
      <charset val="1"/>
    </font>
    <font>
      <b val="true"/>
      <i val="true"/>
      <sz val="8"/>
      <color rgb="FF0000FF"/>
      <name val="HelveticaNeue Condensed"/>
      <family val="0"/>
      <charset val="1"/>
    </font>
    <font>
      <b val="true"/>
      <i val="true"/>
      <sz val="8"/>
      <color rgb="FF0000FF"/>
      <name val="Arial"/>
      <family val="2"/>
      <charset val="1"/>
    </font>
    <font>
      <b val="true"/>
      <sz val="1"/>
      <color rgb="FF000000"/>
      <name val="Courier New"/>
      <family val="3"/>
      <charset val="1"/>
    </font>
    <font>
      <sz val="8"/>
      <color rgb="FFFF0000"/>
      <name val="Times New Roman"/>
      <family val="1"/>
      <charset val="1"/>
    </font>
    <font>
      <sz val="10"/>
      <name val="Arial Narrow"/>
      <family val="2"/>
      <charset val="1"/>
    </font>
    <font>
      <b val="true"/>
      <sz val="10"/>
      <color rgb="FF000080"/>
      <name val="Arial Narrow"/>
      <family val="2"/>
      <charset val="1"/>
    </font>
    <font>
      <b val="true"/>
      <u val="single"/>
      <sz val="9"/>
      <name val="Times New Roman"/>
      <family val="1"/>
      <charset val="1"/>
    </font>
    <font>
      <sz val="14"/>
      <name val="Arial"/>
      <family val="2"/>
      <charset val="1"/>
    </font>
    <font>
      <b val="true"/>
      <sz val="12"/>
      <color rgb="FF969696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9.5"/>
      <name val="Times New Roman"/>
      <family val="1"/>
      <charset val="1"/>
    </font>
    <font>
      <sz val="10"/>
      <color rgb="FF000080"/>
      <name val="Arial Narrow"/>
      <family val="2"/>
      <charset val="1"/>
    </font>
    <font>
      <sz val="9"/>
      <name val="Times New Roman"/>
      <family val="1"/>
      <charset val="1"/>
    </font>
    <font>
      <b val="true"/>
      <sz val="16"/>
      <name val="Arial"/>
      <family val="2"/>
      <charset val="1"/>
    </font>
    <font>
      <sz val="8"/>
      <color rgb="FF00008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i val="true"/>
      <sz val="10"/>
      <name val="Arial Narrow"/>
      <family val="2"/>
      <charset val="1"/>
    </font>
    <font>
      <sz val="10"/>
      <color rgb="FF000000"/>
      <name val="Times New Roman"/>
      <family val="1"/>
      <charset val="1"/>
    </font>
    <font>
      <sz val="6"/>
      <color rgb="FF808080"/>
      <name val="Helvetica-Black"/>
      <family val="0"/>
      <charset val="1"/>
    </font>
    <font>
      <sz val="9.5"/>
      <color rgb="FF808080"/>
      <name val="Helvetica-Black"/>
      <family val="0"/>
      <charset val="1"/>
    </font>
    <font>
      <sz val="7"/>
      <name val="Palatino"/>
      <family val="1"/>
      <charset val="1"/>
    </font>
    <font>
      <sz val="8"/>
      <color rgb="FF008000"/>
      <name val="Times New Roman"/>
      <family val="1"/>
      <charset val="1"/>
    </font>
    <font>
      <sz val="8"/>
      <color rgb="FF008080"/>
      <name val="Arial"/>
      <family val="2"/>
      <charset val="1"/>
    </font>
    <font>
      <sz val="8"/>
      <name val="Courier New"/>
      <family val="3"/>
      <charset val="1"/>
    </font>
    <font>
      <b val="true"/>
      <sz val="8"/>
      <name val="Courier New"/>
      <family val="3"/>
      <charset val="1"/>
    </font>
    <font>
      <b val="true"/>
      <u val="single"/>
      <sz val="10"/>
      <name val="Courier New"/>
      <family val="3"/>
      <charset val="1"/>
    </font>
    <font>
      <sz val="10"/>
      <color rgb="FF3366FF"/>
      <name val="Arial"/>
      <family val="2"/>
      <charset val="1"/>
    </font>
    <font>
      <b val="true"/>
      <sz val="10"/>
      <color rgb="FFFFFFFF"/>
      <name val="GillSans"/>
      <family val="2"/>
      <charset val="1"/>
    </font>
    <font>
      <b val="true"/>
      <sz val="10"/>
      <color rgb="FF000000"/>
      <name val="GillSans"/>
      <family val="2"/>
      <charset val="1"/>
    </font>
    <font>
      <sz val="6"/>
      <color rgb="FF800000"/>
      <name val="Palatino"/>
      <family val="1"/>
      <charset val="1"/>
    </font>
    <font>
      <b val="true"/>
      <sz val="10"/>
      <color rgb="FFFFFFFF"/>
      <name val="Trebuchet MS"/>
      <family val="2"/>
      <charset val="1"/>
    </font>
    <font>
      <sz val="6"/>
      <name val="Palatino"/>
      <family val="1"/>
      <charset val="1"/>
    </font>
    <font>
      <sz val="10"/>
      <name val="Helvetica-Black"/>
      <family val="0"/>
      <charset val="1"/>
    </font>
    <font>
      <sz val="28"/>
      <name val="Helvetica-Black"/>
      <family val="0"/>
      <charset val="1"/>
    </font>
    <font>
      <b val="true"/>
      <sz val="10"/>
      <color rgb="FFEEECE1"/>
      <name val="Arial"/>
      <family val="2"/>
      <charset val="1"/>
    </font>
    <font>
      <sz val="10"/>
      <name val="Palatino"/>
      <family val="1"/>
      <charset val="1"/>
    </font>
    <font>
      <sz val="18"/>
      <name val="Palatino"/>
      <family val="1"/>
      <charset val="1"/>
    </font>
    <font>
      <i val="true"/>
      <sz val="14"/>
      <name val="Palatino"/>
      <family val="1"/>
      <charset val="1"/>
    </font>
    <font>
      <b val="true"/>
      <sz val="10"/>
      <color rgb="FF000080"/>
      <name val="Times New Roman"/>
      <family val="1"/>
      <charset val="1"/>
    </font>
    <font>
      <b val="true"/>
      <sz val="10"/>
      <color rgb="FF993300"/>
      <name val="Tahoma"/>
      <family val="2"/>
      <charset val="1"/>
    </font>
    <font>
      <b val="true"/>
      <sz val="10"/>
      <name val="Trebuchet MS"/>
      <family val="2"/>
      <charset val="1"/>
    </font>
    <font>
      <sz val="8"/>
      <color rgb="FF0000FF"/>
      <name val="Trebuchet MS"/>
      <family val="2"/>
      <charset val="1"/>
    </font>
    <font>
      <b val="true"/>
      <sz val="10"/>
      <color rgb="FF00FF00"/>
      <name val="Arial"/>
      <family val="2"/>
      <charset val="1"/>
    </font>
    <font>
      <sz val="10"/>
      <name val="Trebuchet MS"/>
      <family val="2"/>
      <charset val="1"/>
    </font>
    <font>
      <sz val="9"/>
      <color rgb="FF0000FF"/>
      <name val="Arial"/>
      <family val="2"/>
      <charset val="1"/>
    </font>
    <font>
      <sz val="9"/>
      <color rgb="FF1F497D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u val="single"/>
      <sz val="10"/>
      <color rgb="FFFF0000"/>
      <name val="Times New Roman"/>
      <family val="1"/>
      <charset val="1"/>
    </font>
    <font>
      <sz val="18"/>
      <name val="Times New Roman"/>
      <family val="1"/>
      <charset val="1"/>
    </font>
    <font>
      <b val="true"/>
      <sz val="13"/>
      <name val="Times New Roman"/>
      <family val="1"/>
      <charset val="1"/>
    </font>
    <font>
      <i val="true"/>
      <sz val="12"/>
      <name val="Times New Roman"/>
      <family val="1"/>
      <charset val="1"/>
    </font>
    <font>
      <sz val="28"/>
      <name val="Times New Roman"/>
      <family val="1"/>
      <charset val="1"/>
    </font>
    <font>
      <sz val="22"/>
      <name val="Times New Roman"/>
      <family val="1"/>
      <charset val="1"/>
    </font>
    <font>
      <b val="true"/>
      <sz val="18"/>
      <name val="Times New Roman"/>
      <family val="1"/>
      <charset val="1"/>
    </font>
    <font>
      <i val="true"/>
      <sz val="10"/>
      <color rgb="FF800000"/>
      <name val="Times New Roman"/>
      <family val="1"/>
      <charset val="1"/>
    </font>
    <font>
      <sz val="7"/>
      <name val="Small Fonts"/>
      <family val="2"/>
      <charset val="1"/>
    </font>
    <font>
      <b val="true"/>
      <u val="single"/>
      <sz val="12"/>
      <name val="L Serifa Light"/>
      <family val="0"/>
      <charset val="1"/>
    </font>
    <font>
      <i val="true"/>
      <sz val="9"/>
      <name val="Arial"/>
      <family val="2"/>
      <charset val="1"/>
    </font>
    <font>
      <sz val="9"/>
      <color rgb="FF3366FF"/>
      <name val="Arial"/>
      <family val="2"/>
      <charset val="1"/>
    </font>
    <font>
      <i val="true"/>
      <sz val="10"/>
      <name val="Arial"/>
      <family val="0"/>
      <charset val="1"/>
    </font>
    <font>
      <sz val="10"/>
      <color rgb="FF000000"/>
      <name val="Frutiger 45 Light"/>
      <family val="2"/>
      <charset val="1"/>
    </font>
    <font>
      <sz val="8"/>
      <name val="Palatino"/>
      <family val="1"/>
      <charset val="1"/>
    </font>
    <font>
      <sz val="10"/>
      <color rgb="FF000000"/>
      <name val="Helvetica-Narrow"/>
      <family val="2"/>
      <charset val="1"/>
    </font>
    <font>
      <b val="true"/>
      <sz val="26"/>
      <name val="Times New Roman"/>
      <family val="1"/>
      <charset val="1"/>
    </font>
    <font>
      <i val="true"/>
      <sz val="9"/>
      <name val="Arial"/>
      <family val="0"/>
      <charset val="1"/>
    </font>
    <font>
      <i val="true"/>
      <sz val="10"/>
      <color rgb="FF0000FF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i val="true"/>
      <sz val="8"/>
      <color rgb="FF0000FF"/>
      <name val="Arial"/>
      <family val="2"/>
      <charset val="1"/>
    </font>
    <font>
      <i val="true"/>
      <sz val="10"/>
      <name val="Times New Roman"/>
      <family val="1"/>
      <charset val="1"/>
    </font>
    <font>
      <b val="true"/>
      <sz val="8"/>
      <color rgb="FF00008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8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8"/>
      <color rgb="FFFF0000"/>
      <name val="Times New Roman"/>
      <family val="1"/>
      <charset val="1"/>
    </font>
    <font>
      <sz val="10"/>
      <name val="GillSans Light"/>
      <family val="2"/>
      <charset val="1"/>
    </font>
    <font>
      <b val="true"/>
      <sz val="11"/>
      <color rgb="FF000080"/>
      <name val="Times New Roman"/>
      <family val="1"/>
      <charset val="1"/>
    </font>
    <font>
      <b val="true"/>
      <i val="true"/>
      <sz val="11"/>
      <color rgb="FF00008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sz val="12"/>
      <color rgb="FF000080"/>
      <name val="MS Sans Serif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1"/>
      <color rgb="FF000080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sz val="11"/>
      <color rgb="FF000080"/>
      <name val="Arial"/>
      <family val="2"/>
      <charset val="1"/>
    </font>
    <font>
      <sz val="10"/>
      <color rgb="FF003366"/>
      <name val="Arial"/>
      <family val="2"/>
      <charset val="1"/>
    </font>
    <font>
      <b val="true"/>
      <sz val="12"/>
      <color rgb="FF000080"/>
      <name val="Times New Roman"/>
      <family val="1"/>
      <charset val="1"/>
    </font>
    <font>
      <sz val="12"/>
      <color rgb="FF003366"/>
      <name val="Arial"/>
      <family val="2"/>
      <charset val="1"/>
    </font>
    <font>
      <i val="true"/>
      <sz val="12"/>
      <color rgb="FF003366"/>
      <name val="Arial"/>
      <family val="2"/>
      <charset val="1"/>
    </font>
    <font>
      <sz val="12"/>
      <color rgb="FFFFFFFF"/>
      <name val="Arial"/>
      <family val="2"/>
      <charset val="1"/>
    </font>
    <font>
      <i val="true"/>
      <sz val="12"/>
      <color rgb="FFFFFFFF"/>
      <name val="Arial"/>
      <family val="2"/>
      <charset val="1"/>
    </font>
    <font>
      <sz val="11"/>
      <color rgb="FF003366"/>
      <name val="Arial"/>
      <family val="2"/>
      <charset val="1"/>
    </font>
    <font>
      <i val="true"/>
      <sz val="11"/>
      <color rgb="FF003366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FFFFFF"/>
      <name val="Arial"/>
      <family val="2"/>
      <charset val="1"/>
    </font>
    <font>
      <b val="true"/>
      <sz val="11"/>
      <color rgb="FF003366"/>
      <name val="Arial"/>
      <family val="2"/>
      <charset val="1"/>
    </font>
    <font>
      <b val="true"/>
      <i val="true"/>
      <sz val="11"/>
      <color rgb="FF003366"/>
      <name val="Arial"/>
      <family val="2"/>
      <charset val="1"/>
    </font>
    <font>
      <b val="true"/>
      <sz val="20"/>
      <color rgb="FFFFFFFF"/>
      <name val="Times New Roman"/>
      <family val="1"/>
      <charset val="1"/>
    </font>
    <font>
      <sz val="11"/>
      <color rgb="FFFF0000"/>
      <name val="Arial"/>
      <family val="2"/>
      <charset val="1"/>
    </font>
    <font>
      <sz val="10"/>
      <color rgb="FF0000FF"/>
      <name val="TimesNewRomanPS"/>
      <family val="0"/>
      <charset val="1"/>
    </font>
    <font>
      <b val="true"/>
      <sz val="12"/>
      <color rgb="FF003366"/>
      <name val="Arial"/>
      <family val="2"/>
      <charset val="1"/>
    </font>
    <font>
      <b val="true"/>
      <sz val="14"/>
      <name val="Times New Roman"/>
      <family val="1"/>
      <charset val="1"/>
    </font>
    <font>
      <b val="true"/>
      <sz val="14"/>
      <name val="Arial Narrow"/>
      <family val="2"/>
      <charset val="1"/>
    </font>
    <font>
      <sz val="10"/>
      <name val="TimesNewRomanPS"/>
      <family val="0"/>
      <charset val="1"/>
    </font>
    <font>
      <u val="single"/>
      <sz val="10"/>
      <name val="Arial"/>
      <family val="2"/>
      <charset val="1"/>
    </font>
    <font>
      <u val="single"/>
      <sz val="11"/>
      <name val="Times New Roman"/>
      <family val="1"/>
      <charset val="1"/>
    </font>
    <font>
      <b val="true"/>
      <sz val="16"/>
      <color rgb="FF800000"/>
      <name val="Arial"/>
      <family val="2"/>
      <charset val="1"/>
    </font>
    <font>
      <b val="true"/>
      <sz val="14"/>
      <name val="Palatino"/>
      <family val="1"/>
      <charset val="1"/>
    </font>
    <font>
      <i val="true"/>
      <sz val="8"/>
      <name val="Times New Roman"/>
      <family val="1"/>
      <charset val="1"/>
    </font>
    <font>
      <b val="true"/>
      <u val="single"/>
      <sz val="11"/>
      <name val="Arial"/>
      <family val="2"/>
      <charset val="1"/>
    </font>
    <font>
      <b val="true"/>
      <sz val="10"/>
      <name val="GillSans"/>
      <family val="2"/>
      <charset val="1"/>
    </font>
    <font>
      <b val="true"/>
      <u val="single"/>
      <sz val="9"/>
      <name val="Arial"/>
      <family val="0"/>
      <charset val="1"/>
    </font>
    <font>
      <b val="true"/>
      <i val="true"/>
      <sz val="12"/>
      <name val="Arial"/>
      <family val="2"/>
      <charset val="1"/>
    </font>
    <font>
      <b val="true"/>
      <sz val="12"/>
      <color rgb="FF000080"/>
      <name val="Arial"/>
      <family val="2"/>
      <charset val="1"/>
    </font>
    <font>
      <sz val="9"/>
      <name val="Arial"/>
      <family val="0"/>
      <charset val="1"/>
    </font>
    <font>
      <b val="true"/>
      <sz val="10"/>
      <name val="Palatino"/>
      <family val="1"/>
      <charset val="1"/>
    </font>
    <font>
      <b val="true"/>
      <sz val="7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u val="single"/>
      <sz val="14"/>
      <name val="Times New Roman"/>
      <family val="1"/>
      <charset val="1"/>
    </font>
    <font>
      <u val="single"/>
      <sz val="8"/>
      <name val="Times New Roman"/>
      <family val="1"/>
      <charset val="1"/>
    </font>
    <font>
      <i val="true"/>
      <sz val="14"/>
      <name val="Times New Roman"/>
      <family val="1"/>
      <charset val="1"/>
    </font>
    <font>
      <sz val="14"/>
      <name val="Times New Roman"/>
      <family val="1"/>
      <charset val="1"/>
    </font>
    <font>
      <b val="true"/>
      <sz val="16"/>
      <name val="Times New Roman"/>
      <family val="1"/>
      <charset val="1"/>
    </font>
    <font>
      <sz val="12"/>
      <name val="Palatino"/>
      <family val="1"/>
      <charset val="1"/>
    </font>
    <font>
      <sz val="11"/>
      <name val="Helvetica-Black"/>
      <family val="0"/>
      <charset val="1"/>
    </font>
    <font>
      <b val="true"/>
      <sz val="10"/>
      <color rgb="FF0000FF"/>
      <name val="Monotype Sorts"/>
      <family val="0"/>
      <charset val="2"/>
    </font>
    <font>
      <b val="true"/>
      <sz val="12"/>
      <name val="Arial"/>
      <family val="0"/>
      <charset val="1"/>
    </font>
    <font>
      <sz val="8"/>
      <color rgb="FFFFFFFF"/>
      <name val="Arial Black"/>
      <family val="2"/>
      <charset val="1"/>
    </font>
    <font>
      <b val="true"/>
      <sz val="8"/>
      <color rgb="FFFFFFFF"/>
      <name val="Times New Roman"/>
      <family val="1"/>
      <charset val="1"/>
    </font>
    <font>
      <b val="true"/>
      <sz val="8"/>
      <color rgb="FF993300"/>
      <name val="Arial"/>
      <family val="2"/>
      <charset val="1"/>
    </font>
    <font>
      <b val="true"/>
      <sz val="7"/>
      <color rgb="FF0000FF"/>
      <name val="Arial"/>
      <family val="2"/>
      <charset val="1"/>
    </font>
    <font>
      <i val="true"/>
      <sz val="9"/>
      <name val="Times New Roman"/>
      <family val="1"/>
      <charset val="1"/>
    </font>
    <font>
      <b val="true"/>
      <u val="single"/>
      <sz val="14"/>
      <name val="SWISS"/>
      <family val="0"/>
      <charset val="1"/>
    </font>
    <font>
      <b val="true"/>
      <sz val="9"/>
      <color rgb="FF000000"/>
      <name val="Tahoma"/>
      <family val="2"/>
      <charset val="1"/>
    </font>
    <font>
      <b val="true"/>
      <u val="single"/>
      <sz val="15"/>
      <color rgb="FF000000"/>
      <name val="Arial"/>
      <family val="2"/>
      <charset val="1"/>
    </font>
    <font>
      <sz val="15"/>
      <color rgb="FF000000"/>
      <name val="Arial"/>
      <family val="2"/>
      <charset val="1"/>
    </font>
    <font>
      <sz val="8.2"/>
      <color rgb="FF000000"/>
      <name val="Arial"/>
      <family val="2"/>
      <charset val="1"/>
    </font>
    <font>
      <b val="true"/>
      <sz val="18"/>
      <color rgb="FFFFFFFF"/>
      <name val="Trebuchet MS"/>
      <family val="2"/>
      <charset val="1"/>
    </font>
    <font>
      <sz val="10"/>
      <color rgb="FF808080"/>
      <name val="Arial"/>
      <family val="2"/>
      <charset val="1"/>
    </font>
    <font>
      <b val="true"/>
      <sz val="14"/>
      <color rgb="FF10243E"/>
      <name val="Trebuchet MS"/>
      <family val="2"/>
      <charset val="1"/>
    </font>
    <font>
      <b val="true"/>
      <sz val="16"/>
      <color rgb="FF4F81BD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5BA5A3"/>
      <name val="Arial"/>
      <family val="2"/>
      <charset val="1"/>
    </font>
    <font>
      <b val="true"/>
      <i val="true"/>
      <sz val="10"/>
      <color rgb="FFC0504D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800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8"/>
      <color rgb="FF808080"/>
      <name val="Arial"/>
      <family val="2"/>
      <charset val="1"/>
    </font>
    <font>
      <i val="true"/>
      <sz val="8"/>
      <color rgb="FF808080"/>
      <name val="Arial"/>
      <family val="2"/>
      <charset val="1"/>
    </font>
    <font>
      <sz val="8"/>
      <color rgb="FF808080"/>
      <name val="Arial"/>
      <family val="2"/>
      <charset val="1"/>
    </font>
    <font>
      <i val="true"/>
      <sz val="10"/>
      <color rgb="FF008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E6E0EC"/>
      <name val="Arial"/>
      <family val="2"/>
      <charset val="1"/>
    </font>
    <font>
      <b val="true"/>
      <sz val="10"/>
      <color rgb="FF1F497D"/>
      <name val="Arial"/>
      <family val="2"/>
      <charset val="1"/>
    </font>
    <font>
      <b val="true"/>
      <sz val="15"/>
      <color rgb="FF1F497D"/>
      <name val="Arial"/>
      <family val="2"/>
      <charset val="1"/>
    </font>
    <font>
      <b val="true"/>
      <sz val="10"/>
      <color rgb="FFC0504D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i val="true"/>
      <sz val="8"/>
      <color rgb="FF000000"/>
      <name val="Arial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FF"/>
        <bgColor rgb="FFF0FFFF"/>
      </patternFill>
    </fill>
    <fill>
      <patternFill patternType="solid">
        <fgColor rgb="FFFFFFCC"/>
        <bgColor rgb="FFFEEEE6"/>
      </patternFill>
    </fill>
    <fill>
      <patternFill patternType="solid">
        <fgColor rgb="FFC0C0C0"/>
        <bgColor rgb="FFCCC1DA"/>
      </patternFill>
    </fill>
    <fill>
      <patternFill patternType="solid">
        <fgColor rgb="FFCCCCFF"/>
        <bgColor rgb="FFC0C0FF"/>
      </patternFill>
    </fill>
    <fill>
      <patternFill patternType="solid">
        <fgColor rgb="FFDCE6F2"/>
        <bgColor rgb="FFDBEEF4"/>
      </patternFill>
    </fill>
    <fill>
      <patternFill patternType="solid">
        <fgColor rgb="FFFF99CC"/>
        <bgColor rgb="FFFD8484"/>
      </patternFill>
    </fill>
    <fill>
      <patternFill patternType="mediumGray">
        <fgColor rgb="FFF9D9F0"/>
        <bgColor rgb="FFE6E0EC"/>
      </patternFill>
    </fill>
    <fill>
      <patternFill patternType="solid">
        <fgColor rgb="FFCCFFCC"/>
        <bgColor rgb="FFCBFFFF"/>
      </patternFill>
    </fill>
    <fill>
      <patternFill patternType="solid">
        <fgColor rgb="FFEBF1DE"/>
        <bgColor rgb="FFEBEBEB"/>
      </patternFill>
    </fill>
    <fill>
      <patternFill patternType="solid">
        <fgColor rgb="FFCC99FF"/>
        <bgColor rgb="FF9CA9EB"/>
      </patternFill>
    </fill>
    <fill>
      <patternFill patternType="solid">
        <fgColor rgb="FFE6E0EC"/>
        <bgColor rgb="FFE0E0E0"/>
      </patternFill>
    </fill>
    <fill>
      <patternFill patternType="solid">
        <fgColor rgb="FFCBFFFF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CC99"/>
        <bgColor rgb="FFFCD5B5"/>
      </patternFill>
    </fill>
    <fill>
      <patternFill patternType="darkGray">
        <fgColor rgb="FFFEEEE6"/>
        <bgColor rgb="FFEBF1DE"/>
      </patternFill>
    </fill>
    <fill>
      <patternFill patternType="solid">
        <fgColor rgb="FF99CCFF"/>
        <bgColor rgb="FFB8CDE5"/>
      </patternFill>
    </fill>
    <fill>
      <patternFill patternType="solid">
        <fgColor rgb="FFB8CDE5"/>
        <bgColor rgb="FFBDDEED"/>
      </patternFill>
    </fill>
    <fill>
      <patternFill patternType="solid">
        <fgColor rgb="FFFD8484"/>
        <bgColor rgb="FFF79646"/>
      </patternFill>
    </fill>
    <fill>
      <patternFill patternType="solid">
        <fgColor rgb="FFE6B9B8"/>
        <bgColor rgb="FFCCC1DA"/>
      </patternFill>
    </fill>
    <fill>
      <patternFill patternType="solid">
        <fgColor rgb="FF00FF00"/>
        <bgColor rgb="FF33CCCC"/>
      </patternFill>
    </fill>
    <fill>
      <patternFill patternType="solid">
        <fgColor rgb="FFD7E4BD"/>
        <bgColor rgb="FFE0E0E0"/>
      </patternFill>
    </fill>
    <fill>
      <patternFill patternType="solid">
        <fgColor rgb="FFCCC1DA"/>
        <bgColor rgb="FFC0C0C0"/>
      </patternFill>
    </fill>
    <fill>
      <patternFill patternType="solid">
        <fgColor rgb="FFBDDEED"/>
        <bgColor rgb="FFB8CDE5"/>
      </patternFill>
    </fill>
    <fill>
      <patternFill patternType="mediumGray">
        <fgColor rgb="FFFFFF00"/>
        <bgColor rgb="FFF79646"/>
      </patternFill>
    </fill>
    <fill>
      <patternFill patternType="solid">
        <fgColor rgb="FFFCD5B5"/>
        <bgColor rgb="FFFFCC99"/>
      </patternFill>
    </fill>
    <fill>
      <patternFill patternType="solid">
        <fgColor rgb="FF065DAF"/>
        <bgColor rgb="FF008080"/>
      </patternFill>
    </fill>
    <fill>
      <patternFill patternType="solid">
        <fgColor rgb="FF800080"/>
        <bgColor rgb="FF8B0401"/>
      </patternFill>
    </fill>
    <fill>
      <patternFill patternType="solid">
        <fgColor rgb="FF33CCCC"/>
        <bgColor rgb="FF00FFFF"/>
      </patternFill>
    </fill>
    <fill>
      <patternFill patternType="darkGray">
        <fgColor rgb="FFFF8500"/>
        <bgColor rgb="FFF79646"/>
      </patternFill>
    </fill>
    <fill>
      <patternFill patternType="solid">
        <fgColor rgb="FF0000FF"/>
        <bgColor rgb="FF000080"/>
      </patternFill>
    </fill>
    <fill>
      <patternFill patternType="solid">
        <fgColor rgb="FF808000"/>
        <bgColor rgb="FF808080"/>
      </patternFill>
    </fill>
    <fill>
      <patternFill patternType="solid">
        <fgColor rgb="FFFF0000"/>
        <bgColor rgb="FF8B0401"/>
      </patternFill>
    </fill>
    <fill>
      <patternFill patternType="solid">
        <fgColor rgb="FFFFFF00"/>
        <bgColor rgb="FFFFFF99"/>
      </patternFill>
    </fill>
    <fill>
      <patternFill patternType="solid">
        <fgColor rgb="FFFF00FF"/>
        <bgColor rgb="FF800080"/>
      </patternFill>
    </fill>
    <fill>
      <patternFill patternType="solid">
        <fgColor rgb="FF8B0401"/>
        <bgColor rgb="FF800080"/>
      </patternFill>
    </fill>
    <fill>
      <patternFill patternType="solid">
        <fgColor rgb="FF008080"/>
        <bgColor rgb="FF209C63"/>
      </patternFill>
    </fill>
    <fill>
      <patternFill patternType="solid">
        <fgColor rgb="FFFFFF99"/>
        <bgColor rgb="FFFFFFCC"/>
      </patternFill>
    </fill>
    <fill>
      <patternFill patternType="solid">
        <fgColor rgb="FF000080"/>
        <bgColor rgb="FF002F5F"/>
      </patternFill>
    </fill>
    <fill>
      <patternFill patternType="solid">
        <fgColor rgb="FF008000"/>
        <bgColor rgb="FF008080"/>
      </patternFill>
    </fill>
    <fill>
      <patternFill patternType="darkGray">
        <fgColor rgb="FF457BE5"/>
        <bgColor rgb="FF065DAF"/>
      </patternFill>
    </fill>
    <fill>
      <patternFill patternType="solid">
        <fgColor rgb="FF969696"/>
        <bgColor rgb="FF808080"/>
      </patternFill>
    </fill>
    <fill>
      <patternFill patternType="solid">
        <fgColor rgb="FF00FFFF"/>
        <bgColor rgb="FF33CCCC"/>
      </patternFill>
    </fill>
    <fill>
      <patternFill patternType="solid">
        <fgColor rgb="FF1F497D"/>
        <bgColor rgb="FF333399"/>
      </patternFill>
    </fill>
    <fill>
      <patternFill patternType="mediumGray">
        <fgColor rgb="FF1F497D"/>
        <bgColor rgb="FF065DAF"/>
      </patternFill>
    </fill>
    <fill>
      <patternFill patternType="solid">
        <fgColor rgb="FF7099B8"/>
        <bgColor rgb="FF969696"/>
      </patternFill>
    </fill>
    <fill>
      <patternFill patternType="darkGray">
        <fgColor rgb="FF9CA9EB"/>
        <bgColor rgb="FF93C196"/>
      </patternFill>
    </fill>
    <fill>
      <patternFill patternType="solid">
        <fgColor rgb="FF93C196"/>
        <bgColor rgb="FFC0C0C0"/>
      </patternFill>
    </fill>
    <fill>
      <patternFill patternType="darkGray">
        <fgColor rgb="FF9CA9EB"/>
        <bgColor rgb="FFCC99FF"/>
      </patternFill>
    </fill>
    <fill>
      <patternFill patternType="solid">
        <fgColor rgb="FFEBEBEB"/>
        <bgColor rgb="FFEBF1DE"/>
      </patternFill>
    </fill>
    <fill>
      <patternFill patternType="solid">
        <fgColor rgb="FFF79646"/>
        <bgColor rgb="FFFD8484"/>
      </patternFill>
    </fill>
    <fill>
      <patternFill patternType="mediumGray">
        <fgColor rgb="FF457BE5"/>
        <bgColor rgb="FF7099B8"/>
      </patternFill>
    </fill>
    <fill>
      <patternFill patternType="darkGray">
        <fgColor rgb="FF457BE5"/>
        <bgColor rgb="FF7099B8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/>
      <right/>
      <top style="thin">
        <color rgb="FF000080"/>
      </top>
      <bottom style="thin">
        <color rgb="FF000080"/>
      </bottom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>
        <color rgb="FF1F497D"/>
      </right>
      <top/>
      <bottom/>
      <diagonal/>
    </border>
    <border diagonalUp="false" diagonalDown="false">
      <left style="medium">
        <color rgb="FF1F497D"/>
      </left>
      <right/>
      <top/>
      <bottom/>
      <diagonal/>
    </border>
    <border diagonalUp="false" diagonalDown="false">
      <left/>
      <right style="thin">
        <color rgb="FF002F5F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/>
      <right style="thin"/>
      <top/>
      <bottom style="thin">
        <color rgb="FF969696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thick">
        <color rgb="FF457BE5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/>
      <right style="thin">
        <color rgb="FF808080"/>
      </right>
      <top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7" fillId="0" border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9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1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0" fillId="6" borderId="0" applyFont="true" applyBorder="false" applyAlignment="true" applyProtection="false">
      <alignment horizontal="general" vertical="bottom" textRotation="0" wrapText="false" indent="0" shrinkToFit="false"/>
    </xf>
    <xf numFmtId="164" fontId="20" fillId="6" borderId="0" applyFont="true" applyBorder="false" applyAlignment="true" applyProtection="false">
      <alignment horizontal="general" vertical="bottom" textRotation="0" wrapText="false" indent="0" shrinkToFit="false"/>
    </xf>
    <xf numFmtId="164" fontId="20" fillId="6" borderId="0" applyFont="true" applyBorder="false" applyAlignment="true" applyProtection="false">
      <alignment horizontal="general" vertical="bottom" textRotation="0" wrapText="false" indent="0" shrinkToFit="false"/>
    </xf>
    <xf numFmtId="164" fontId="20" fillId="7" borderId="0" applyFont="true" applyBorder="false" applyAlignment="true" applyProtection="false">
      <alignment horizontal="general" vertical="bottom" textRotation="0" wrapText="false" indent="0" shrinkToFit="false"/>
    </xf>
    <xf numFmtId="164" fontId="20" fillId="7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9" borderId="0" applyFont="true" applyBorder="false" applyAlignment="true" applyProtection="false">
      <alignment horizontal="general" vertical="bottom" textRotation="0" wrapText="false" indent="0" shrinkToFit="false"/>
    </xf>
    <xf numFmtId="164" fontId="20" fillId="9" borderId="0" applyFont="true" applyBorder="false" applyAlignment="true" applyProtection="false">
      <alignment horizontal="general" vertical="bottom" textRotation="0" wrapText="false" indent="0" shrinkToFit="false"/>
    </xf>
    <xf numFmtId="164" fontId="20" fillId="10" borderId="0" applyFont="true" applyBorder="false" applyAlignment="true" applyProtection="false">
      <alignment horizontal="general" vertical="bottom" textRotation="0" wrapText="false" indent="0" shrinkToFit="false"/>
    </xf>
    <xf numFmtId="164" fontId="20" fillId="10" borderId="0" applyFont="true" applyBorder="false" applyAlignment="true" applyProtection="false">
      <alignment horizontal="general" vertical="bottom" textRotation="0" wrapText="false" indent="0" shrinkToFit="false"/>
    </xf>
    <xf numFmtId="164" fontId="20" fillId="10" borderId="0" applyFont="true" applyBorder="false" applyAlignment="true" applyProtection="false">
      <alignment horizontal="general" vertical="bottom" textRotation="0" wrapText="false" indent="0" shrinkToFit="false"/>
    </xf>
    <xf numFmtId="164" fontId="20" fillId="11" borderId="0" applyFont="true" applyBorder="false" applyAlignment="true" applyProtection="false">
      <alignment horizontal="general" vertical="bottom" textRotation="0" wrapText="false" indent="0" shrinkToFit="false"/>
    </xf>
    <xf numFmtId="164" fontId="20" fillId="11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0" applyFont="true" applyBorder="false" applyAlignment="true" applyProtection="false">
      <alignment horizontal="general" vertical="bottom" textRotation="0" wrapText="false" indent="0" shrinkToFit="false"/>
    </xf>
    <xf numFmtId="164" fontId="20" fillId="13" borderId="0" applyFont="true" applyBorder="false" applyAlignment="true" applyProtection="false">
      <alignment horizontal="general" vertical="bottom" textRotation="0" wrapText="false" indent="0" shrinkToFit="false"/>
    </xf>
    <xf numFmtId="164" fontId="20" fillId="13" borderId="0" applyFont="true" applyBorder="false" applyAlignment="true" applyProtection="false">
      <alignment horizontal="general" vertical="bottom" textRotation="0" wrapText="false" indent="0" shrinkToFit="false"/>
    </xf>
    <xf numFmtId="164" fontId="20" fillId="14" borderId="0" applyFont="true" applyBorder="false" applyAlignment="true" applyProtection="false">
      <alignment horizontal="general" vertical="bottom" textRotation="0" wrapText="false" indent="0" shrinkToFit="false"/>
    </xf>
    <xf numFmtId="164" fontId="20" fillId="14" borderId="0" applyFont="true" applyBorder="false" applyAlignment="true" applyProtection="false">
      <alignment horizontal="general" vertical="bottom" textRotation="0" wrapText="false" indent="0" shrinkToFit="false"/>
    </xf>
    <xf numFmtId="164" fontId="20" fillId="14" borderId="0" applyFont="true" applyBorder="false" applyAlignment="true" applyProtection="false">
      <alignment horizontal="general" vertical="bottom" textRotation="0" wrapText="false" indent="0" shrinkToFit="false"/>
    </xf>
    <xf numFmtId="164" fontId="20" fillId="15" borderId="0" applyFont="true" applyBorder="false" applyAlignment="true" applyProtection="false">
      <alignment horizontal="general" vertical="bottom" textRotation="0" wrapText="false" indent="0" shrinkToFit="false"/>
    </xf>
    <xf numFmtId="164" fontId="20" fillId="15" borderId="0" applyFont="true" applyBorder="false" applyAlignment="true" applyProtection="false">
      <alignment horizontal="general" vertical="bottom" textRotation="0" wrapText="false" indent="0" shrinkToFit="false"/>
    </xf>
    <xf numFmtId="164" fontId="20" fillId="16" borderId="0" applyFont="true" applyBorder="false" applyAlignment="true" applyProtection="false">
      <alignment horizontal="general" vertical="bottom" textRotation="0" wrapText="false" indent="0" shrinkToFit="false"/>
    </xf>
    <xf numFmtId="164" fontId="20" fillId="16" borderId="0" applyFont="true" applyBorder="false" applyAlignment="true" applyProtection="false">
      <alignment horizontal="general" vertical="bottom" textRotation="0" wrapText="false" indent="0" shrinkToFit="false"/>
    </xf>
    <xf numFmtId="164" fontId="20" fillId="16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17" borderId="0" applyFont="true" applyBorder="false" applyAlignment="true" applyProtection="false">
      <alignment horizontal="general" vertical="bottom" textRotation="0" wrapText="false" indent="0" shrinkToFit="false"/>
    </xf>
    <xf numFmtId="164" fontId="20" fillId="17" borderId="0" applyFont="true" applyBorder="false" applyAlignment="true" applyProtection="false">
      <alignment horizontal="general" vertical="bottom" textRotation="0" wrapText="false" indent="0" shrinkToFit="false"/>
    </xf>
    <xf numFmtId="164" fontId="20" fillId="18" borderId="0" applyFont="true" applyBorder="false" applyAlignment="true" applyProtection="false">
      <alignment horizontal="general" vertical="bottom" textRotation="0" wrapText="false" indent="0" shrinkToFit="false"/>
    </xf>
    <xf numFmtId="164" fontId="20" fillId="18" borderId="0" applyFont="true" applyBorder="false" applyAlignment="true" applyProtection="false">
      <alignment horizontal="general" vertical="bottom" textRotation="0" wrapText="false" indent="0" shrinkToFit="false"/>
    </xf>
    <xf numFmtId="164" fontId="20" fillId="18" borderId="0" applyFont="true" applyBorder="false" applyAlignment="true" applyProtection="false">
      <alignment horizontal="general" vertical="bottom" textRotation="0" wrapText="false" indent="0" shrinkToFit="false"/>
    </xf>
    <xf numFmtId="164" fontId="20" fillId="19" borderId="0" applyFont="true" applyBorder="false" applyAlignment="true" applyProtection="false">
      <alignment horizontal="general" vertical="bottom" textRotation="0" wrapText="false" indent="0" shrinkToFit="false"/>
    </xf>
    <xf numFmtId="164" fontId="20" fillId="19" borderId="0" applyFont="true" applyBorder="false" applyAlignment="true" applyProtection="false">
      <alignment horizontal="general" vertical="bottom" textRotation="0" wrapText="false" indent="0" shrinkToFit="false"/>
    </xf>
    <xf numFmtId="164" fontId="20" fillId="20" borderId="0" applyFont="true" applyBorder="false" applyAlignment="true" applyProtection="false">
      <alignment horizontal="general" vertical="bottom" textRotation="0" wrapText="false" indent="0" shrinkToFit="false"/>
    </xf>
    <xf numFmtId="164" fontId="20" fillId="20" borderId="0" applyFont="true" applyBorder="false" applyAlignment="true" applyProtection="false">
      <alignment horizontal="general" vertical="bottom" textRotation="0" wrapText="false" indent="0" shrinkToFit="false"/>
    </xf>
    <xf numFmtId="164" fontId="20" fillId="20" borderId="0" applyFont="true" applyBorder="false" applyAlignment="true" applyProtection="false">
      <alignment horizontal="general" vertical="bottom" textRotation="0" wrapText="false" indent="0" shrinkToFit="false"/>
    </xf>
    <xf numFmtId="164" fontId="20" fillId="21" borderId="0" applyFont="true" applyBorder="false" applyAlignment="true" applyProtection="false">
      <alignment horizontal="general" vertical="bottom" textRotation="0" wrapText="false" indent="0" shrinkToFit="false"/>
    </xf>
    <xf numFmtId="164" fontId="20" fillId="21" borderId="0" applyFont="true" applyBorder="false" applyAlignment="true" applyProtection="false">
      <alignment horizontal="general" vertical="bottom" textRotation="0" wrapText="false" indent="0" shrinkToFit="false"/>
    </xf>
    <xf numFmtId="164" fontId="20" fillId="22" borderId="0" applyFont="true" applyBorder="false" applyAlignment="true" applyProtection="false">
      <alignment horizontal="general" vertical="bottom" textRotation="0" wrapText="false" indent="0" shrinkToFit="false"/>
    </xf>
    <xf numFmtId="164" fontId="20" fillId="22" borderId="0" applyFont="true" applyBorder="false" applyAlignment="true" applyProtection="false">
      <alignment horizontal="general" vertical="bottom" textRotation="0" wrapText="false" indent="0" shrinkToFit="false"/>
    </xf>
    <xf numFmtId="164" fontId="20" fillId="22" borderId="0" applyFont="true" applyBorder="false" applyAlignment="true" applyProtection="false">
      <alignment horizontal="general" vertical="bottom" textRotation="0" wrapText="false" indent="0" shrinkToFit="false"/>
    </xf>
    <xf numFmtId="164" fontId="20" fillId="11" borderId="0" applyFont="true" applyBorder="false" applyAlignment="true" applyProtection="false">
      <alignment horizontal="general" vertical="bottom" textRotation="0" wrapText="false" indent="0" shrinkToFit="false"/>
    </xf>
    <xf numFmtId="164" fontId="20" fillId="11" borderId="0" applyFont="true" applyBorder="false" applyAlignment="true" applyProtection="false">
      <alignment horizontal="general" vertical="bottom" textRotation="0" wrapText="false" indent="0" shrinkToFit="false"/>
    </xf>
    <xf numFmtId="164" fontId="20" fillId="23" borderId="0" applyFont="true" applyBorder="false" applyAlignment="true" applyProtection="false">
      <alignment horizontal="general" vertical="bottom" textRotation="0" wrapText="false" indent="0" shrinkToFit="false"/>
    </xf>
    <xf numFmtId="164" fontId="20" fillId="23" borderId="0" applyFont="true" applyBorder="false" applyAlignment="true" applyProtection="false">
      <alignment horizontal="general" vertical="bottom" textRotation="0" wrapText="false" indent="0" shrinkToFit="false"/>
    </xf>
    <xf numFmtId="164" fontId="20" fillId="23" borderId="0" applyFont="true" applyBorder="false" applyAlignment="true" applyProtection="false">
      <alignment horizontal="general" vertical="bottom" textRotation="0" wrapText="false" indent="0" shrinkToFit="false"/>
    </xf>
    <xf numFmtId="164" fontId="20" fillId="17" borderId="0" applyFont="true" applyBorder="false" applyAlignment="true" applyProtection="false">
      <alignment horizontal="general" vertical="bottom" textRotation="0" wrapText="false" indent="0" shrinkToFit="false"/>
    </xf>
    <xf numFmtId="164" fontId="20" fillId="17" borderId="0" applyFont="true" applyBorder="false" applyAlignment="true" applyProtection="false">
      <alignment horizontal="general" vertical="bottom" textRotation="0" wrapText="false" indent="0" shrinkToFit="false"/>
    </xf>
    <xf numFmtId="164" fontId="20" fillId="24" borderId="0" applyFont="true" applyBorder="false" applyAlignment="true" applyProtection="false">
      <alignment horizontal="general" vertical="bottom" textRotation="0" wrapText="false" indent="0" shrinkToFit="false"/>
    </xf>
    <xf numFmtId="164" fontId="20" fillId="24" borderId="0" applyFont="true" applyBorder="false" applyAlignment="true" applyProtection="false">
      <alignment horizontal="general" vertical="bottom" textRotation="0" wrapText="false" indent="0" shrinkToFit="false"/>
    </xf>
    <xf numFmtId="164" fontId="20" fillId="24" borderId="0" applyFont="true" applyBorder="false" applyAlignment="true" applyProtection="false">
      <alignment horizontal="general" vertical="bottom" textRotation="0" wrapText="false" indent="0" shrinkToFit="false"/>
    </xf>
    <xf numFmtId="164" fontId="20" fillId="25" borderId="0" applyFont="true" applyBorder="false" applyAlignment="true" applyProtection="false">
      <alignment horizontal="general" vertical="bottom" textRotation="0" wrapText="false" indent="0" shrinkToFit="false"/>
    </xf>
    <xf numFmtId="164" fontId="20" fillId="25" borderId="0" applyFont="true" applyBorder="false" applyAlignment="true" applyProtection="false">
      <alignment horizontal="general" vertical="bottom" textRotation="0" wrapText="false" indent="0" shrinkToFit="false"/>
    </xf>
    <xf numFmtId="164" fontId="20" fillId="26" borderId="0" applyFont="true" applyBorder="false" applyAlignment="true" applyProtection="false">
      <alignment horizontal="general" vertical="bottom" textRotation="0" wrapText="false" indent="0" shrinkToFit="false"/>
    </xf>
    <xf numFmtId="164" fontId="20" fillId="26" borderId="0" applyFont="true" applyBorder="false" applyAlignment="true" applyProtection="false">
      <alignment horizontal="general" vertical="bottom" textRotation="0" wrapText="false" indent="0" shrinkToFit="false"/>
    </xf>
    <xf numFmtId="164" fontId="2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27" borderId="0" applyFont="true" applyBorder="false" applyAlignment="true" applyProtection="false">
      <alignment horizontal="general" vertical="bottom" textRotation="0" wrapText="false" indent="0" shrinkToFit="false"/>
    </xf>
    <xf numFmtId="164" fontId="22" fillId="27" borderId="0" applyFont="true" applyBorder="false" applyAlignment="true" applyProtection="false">
      <alignment horizontal="general" vertical="bottom" textRotation="0" wrapText="false" indent="0" shrinkToFit="false"/>
    </xf>
    <xf numFmtId="164" fontId="22" fillId="19" borderId="0" applyFont="true" applyBorder="false" applyAlignment="true" applyProtection="false">
      <alignment horizontal="general" vertical="bottom" textRotation="0" wrapText="false" indent="0" shrinkToFit="false"/>
    </xf>
    <xf numFmtId="164" fontId="22" fillId="19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2" fillId="28" borderId="0" applyFont="true" applyBorder="false" applyAlignment="true" applyProtection="false">
      <alignment horizontal="general" vertical="bottom" textRotation="0" wrapText="false" indent="0" shrinkToFit="false"/>
    </xf>
    <xf numFmtId="164" fontId="22" fillId="28" borderId="0" applyFont="true" applyBorder="false" applyAlignment="true" applyProtection="false">
      <alignment horizontal="general" vertical="bottom" textRotation="0" wrapText="false" indent="0" shrinkToFit="false"/>
    </xf>
    <xf numFmtId="164" fontId="22" fillId="29" borderId="0" applyFont="true" applyBorder="false" applyAlignment="true" applyProtection="false">
      <alignment horizontal="general" vertical="bottom" textRotation="0" wrapText="false" indent="0" shrinkToFit="false"/>
    </xf>
    <xf numFmtId="164" fontId="22" fillId="29" borderId="0" applyFont="true" applyBorder="false" applyAlignment="true" applyProtection="false">
      <alignment horizontal="general" vertical="bottom" textRotation="0" wrapText="false" indent="0" shrinkToFit="false"/>
    </xf>
    <xf numFmtId="164" fontId="22" fillId="30" borderId="0" applyFont="true" applyBorder="false" applyAlignment="true" applyProtection="false">
      <alignment horizontal="general" vertical="bottom" textRotation="0" wrapText="false" indent="0" shrinkToFit="false"/>
    </xf>
    <xf numFmtId="164" fontId="22" fillId="30" borderId="0" applyFont="true" applyBorder="false" applyAlignment="true" applyProtection="false">
      <alignment horizontal="general" vertical="bottom" textRotation="0" wrapText="false" indent="0" shrinkToFit="false"/>
    </xf>
    <xf numFmtId="190" fontId="23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1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19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95" fontId="0" fillId="0" borderId="0" applyFont="true" applyBorder="false" applyAlignment="true" applyProtection="false">
      <alignment horizontal="general" vertical="bottom" textRotation="0" wrapText="false" indent="0" shrinkToFit="false"/>
    </xf>
    <xf numFmtId="19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6" fontId="17" fillId="15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3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3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7" fontId="27" fillId="3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2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2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3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7" fontId="27" fillId="2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7" fontId="27" fillId="2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9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0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01" fontId="0" fillId="0" borderId="0" applyFont="true" applyBorder="false" applyAlignment="true" applyProtection="false">
      <alignment horizontal="general" vertical="bottom" textRotation="0" wrapText="false" indent="0" shrinkToFit="false"/>
    </xf>
    <xf numFmtId="202" fontId="0" fillId="0" borderId="0" applyFont="true" applyBorder="false" applyAlignment="true" applyProtection="false">
      <alignment horizontal="general" vertical="bottom" textRotation="0" wrapText="false" indent="0" shrinkToFit="false"/>
    </xf>
    <xf numFmtId="203" fontId="0" fillId="0" borderId="0" applyFont="true" applyBorder="false" applyAlignment="true" applyProtection="false">
      <alignment horizontal="general" vertical="bottom" textRotation="0" wrapText="false" indent="0" shrinkToFit="false"/>
    </xf>
    <xf numFmtId="204" fontId="0" fillId="0" borderId="0" applyFont="true" applyBorder="false" applyAlignment="true" applyProtection="false">
      <alignment horizontal="general" vertical="bottom" textRotation="0" wrapText="false" indent="0" shrinkToFit="false"/>
    </xf>
    <xf numFmtId="205" fontId="0" fillId="0" borderId="0" applyFont="true" applyBorder="false" applyAlignment="true" applyProtection="false">
      <alignment horizontal="general" vertical="bottom" textRotation="0" wrapText="false" indent="0" shrinkToFit="false"/>
    </xf>
    <xf numFmtId="206" fontId="0" fillId="0" borderId="0" applyFont="true" applyBorder="false" applyAlignment="true" applyProtection="false">
      <alignment horizontal="general" vertical="bottom" textRotation="0" wrapText="false" indent="0" shrinkToFit="false"/>
    </xf>
    <xf numFmtId="206" fontId="0" fillId="0" borderId="0" applyFont="true" applyBorder="false" applyAlignment="true" applyProtection="false">
      <alignment horizontal="general" vertical="bottom" textRotation="0" wrapText="false" indent="0" shrinkToFit="false"/>
    </xf>
    <xf numFmtId="20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207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207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200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208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0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30" fillId="3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0" fontId="30" fillId="3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6" fontId="17" fillId="38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0" fontId="30" fillId="3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210" fontId="30" fillId="3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5" fontId="0" fillId="0" borderId="0" applyFont="true" applyBorder="false" applyAlignment="true" applyProtection="false">
      <alignment horizontal="general" vertical="bottom" textRotation="0" wrapText="false" indent="0" shrinkToFit="false"/>
    </xf>
    <xf numFmtId="216" fontId="0" fillId="0" borderId="0" applyFont="true" applyBorder="false" applyAlignment="true" applyProtection="false">
      <alignment horizontal="general" vertical="bottom" textRotation="0" wrapText="false" indent="0" shrinkToFit="false"/>
    </xf>
    <xf numFmtId="215" fontId="0" fillId="0" borderId="0" applyFont="true" applyBorder="false" applyAlignment="true" applyProtection="false">
      <alignment horizontal="general" vertical="bottom" textRotation="0" wrapText="false" indent="0" shrinkToFit="false"/>
    </xf>
    <xf numFmtId="216" fontId="0" fillId="0" borderId="0" applyFont="true" applyBorder="false" applyAlignment="true" applyProtection="false">
      <alignment horizontal="general" vertical="bottom" textRotation="0" wrapText="false" indent="0" shrinkToFit="false"/>
    </xf>
    <xf numFmtId="217" fontId="0" fillId="0" borderId="0" applyFont="true" applyBorder="false" applyAlignment="true" applyProtection="false">
      <alignment horizontal="general" vertical="bottom" textRotation="0" wrapText="false" indent="0" shrinkToFit="false"/>
    </xf>
    <xf numFmtId="21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4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4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38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21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1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19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1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22" fontId="0" fillId="0" borderId="0" applyFont="true" applyBorder="false" applyAlignment="true" applyProtection="false">
      <alignment horizontal="general" vertical="bottom" textRotation="0" wrapText="false" indent="0" shrinkToFit="false"/>
    </xf>
    <xf numFmtId="223" fontId="0" fillId="0" borderId="0" applyFont="true" applyBorder="false" applyAlignment="true" applyProtection="false">
      <alignment horizontal="general" vertical="bottom" textRotation="0" wrapText="false" indent="0" shrinkToFit="false"/>
    </xf>
    <xf numFmtId="224" fontId="0" fillId="0" borderId="0" applyFont="true" applyBorder="false" applyAlignment="true" applyProtection="false">
      <alignment horizontal="general" vertical="bottom" textRotation="0" wrapText="false" indent="0" shrinkToFit="false"/>
    </xf>
    <xf numFmtId="225" fontId="0" fillId="0" borderId="0" applyFont="true" applyBorder="false" applyAlignment="true" applyProtection="false">
      <alignment horizontal="general" vertical="bottom" textRotation="0" wrapText="false" indent="0" shrinkToFit="false"/>
    </xf>
    <xf numFmtId="225" fontId="0" fillId="0" borderId="0" applyFont="true" applyBorder="false" applyAlignment="true" applyProtection="false">
      <alignment horizontal="general" vertical="bottom" textRotation="0" wrapText="false" indent="0" shrinkToFit="false"/>
    </xf>
    <xf numFmtId="219" fontId="0" fillId="0" borderId="0" applyFont="true" applyBorder="false" applyAlignment="true" applyProtection="false">
      <alignment horizontal="general" vertical="bottom" textRotation="0" wrapText="false" indent="0" shrinkToFit="false"/>
    </xf>
    <xf numFmtId="226" fontId="0" fillId="0" borderId="0" applyFont="true" applyBorder="false" applyAlignment="true" applyProtection="false">
      <alignment horizontal="general" vertical="bottom" textRotation="0" wrapText="false" indent="0" shrinkToFit="false"/>
    </xf>
    <xf numFmtId="227" fontId="0" fillId="0" borderId="0" applyFont="true" applyBorder="false" applyAlignment="true" applyProtection="false">
      <alignment horizontal="general" vertical="bottom" textRotation="0" wrapText="false" indent="0" shrinkToFit="false"/>
    </xf>
    <xf numFmtId="227" fontId="0" fillId="0" borderId="0" applyFont="true" applyBorder="false" applyAlignment="true" applyProtection="false">
      <alignment horizontal="general" vertical="bottom" textRotation="0" wrapText="false" indent="0" shrinkToFit="false"/>
    </xf>
    <xf numFmtId="228" fontId="0" fillId="0" borderId="0" applyFont="true" applyBorder="false" applyAlignment="true" applyProtection="false">
      <alignment horizontal="general" vertical="bottom" textRotation="0" wrapText="false" indent="0" shrinkToFit="false"/>
    </xf>
    <xf numFmtId="228" fontId="0" fillId="0" borderId="0" applyFont="true" applyBorder="false" applyAlignment="true" applyProtection="false">
      <alignment horizontal="general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230" fontId="0" fillId="0" borderId="0" applyFont="true" applyBorder="false" applyAlignment="true" applyProtection="false">
      <alignment horizontal="general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231" fontId="0" fillId="0" borderId="0" applyFont="true" applyBorder="false" applyAlignment="true" applyProtection="false">
      <alignment horizontal="general" vertical="bottom" textRotation="0" wrapText="false" indent="0" shrinkToFit="false"/>
    </xf>
    <xf numFmtId="232" fontId="0" fillId="0" borderId="0" applyFont="true" applyBorder="false" applyAlignment="true" applyProtection="false">
      <alignment horizontal="general" vertical="bottom" textRotation="0" wrapText="false" indent="0" shrinkToFit="false"/>
    </xf>
    <xf numFmtId="232" fontId="0" fillId="0" borderId="0" applyFont="true" applyBorder="false" applyAlignment="true" applyProtection="false">
      <alignment horizontal="general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233" fontId="0" fillId="0" borderId="0" applyFont="true" applyBorder="false" applyAlignment="true" applyProtection="false">
      <alignment horizontal="general" vertical="bottom" textRotation="0" wrapText="false" indent="0" shrinkToFit="false"/>
    </xf>
    <xf numFmtId="234" fontId="0" fillId="0" borderId="0" applyFont="true" applyBorder="false" applyAlignment="true" applyProtection="false">
      <alignment horizontal="general" vertical="bottom" textRotation="0" wrapText="false" indent="0" shrinkToFit="false"/>
    </xf>
    <xf numFmtId="235" fontId="0" fillId="0" borderId="0" applyFont="true" applyBorder="false" applyAlignment="true" applyProtection="false">
      <alignment horizontal="general" vertical="bottom" textRotation="0" wrapText="false" indent="0" shrinkToFit="false"/>
    </xf>
    <xf numFmtId="235" fontId="0" fillId="0" borderId="0" applyFont="true" applyBorder="false" applyAlignment="true" applyProtection="false">
      <alignment horizontal="general" vertical="bottom" textRotation="0" wrapText="false" indent="0" shrinkToFit="false"/>
    </xf>
    <xf numFmtId="228" fontId="0" fillId="0" borderId="0" applyFont="true" applyBorder="false" applyAlignment="true" applyProtection="false">
      <alignment horizontal="general" vertical="bottom" textRotation="0" wrapText="false" indent="0" shrinkToFit="false"/>
    </xf>
    <xf numFmtId="236" fontId="0" fillId="0" borderId="0" applyFont="true" applyBorder="false" applyAlignment="true" applyProtection="false">
      <alignment horizontal="general" vertical="bottom" textRotation="0" wrapText="false" indent="0" shrinkToFit="false"/>
    </xf>
    <xf numFmtId="237" fontId="0" fillId="0" borderId="0" applyFont="true" applyBorder="false" applyAlignment="true" applyProtection="false">
      <alignment horizontal="general" vertical="bottom" textRotation="0" wrapText="false" indent="0" shrinkToFit="false"/>
    </xf>
    <xf numFmtId="238" fontId="0" fillId="0" borderId="0" applyFont="true" applyBorder="false" applyAlignment="true" applyProtection="false">
      <alignment horizontal="general" vertical="bottom" textRotation="0" wrapText="false" indent="0" shrinkToFit="false"/>
    </xf>
    <xf numFmtId="239" fontId="0" fillId="0" borderId="0" applyFont="true" applyBorder="false" applyAlignment="true" applyProtection="false">
      <alignment horizontal="general" vertical="bottom" textRotation="0" wrapText="false" indent="0" shrinkToFit="false"/>
    </xf>
    <xf numFmtId="239" fontId="0" fillId="0" borderId="0" applyFont="true" applyBorder="false" applyAlignment="true" applyProtection="false">
      <alignment horizontal="general" vertical="bottom" textRotation="0" wrapText="false" indent="0" shrinkToFit="false"/>
    </xf>
    <xf numFmtId="23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4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41" fontId="0" fillId="0" borderId="0" applyFont="true" applyBorder="false" applyAlignment="true" applyProtection="false">
      <alignment horizontal="general" vertical="bottom" textRotation="0" wrapText="false" indent="0" shrinkToFit="false"/>
    </xf>
    <xf numFmtId="242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243" fontId="0" fillId="0" borderId="0" applyFont="true" applyBorder="false" applyAlignment="true" applyProtection="false">
      <alignment horizontal="general" vertical="bottom" textRotation="0" wrapText="false" indent="0" shrinkToFit="false"/>
    </xf>
    <xf numFmtId="243" fontId="0" fillId="0" borderId="0" applyFont="true" applyBorder="false" applyAlignment="true" applyProtection="false">
      <alignment horizontal="general" vertical="bottom" textRotation="0" wrapText="false" indent="0" shrinkToFit="false"/>
    </xf>
    <xf numFmtId="240" fontId="0" fillId="0" borderId="0" applyFont="true" applyBorder="false" applyAlignment="true" applyProtection="false">
      <alignment horizontal="general" vertical="bottom" textRotation="0" wrapText="false" indent="0" shrinkToFit="false"/>
    </xf>
    <xf numFmtId="244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45" fontId="0" fillId="0" borderId="0" applyFont="true" applyBorder="false" applyAlignment="true" applyProtection="false">
      <alignment horizontal="general" vertical="bottom" textRotation="0" wrapText="false" indent="0" shrinkToFit="false"/>
    </xf>
    <xf numFmtId="246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247" fontId="0" fillId="0" borderId="0" applyFont="true" applyBorder="false" applyAlignment="true" applyProtection="false">
      <alignment horizontal="general" vertical="bottom" textRotation="0" wrapText="false" indent="0" shrinkToFit="false"/>
    </xf>
    <xf numFmtId="248" fontId="0" fillId="0" borderId="0" applyFont="true" applyBorder="false" applyAlignment="true" applyProtection="false">
      <alignment horizontal="general" vertical="bottom" textRotation="0" wrapText="false" indent="0" shrinkToFit="false"/>
    </xf>
    <xf numFmtId="248" fontId="0" fillId="0" borderId="0" applyFont="true" applyBorder="false" applyAlignment="true" applyProtection="false">
      <alignment horizontal="general" vertical="bottom" textRotation="0" wrapText="false" indent="0" shrinkToFit="false"/>
    </xf>
    <xf numFmtId="244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249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24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15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4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4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6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</cellStyleXfs>
  <cellXfs count="3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2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2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255" fillId="4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6" fillId="0" borderId="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317" fontId="25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21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315" fontId="1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2" fillId="4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2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306" fontId="1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2" fillId="4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2" fillId="4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70" fontId="2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26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7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2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70" fontId="26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2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378" fontId="26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315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2" fillId="4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6" fillId="4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315" fontId="19" fillId="4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4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0" fillId="4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4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2" fillId="4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2" fillId="4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37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380" fontId="0" fillId="5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1" fontId="0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1" fontId="19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2" fontId="0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3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379" fontId="3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379" fontId="27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32" fillId="5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379" fontId="271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3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9" fontId="2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379" fontId="27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4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6" fillId="4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315" fontId="19" fillId="4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1" fontId="0" fillId="5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1" fontId="0" fillId="5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382" fontId="0" fillId="5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4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4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1" fontId="52" fillId="4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1" fontId="52" fillId="4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70" fontId="27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9" fontId="27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9" fontId="27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379" fontId="27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70" fontId="27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379" fontId="27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379" fontId="27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70" fontId="27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9" fontId="27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9" fontId="27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3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9" fontId="273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9" fontId="27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1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315" fontId="19" fillId="38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315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9" fillId="51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378" fontId="19" fillId="51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4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4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4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4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381" fontId="0" fillId="5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9" fillId="5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2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27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7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75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75" fillId="5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37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27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271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27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71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19" fillId="5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9" fillId="5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19" fillId="5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19" fillId="5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9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6" fillId="5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6" fillId="1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6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6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6" fillId="1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380" fontId="277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69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0" fillId="1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378" fontId="26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78" fontId="0" fillId="12" borderId="1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70" fontId="0" fillId="0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270" fontId="0" fillId="0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2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70" fontId="0" fillId="1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1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1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6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2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270" fontId="0" fillId="0" borderId="2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26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1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3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70" fontId="0" fillId="0" borderId="3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270" fontId="0" fillId="0" borderId="3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3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77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6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378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26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6" fillId="4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381" fontId="0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2" fontId="0" fillId="5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79" fontId="27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8" fillId="0" borderId="36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5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50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50" borderId="0" xfId="533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4" fontId="0" fillId="50" borderId="37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50" borderId="3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50" borderId="37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382" fontId="59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8" fontId="276" fillId="6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6" fillId="6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70" fontId="70" fillId="6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0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8" fontId="282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2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2" fillId="0" borderId="0" xfId="18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379" fontId="273" fillId="0" borderId="0" xfId="18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3" fillId="0" borderId="0" xfId="18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8" fontId="0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70" fontId="59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9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9" fontId="59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383" fontId="59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8" fontId="276" fillId="6" borderId="11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6" fillId="6" borderId="11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70" fontId="70" fillId="6" borderId="11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6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6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0" fontId="0" fillId="50" borderId="37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315" fontId="0" fillId="50" borderId="0" xfId="0" applyFont="true" applyBorder="false" applyAlignment="true" applyProtection="false">
      <alignment horizontal="right" vertical="center" textRotation="0" wrapText="true" indent="0" shrinkToFit="false" readingOrder="1"/>
      <protection locked="true" hidden="false"/>
    </xf>
    <xf numFmtId="164" fontId="276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315" fontId="0" fillId="0" borderId="0" xfId="0" applyFont="true" applyBorder="false" applyAlignment="true" applyProtection="false">
      <alignment horizontal="right" vertical="center" textRotation="0" wrapText="true" indent="0" shrinkToFit="false" readingOrder="1"/>
      <protection locked="true" hidden="false"/>
    </xf>
    <xf numFmtId="315" fontId="276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315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315" fontId="0" fillId="0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50" borderId="3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50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315" fontId="271" fillId="50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315" fontId="0" fillId="0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9" fillId="0" borderId="0" xfId="3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3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70" fontId="59" fillId="0" borderId="0" xfId="53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9" fontId="59" fillId="0" borderId="0" xfId="18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1" fillId="50" borderId="11" xfId="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59" fillId="50" borderId="0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384" fontId="59" fillId="50" borderId="37" xfId="182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379" fontId="0" fillId="0" borderId="0" xfId="182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379" fontId="59" fillId="50" borderId="38" xfId="182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380" fontId="5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70" fontId="59" fillId="0" borderId="0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8" fontId="0" fillId="0" borderId="0" xfId="544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0" fillId="6" borderId="11" xfId="3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6" fillId="6" borderId="11" xfId="3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270" fontId="70" fillId="6" borderId="11" xfId="53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9" fontId="70" fillId="6" borderId="11" xfId="18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70" fontId="59" fillId="6" borderId="0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70" fontId="59" fillId="0" borderId="0" xfId="3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70" fontId="70" fillId="6" borderId="0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8" fontId="276" fillId="0" borderId="0" xfId="544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0" fillId="0" borderId="0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9" fontId="59" fillId="50" borderId="39" xfId="182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270" fontId="59" fillId="0" borderId="11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0" borderId="0" xfId="333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379" fontId="283" fillId="0" borderId="0" xfId="3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3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8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x0010_" xfId="20"/>
    <cellStyle name="#" xfId="21"/>
    <cellStyle name="#_Feeder" xfId="22"/>
    <cellStyle name="#_Feeder_Ratings Adj._FLAMINGO" xfId="23"/>
    <cellStyle name="#_Gerresheimer_Bank_model_021205_final" xfId="24"/>
    <cellStyle name="#_M&amp;A Model" xfId="25"/>
    <cellStyle name="#_M&amp;A Model_Ratings Adj._FLAMINGO" xfId="26"/>
    <cellStyle name="#_M&amp;A projections" xfId="27"/>
    <cellStyle name="#_M&amp;A projections_Ratings Adj._FLAMINGO" xfId="28"/>
    <cellStyle name="#_Ratings Adj._FLAMINGO" xfId="29"/>
    <cellStyle name="$" xfId="30"/>
    <cellStyle name="$ &amp; ¢" xfId="31"/>
    <cellStyle name="$ Currency" xfId="32"/>
    <cellStyle name="$0" xfId="33"/>
    <cellStyle name="$1" xfId="34"/>
    <cellStyle name="$2" xfId="35"/>
    <cellStyle name="$_Ipsen Act" xfId="36"/>
    <cellStyle name="$m" xfId="37"/>
    <cellStyle name="%" xfId="38"/>
    <cellStyle name="% [2]" xfId="39"/>
    <cellStyle name="%.00" xfId="40"/>
    <cellStyle name="%0" xfId="41"/>
    <cellStyle name="%1" xfId="42"/>
    <cellStyle name="%2" xfId="43"/>
    <cellStyle name="%_Blank LBO Model v15" xfId="44"/>
    <cellStyle name="%_Crib sheet" xfId="45"/>
    <cellStyle name="%_Crib sheet_Covenants_draft_260412" xfId="46"/>
    <cellStyle name="%_Feeder" xfId="47"/>
    <cellStyle name="%_George - LBO Model 3.1" xfId="48"/>
    <cellStyle name="%_Head Office Pack - Draft 4" xfId="49"/>
    <cellStyle name="%_Head Office Pack - Draft 4_Covenants_draft_260412" xfId="50"/>
    <cellStyle name="%_Internal" xfId="51"/>
    <cellStyle name="%_Internal 1" xfId="52"/>
    <cellStyle name="%_Internal 1_Projections Pack" xfId="53"/>
    <cellStyle name="%_Internal 1_Projections Pack (TM)" xfId="54"/>
    <cellStyle name="%_Internal 1_Quasi Rent Illustration" xfId="55"/>
    <cellStyle name="%_Internal_Projections Pack" xfId="56"/>
    <cellStyle name="%_Internal_Projections Pack (TM)" xfId="57"/>
    <cellStyle name="%_Internal_Quasi Rent Illustration" xfId="58"/>
    <cellStyle name="%_IT Budget 2011" xfId="59"/>
    <cellStyle name="%_IT Budget Master 2011 - Draft V2 1 (2)" xfId="60"/>
    <cellStyle name="%_Labour Benchmark - 17th Sept" xfId="61"/>
    <cellStyle name="%_Labour Benchmark - 17th Sept_Covenants_draft_260412" xfId="62"/>
    <cellStyle name="%_Labour Top Down vs Bottom Up" xfId="63"/>
    <cellStyle name="%_Labour Top Down vs Bottom Up_Covenants_draft_260412" xfId="64"/>
    <cellStyle name="%_M&amp;A Model" xfId="65"/>
    <cellStyle name="%_M&amp;A projections" xfId="66"/>
    <cellStyle name="%_Marketing &amp; Product" xfId="67"/>
    <cellStyle name="%_Marketing Bridge" xfId="68"/>
    <cellStyle name="%_Marketing Bridge_Covenants_draft_260412" xfId="69"/>
    <cellStyle name="%_Marketing Bridge_Marketing &amp; Product" xfId="70"/>
    <cellStyle name="%_Net Gain Review Pack - 28th Sept" xfId="71"/>
    <cellStyle name="%_Page for Exec Pack" xfId="72"/>
    <cellStyle name="%_PAR overlay" xfId="73"/>
    <cellStyle name="%_PAR overlay_Projections Pack" xfId="74"/>
    <cellStyle name="%_PAR overlay_Projections Pack (TM)" xfId="75"/>
    <cellStyle name="%_PAR overlay_Quasi Rent Illustration" xfId="76"/>
    <cellStyle name="%_Sceanrio 2 Update - Dec 2nd" xfId="77"/>
    <cellStyle name="%_Sceanrio 2 Update - Dec 2nd_Projections Pack" xfId="78"/>
    <cellStyle name="%_Sceanrio 2 Update - Dec 2nd_Projections Pack (TM)" xfId="79"/>
    <cellStyle name="%_Sceanrio 2 Update - Dec 2nd_Quasi Rent Illustration" xfId="80"/>
    <cellStyle name="%_Sheet1" xfId="81"/>
    <cellStyle name="%input" xfId="82"/>
    <cellStyle name="******************************************" xfId="83"/>
    <cellStyle name="*TD" xfId="84"/>
    <cellStyle name="+" xfId="85"/>
    <cellStyle name="+_Quasi Rent Illustration" xfId="86"/>
    <cellStyle name="+_YLC" xfId="87"/>
    <cellStyle name="-" xfId="88"/>
    <cellStyle name="." xfId="89"/>
    <cellStyle name=".1" xfId="90"/>
    <cellStyle name="0" xfId="91"/>
    <cellStyle name="0%" xfId="92"/>
    <cellStyle name="0,0&#13;&#10;NA&#13;&#10;" xfId="93"/>
    <cellStyle name="0.0" xfId="94"/>
    <cellStyle name="0.0 x" xfId="95"/>
    <cellStyle name="0.0%" xfId="96"/>
    <cellStyle name="0.00" xfId="97"/>
    <cellStyle name="0.00%" xfId="98"/>
    <cellStyle name="0.0_temp templates2" xfId="99"/>
    <cellStyle name="0.0x" xfId="100"/>
    <cellStyle name="000" xfId="101"/>
    <cellStyle name="0000" xfId="102"/>
    <cellStyle name="0_BP2" xfId="103"/>
    <cellStyle name="0_Bullet model 122_temp templates2" xfId="104"/>
    <cellStyle name="0_Grandvision_LBO2" xfId="105"/>
    <cellStyle name="0_Proforma Model 100701 v.5" xfId="106"/>
    <cellStyle name="0x" xfId="107"/>
    <cellStyle name="1 decimal" xfId="108"/>
    <cellStyle name="1,000" xfId="109"/>
    <cellStyle name="1,000x" xfId="110"/>
    <cellStyle name="1,comma" xfId="111"/>
    <cellStyle name="1_HardCode" xfId="112"/>
    <cellStyle name="2" xfId="113"/>
    <cellStyle name="2 decimal" xfId="114"/>
    <cellStyle name="2 Decimals" xfId="115"/>
    <cellStyle name="20% - Accent1 2" xfId="116"/>
    <cellStyle name="20% - Accent1 2 2" xfId="117"/>
    <cellStyle name="20% - Accent1 3" xfId="118"/>
    <cellStyle name="20% - Accent1 4" xfId="119"/>
    <cellStyle name="20% - Accent1 5" xfId="120"/>
    <cellStyle name="20% - Accent2 2" xfId="121"/>
    <cellStyle name="20% - Accent2 2 2" xfId="122"/>
    <cellStyle name="20% - Accent2 3" xfId="123"/>
    <cellStyle name="20% - Accent2 4" xfId="124"/>
    <cellStyle name="20% - Accent2 5" xfId="125"/>
    <cellStyle name="20% - Accent3 2" xfId="126"/>
    <cellStyle name="20% - Accent3 2 2" xfId="127"/>
    <cellStyle name="20% - Accent3 3" xfId="128"/>
    <cellStyle name="20% - Accent3 4" xfId="129"/>
    <cellStyle name="20% - Accent3 5" xfId="130"/>
    <cellStyle name="20% - Accent4 2" xfId="131"/>
    <cellStyle name="20% - Accent4 2 2" xfId="132"/>
    <cellStyle name="20% - Accent4 3" xfId="133"/>
    <cellStyle name="20% - Accent4 4" xfId="134"/>
    <cellStyle name="20% - Accent4 5" xfId="135"/>
    <cellStyle name="20% - Accent5 2" xfId="136"/>
    <cellStyle name="20% - Accent5 2 2" xfId="137"/>
    <cellStyle name="20% - Accent5 3" xfId="138"/>
    <cellStyle name="20% - Accent5 4" xfId="139"/>
    <cellStyle name="20% - Accent5 5" xfId="140"/>
    <cellStyle name="20% - Accent6 2" xfId="141"/>
    <cellStyle name="20% - Accent6 2 2" xfId="142"/>
    <cellStyle name="20% - Accent6 3" xfId="143"/>
    <cellStyle name="20% - Accent6 4" xfId="144"/>
    <cellStyle name="20% - Accent6 5" xfId="145"/>
    <cellStyle name="2_OtherSheet" xfId="146"/>
    <cellStyle name="3" xfId="147"/>
    <cellStyle name="3 Decimals" xfId="148"/>
    <cellStyle name="3_Quasi Rent Illustration" xfId="149"/>
    <cellStyle name="3_YLC" xfId="150"/>
    <cellStyle name="40% - Accent1 2" xfId="151"/>
    <cellStyle name="40% - Accent1 2 2" xfId="152"/>
    <cellStyle name="40% - Accent1 3" xfId="153"/>
    <cellStyle name="40% - Accent1 4" xfId="154"/>
    <cellStyle name="40% - Accent1 5" xfId="155"/>
    <cellStyle name="40% - Accent2 2" xfId="156"/>
    <cellStyle name="40% - Accent2 2 2" xfId="157"/>
    <cellStyle name="40% - Accent2 3" xfId="158"/>
    <cellStyle name="40% - Accent2 4" xfId="159"/>
    <cellStyle name="40% - Accent2 5" xfId="160"/>
    <cellStyle name="40% - Accent3 2" xfId="161"/>
    <cellStyle name="40% - Accent3 2 2" xfId="162"/>
    <cellStyle name="40% - Accent3 3" xfId="163"/>
    <cellStyle name="40% - Accent3 4" xfId="164"/>
    <cellStyle name="40% - Accent3 5" xfId="165"/>
    <cellStyle name="40% - Accent4 2" xfId="166"/>
    <cellStyle name="40% - Accent4 2 2" xfId="167"/>
    <cellStyle name="40% - Accent4 3" xfId="168"/>
    <cellStyle name="40% - Accent4 4" xfId="169"/>
    <cellStyle name="40% - Accent4 5" xfId="170"/>
    <cellStyle name="40% - Accent5 2" xfId="171"/>
    <cellStyle name="40% - Accent5 2 2" xfId="172"/>
    <cellStyle name="40% - Accent5 3" xfId="173"/>
    <cellStyle name="40% - Accent5 4" xfId="174"/>
    <cellStyle name="40% - Accent5 5" xfId="175"/>
    <cellStyle name="40% - Accent6 2" xfId="176"/>
    <cellStyle name="40% - Accent6 2 2" xfId="177"/>
    <cellStyle name="40% - Accent6 3" xfId="178"/>
    <cellStyle name="40% - Accent6 4" xfId="179"/>
    <cellStyle name="40% - Accent6 5" xfId="180"/>
    <cellStyle name="5_Percent" xfId="181"/>
    <cellStyle name="5_Percent 5" xfId="182"/>
    <cellStyle name="60% - Accent1 2" xfId="183"/>
    <cellStyle name="60% - Accent1 2 2" xfId="184"/>
    <cellStyle name="60% - Accent2 2" xfId="185"/>
    <cellStyle name="60% - Accent2 2 2" xfId="186"/>
    <cellStyle name="60% - Accent3 2" xfId="187"/>
    <cellStyle name="60% - Accent3 2 2" xfId="188"/>
    <cellStyle name="60% - Accent4 2" xfId="189"/>
    <cellStyle name="60% - Accent4 2 2" xfId="190"/>
    <cellStyle name="60% - Accent5 2" xfId="191"/>
    <cellStyle name="60% - Accent5 2 2" xfId="192"/>
    <cellStyle name="60% - Accent6 2" xfId="193"/>
    <cellStyle name="60% - Accent6 2 2" xfId="194"/>
    <cellStyle name="752131" xfId="195"/>
    <cellStyle name=";;;" xfId="196"/>
    <cellStyle name="=C:\WINNT35\SYSTEM32\COMMAND.COM" xfId="197"/>
    <cellStyle name="=C:\WINNT\SYSTEM32\COMMAND.COM" xfId="198"/>
    <cellStyle name="?? [0]_??" xfId="199"/>
    <cellStyle name="??_?.????" xfId="200"/>
    <cellStyle name="\" xfId="201"/>
    <cellStyle name="\_bluebirdacdil13" xfId="202"/>
    <cellStyle name="\_ecomps7w" xfId="203"/>
    <cellStyle name="\_equitycomps9" xfId="204"/>
    <cellStyle name="\_houston Isabel" xfId="205"/>
    <cellStyle name="\_hybrid2" xfId="206"/>
    <cellStyle name="\_ITXCcomps" xfId="207"/>
    <cellStyle name="\_newcomps16" xfId="208"/>
    <cellStyle name="\_ravenpitch3" xfId="209"/>
    <cellStyle name="_%(SignOnly)" xfId="210"/>
    <cellStyle name="_%(SignOnly)_EXPN" xfId="211"/>
    <cellStyle name="_%(SignSpaceOnly)" xfId="212"/>
    <cellStyle name="_%(SignSpaceOnly)_EXPN" xfId="213"/>
    <cellStyle name="_2009 04 Capex reporting Exec pack draft" xfId="214"/>
    <cellStyle name="_2009 04 Capex reporting Exec pack draft_Covenants_draft_260412" xfId="215"/>
    <cellStyle name="_2009 04 Capex reporting Exec pack draft_Head Office Pack - Draft 1" xfId="216"/>
    <cellStyle name="_2009 04 Capex reporting Exec pack draft_Head Office Pack - Draft 4" xfId="217"/>
    <cellStyle name="_2009 04 Capex reporting Exec pack draft_Property Budget 2011" xfId="218"/>
    <cellStyle name="_2009 04 Capex reporting Exec pack draft_Property Budget 2011_Covenants_draft_260412" xfId="219"/>
    <cellStyle name="_2009 04 Capex reporting Exec pack draft_Property Budget 2011_Marketing &amp; Product" xfId="220"/>
    <cellStyle name="_2009 04 Capex reporting Exec pack draft_Sheet1" xfId="221"/>
    <cellStyle name="_2009 05 Capex reporting EXEC PACK draft v2" xfId="222"/>
    <cellStyle name="_2009 05 Capex reporting EXEC PACK draft v2_Covenants_draft_260412" xfId="223"/>
    <cellStyle name="_2009 05 Capex reporting EXEC PACK draft v2_Head Office Pack - Draft 1" xfId="224"/>
    <cellStyle name="_2009 05 Capex reporting EXEC PACK draft v2_Head Office Pack - Draft 4" xfId="225"/>
    <cellStyle name="_2009 05 Capex reporting EXEC PACK draft v2_Property Budget 2011" xfId="226"/>
    <cellStyle name="_2009 05 Capex reporting EXEC PACK draft v2_Property Budget 2011_Covenants_draft_260412" xfId="227"/>
    <cellStyle name="_2009 05 Capex reporting EXEC PACK draft v2_Property Budget 2011_Marketing &amp; Product" xfId="228"/>
    <cellStyle name="_2009 05 Capex reporting EXEC PACK draft v2_Sheet1" xfId="229"/>
    <cellStyle name="_2009 P3 Capex report v1" xfId="230"/>
    <cellStyle name="_2009 P3 Capex report v1_Covenants_draft_260412" xfId="231"/>
    <cellStyle name="_2009 P3 Capex report v1_Head Office Pack - Draft 1" xfId="232"/>
    <cellStyle name="_2009 P3 Capex report v1_Head Office Pack - Draft 4" xfId="233"/>
    <cellStyle name="_2009 P3 Capex report v1_Property Budget 2011" xfId="234"/>
    <cellStyle name="_2009 P3 Capex report v1_Property Budget 2011_Covenants_draft_260412" xfId="235"/>
    <cellStyle name="_2009 P3 Capex report v1_Property Budget 2011_Marketing &amp; Product" xfId="236"/>
    <cellStyle name="_2009 P3 Capex report v1_Sheet1" xfId="237"/>
    <cellStyle name="_2010 Budget - Property PPM" xfId="238"/>
    <cellStyle name="_2010 Budget - Property PPM_Covenants_draft_260412" xfId="239"/>
    <cellStyle name="_2010 Budget - Property PPM_Head Office Pack - Draft 1" xfId="240"/>
    <cellStyle name="_2010 Budget - Property PPM_Head Office Pack - Draft 4" xfId="241"/>
    <cellStyle name="_2010 Budget - Property PPM_Sheet1" xfId="242"/>
    <cellStyle name="_2010 Rent Budget" xfId="243"/>
    <cellStyle name="_2010 Rent Budget_Covenants_draft_260412" xfId="244"/>
    <cellStyle name="_2010 Rent Budget_Head Office Pack - Draft 1" xfId="245"/>
    <cellStyle name="_2010 Rent Budget_Head Office Pack - Draft 4" xfId="246"/>
    <cellStyle name="_2010 Rent Budget_Sheet1" xfId="247"/>
    <cellStyle name="_57 Project Fly (2)" xfId="248"/>
    <cellStyle name="_Aberdeen" xfId="249"/>
    <cellStyle name="_Accruals" xfId="250"/>
    <cellStyle name="_Accruals_Covenants_draft_260412" xfId="251"/>
    <cellStyle name="_Accruals_Head Office Pack - Draft 1" xfId="252"/>
    <cellStyle name="_Accruals_Head Office Pack - Draft 4" xfId="253"/>
    <cellStyle name="_Accruals_Property Budget 2011" xfId="254"/>
    <cellStyle name="_Accruals_Property Budget 2011_Covenants_draft_260412" xfId="255"/>
    <cellStyle name="_Accruals_Property Budget 2011_Marketing &amp; Product" xfId="256"/>
    <cellStyle name="_Accruals_Sheet1" xfId="257"/>
    <cellStyle name="_Benchmarking - generic sheet" xfId="258"/>
    <cellStyle name="_Benchmarking - generic sheet_Covenants_draft_260412" xfId="259"/>
    <cellStyle name="_Benchmarking - generic sheet_Head Office Pack - Draft 1" xfId="260"/>
    <cellStyle name="_Benchmarking - generic sheet_Head Office Pack - Draft 4" xfId="261"/>
    <cellStyle name="_Benchmarking - generic sheet_Property Budget 2011" xfId="262"/>
    <cellStyle name="_Benchmarking - generic sheet_Property Budget 2011_Covenants_draft_260412" xfId="263"/>
    <cellStyle name="_Benchmarking - generic sheet_Property Budget 2011_Marketing &amp; Product" xfId="264"/>
    <cellStyle name="_Benchmarking - generic sheet_Sheet1" xfId="265"/>
    <cellStyle name="_Blank LBO Model v15" xfId="266"/>
    <cellStyle name="_Book2" xfId="267"/>
    <cellStyle name="_Book2_Covenants_draft_260412" xfId="268"/>
    <cellStyle name="_Book2_Head Office Pack - Draft 1" xfId="269"/>
    <cellStyle name="_Book2_Head Office Pack - Draft 4" xfId="270"/>
    <cellStyle name="_Book2_Property Budget 2011" xfId="271"/>
    <cellStyle name="_Book2_Property Budget 2011_Covenants_draft_260412" xfId="272"/>
    <cellStyle name="_Book2_Property Budget 2011_Marketing &amp; Product" xfId="273"/>
    <cellStyle name="_Book2_Sheet1" xfId="274"/>
    <cellStyle name="_Book3" xfId="275"/>
    <cellStyle name="_BTI Financial forecasts" xfId="276"/>
    <cellStyle name="_Cairo LBO model - Sept 06" xfId="277"/>
    <cellStyle name="_Capex" xfId="278"/>
    <cellStyle name="_Capex_Book2" xfId="279"/>
    <cellStyle name="_Capex_Covenants_draft_260412" xfId="280"/>
    <cellStyle name="_Capex_DRAFT 11" xfId="281"/>
    <cellStyle name="_Capex_DRAFT 11_Covenants_draft_260412" xfId="282"/>
    <cellStyle name="_Capex_DRAFT 11_Marketing &amp; Product" xfId="283"/>
    <cellStyle name="_Capex_Head Office Pack - Draft 1" xfId="284"/>
    <cellStyle name="_Capex_Head Office Pack - Draft 4" xfId="285"/>
    <cellStyle name="_Capex_Internal" xfId="286"/>
    <cellStyle name="_Capex_Internal 1" xfId="287"/>
    <cellStyle name="_Capex_Internal 1_Projections Pack" xfId="288"/>
    <cellStyle name="_Capex_Internal 1_Projections Pack (TM)" xfId="289"/>
    <cellStyle name="_Capex_Internal 1_Quasi Rent Illustration" xfId="290"/>
    <cellStyle name="_Capex_Internal_Projections Pack" xfId="291"/>
    <cellStyle name="_Capex_Internal_Projections Pack (TM)" xfId="292"/>
    <cellStyle name="_Capex_Internal_Quasi Rent Illustration" xfId="293"/>
    <cellStyle name="_Capex_IT Budget 2011" xfId="294"/>
    <cellStyle name="_Capex_IT Budget Master 2011 - Draft V2 1 (2)" xfId="295"/>
    <cellStyle name="_Capex_Net Gain Review Pack - 28th Sept" xfId="296"/>
    <cellStyle name="_Capex_PAR overlay" xfId="297"/>
    <cellStyle name="_Capex_PAR overlay_Projections Pack" xfId="298"/>
    <cellStyle name="_Capex_PAR overlay_Projections Pack (TM)" xfId="299"/>
    <cellStyle name="_Capex_PAR overlay_Quasi Rent Illustration" xfId="300"/>
    <cellStyle name="_Capex_Property Budget 2011" xfId="301"/>
    <cellStyle name="_Capex_Property Budget 2011_Covenants_draft_260412" xfId="302"/>
    <cellStyle name="_Capex_Property Budget 2011_Marketing &amp; Product" xfId="303"/>
    <cellStyle name="_Capex_Sceanrio 2 Update - Dec 2nd" xfId="304"/>
    <cellStyle name="_Capex_Sceanrio 2 Update - Dec 2nd_Projections Pack" xfId="305"/>
    <cellStyle name="_Capex_Sceanrio 2 Update - Dec 2nd_Projections Pack (TM)" xfId="306"/>
    <cellStyle name="_Capex_Sceanrio 2 Update - Dec 2nd_Quasi Rent Illustration" xfId="307"/>
    <cellStyle name="_Capex_Sheet1" xfId="308"/>
    <cellStyle name="_Capex_YLC" xfId="309"/>
    <cellStyle name="_Causal" xfId="310"/>
    <cellStyle name="_Causal_Book2" xfId="311"/>
    <cellStyle name="_Causal_Covenants_draft_260412" xfId="312"/>
    <cellStyle name="_Causal_Internal" xfId="313"/>
    <cellStyle name="_Causal_Internal 1" xfId="314"/>
    <cellStyle name="_Causal_Internal 1_Projections Pack" xfId="315"/>
    <cellStyle name="_Causal_Internal 1_Projections Pack (TM)" xfId="316"/>
    <cellStyle name="_Causal_Internal 1_Quasi Rent Illustration" xfId="317"/>
    <cellStyle name="_Causal_Internal_Projections Pack" xfId="318"/>
    <cellStyle name="_Causal_Internal_Projections Pack (TM)" xfId="319"/>
    <cellStyle name="_Causal_Internal_Quasi Rent Illustration" xfId="320"/>
    <cellStyle name="_Causal_Marketing &amp; Product" xfId="321"/>
    <cellStyle name="_Causal_Net Gain Review Pack - 28th Sept" xfId="322"/>
    <cellStyle name="_Causal_PAR overlay" xfId="323"/>
    <cellStyle name="_Causal_PAR overlay_Projections Pack" xfId="324"/>
    <cellStyle name="_Causal_PAR overlay_Projections Pack (TM)" xfId="325"/>
    <cellStyle name="_Causal_PAR overlay_Quasi Rent Illustration" xfId="326"/>
    <cellStyle name="_Causal_Sceanrio 2 Update - Dec 2nd" xfId="327"/>
    <cellStyle name="_Causal_Sceanrio 2 Update - Dec 2nd_Projections Pack" xfId="328"/>
    <cellStyle name="_Causal_Sceanrio 2 Update - Dec 2nd_Projections Pack (TM)" xfId="329"/>
    <cellStyle name="_Causal_Sceanrio 2 Update - Dec 2nd_Quasi Rent Illustration" xfId="330"/>
    <cellStyle name="_Causal_Sheet1" xfId="331"/>
    <cellStyle name="_Causal_YLC" xfId="332"/>
    <cellStyle name="_ClearFormat 4" xfId="333"/>
    <cellStyle name="_Club summary_v06_140507" xfId="334"/>
    <cellStyle name="_Club summary_v06_140507_Book2" xfId="335"/>
    <cellStyle name="_Club summary_v06_140507_Covenants_draft_260412" xfId="336"/>
    <cellStyle name="_Club summary_v06_140507_DRAFT 11" xfId="337"/>
    <cellStyle name="_Club summary_v06_140507_DRAFT 11_Covenants_draft_260412" xfId="338"/>
    <cellStyle name="_Club summary_v06_140507_DRAFT 11_Marketing &amp; Product" xfId="339"/>
    <cellStyle name="_Club summary_v06_140507_Head Office Pack - Draft 1" xfId="340"/>
    <cellStyle name="_Club summary_v06_140507_Head Office Pack - Draft 4" xfId="341"/>
    <cellStyle name="_Club summary_v06_140507_Internal" xfId="342"/>
    <cellStyle name="_Club summary_v06_140507_Internal 1" xfId="343"/>
    <cellStyle name="_Club summary_v06_140507_Internal 1_Projections Pack" xfId="344"/>
    <cellStyle name="_Club summary_v06_140507_Internal 1_Projections Pack (TM)" xfId="345"/>
    <cellStyle name="_Club summary_v06_140507_Internal 1_Quasi Rent Illustration" xfId="346"/>
    <cellStyle name="_Club summary_v06_140507_Internal_Projections Pack" xfId="347"/>
    <cellStyle name="_Club summary_v06_140507_Internal_Projections Pack (TM)" xfId="348"/>
    <cellStyle name="_Club summary_v06_140507_Internal_Quasi Rent Illustration" xfId="349"/>
    <cellStyle name="_Club summary_v06_140507_IT Budget 2011" xfId="350"/>
    <cellStyle name="_Club summary_v06_140507_IT Budget Master 2011 - Draft V2 1 (2)" xfId="351"/>
    <cellStyle name="_Club summary_v06_140507_Net Gain Review Pack - 28th Sept" xfId="352"/>
    <cellStyle name="_Club summary_v06_140507_PAR overlay" xfId="353"/>
    <cellStyle name="_Club summary_v06_140507_PAR overlay_Projections Pack" xfId="354"/>
    <cellStyle name="_Club summary_v06_140507_PAR overlay_Projections Pack (TM)" xfId="355"/>
    <cellStyle name="_Club summary_v06_140507_PAR overlay_Quasi Rent Illustration" xfId="356"/>
    <cellStyle name="_Club summary_v06_140507_Property Budget 2011" xfId="357"/>
    <cellStyle name="_Club summary_v06_140507_Property Budget 2011_Covenants_draft_260412" xfId="358"/>
    <cellStyle name="_Club summary_v06_140507_Property Budget 2011_Marketing &amp; Product" xfId="359"/>
    <cellStyle name="_Club summary_v06_140507_Sceanrio 2 Update - Dec 2nd" xfId="360"/>
    <cellStyle name="_Club summary_v06_140507_Sceanrio 2 Update - Dec 2nd_Projections Pack" xfId="361"/>
    <cellStyle name="_Club summary_v06_140507_Sceanrio 2 Update - Dec 2nd_Projections Pack (TM)" xfId="362"/>
    <cellStyle name="_Club summary_v06_140507_Sceanrio 2 Update - Dec 2nd_Quasi Rent Illustration" xfId="363"/>
    <cellStyle name="_Club summary_v06_140507_Sheet1" xfId="364"/>
    <cellStyle name="_Club summary_v06_140507_YLC" xfId="365"/>
    <cellStyle name="_Column1" xfId="366"/>
    <cellStyle name="_Column1_Balance Sheet_restl. Eurowährungsl._Gruppe" xfId="367"/>
    <cellStyle name="_Column1_Bank case Viking (sent to JPM 10 Nov 05)" xfId="368"/>
    <cellStyle name="_Column1_Banks (2)" xfId="369"/>
    <cellStyle name="_Column1_Book2" xfId="370"/>
    <cellStyle name="_Column1_Covenants_draft_260412" xfId="371"/>
    <cellStyle name="_Column1_DRAFT 11" xfId="372"/>
    <cellStyle name="_Column1_DRAFT 11_Covenants_draft_260412" xfId="373"/>
    <cellStyle name="_Column1_DRAFT 11_Marketing &amp; Product" xfId="374"/>
    <cellStyle name="_Column1_EBITDA-Recon P&amp;L OPSP04-08_GX" xfId="375"/>
    <cellStyle name="_Column1_Feeder" xfId="376"/>
    <cellStyle name="_Column1_Financial ratios_Euroland" xfId="377"/>
    <cellStyle name="_Column1_GX evaluation without pensions" xfId="378"/>
    <cellStyle name="_Column1_GX OPSP0509 incl. Zurückdrehen Subsidies NVM" xfId="379"/>
    <cellStyle name="_Column1_GX Plan" xfId="380"/>
    <cellStyle name="_Column1_Head Office Pack - Draft 1" xfId="381"/>
    <cellStyle name="_Column1_Head Office Pack - Draft 4" xfId="382"/>
    <cellStyle name="_Column1_Headcount" xfId="383"/>
    <cellStyle name="_Column1_Headcount_Monthly report" xfId="384"/>
    <cellStyle name="_Column1_Internal" xfId="385"/>
    <cellStyle name="_Column1_Internal 1" xfId="386"/>
    <cellStyle name="_Column1_Internal 1_Projections Pack" xfId="387"/>
    <cellStyle name="_Column1_Internal 1_Projections Pack (TM)" xfId="388"/>
    <cellStyle name="_Column1_Internal 1_Quasi Rent Illustration" xfId="389"/>
    <cellStyle name="_Column1_Internal_Projections Pack" xfId="390"/>
    <cellStyle name="_Column1_Internal_Projections Pack (TM)" xfId="391"/>
    <cellStyle name="_Column1_Internal_Quasi Rent Illustration" xfId="392"/>
    <cellStyle name="_Column1_IT Budget 2011" xfId="393"/>
    <cellStyle name="_Column1_IT Budget Master 2011 - Draft V2 1 (2)" xfId="394"/>
    <cellStyle name="_Column1_LTMJUN02" xfId="395"/>
    <cellStyle name="_Column1_M&amp;A Model" xfId="396"/>
    <cellStyle name="_Column1_M&amp;A projections" xfId="397"/>
    <cellStyle name="_Column1_MIS Reporting_Budget_JD" xfId="398"/>
    <cellStyle name="_Column1_Net Gain Review Pack - 28th Sept" xfId="399"/>
    <cellStyle name="_Column1_New Gerresheimer bank plan (sent to JPM 26 Nov 05)" xfId="400"/>
    <cellStyle name="_Column1_P&amp;L bank model - received from Gerresheimer 1 12 05" xfId="401"/>
    <cellStyle name="_Column1_PAR overlay" xfId="402"/>
    <cellStyle name="_Column1_PAR overlay_Projections Pack" xfId="403"/>
    <cellStyle name="_Column1_PAR overlay_Projections Pack (TM)" xfId="404"/>
    <cellStyle name="_Column1_PAR overlay_Quasi Rent Illustration" xfId="405"/>
    <cellStyle name="_Column1_Plan model" xfId="406"/>
    <cellStyle name="_Column1_Property Budget 2011" xfId="407"/>
    <cellStyle name="_Column1_Property Budget 2011_Covenants_draft_260412" xfId="408"/>
    <cellStyle name="_Column1_Property Budget 2011_Marketing &amp; Product" xfId="409"/>
    <cellStyle name="_Column1_Quarterly" xfId="410"/>
    <cellStyle name="_Column1_Sceanrio 2 Update - Dec 2nd" xfId="411"/>
    <cellStyle name="_Column1_Sceanrio 2 Update - Dec 2nd_Projections Pack" xfId="412"/>
    <cellStyle name="_Column1_Sceanrio 2 Update - Dec 2nd_Projections Pack (TM)" xfId="413"/>
    <cellStyle name="_Column1_Sceanrio 2 Update - Dec 2nd_Quasi Rent Illustration" xfId="414"/>
    <cellStyle name="_Column1_Sheet1" xfId="415"/>
    <cellStyle name="_Column1_Tabelle1" xfId="416"/>
    <cellStyle name="_Column1_TSG2" xfId="417"/>
    <cellStyle name="_Column1_Update 2004 Figures v2 (sent to banks)" xfId="418"/>
    <cellStyle name="_Column1_WC benchmark Calc" xfId="419"/>
    <cellStyle name="_Column1_YLC" xfId="420"/>
    <cellStyle name="_Column1_Zins und Bankschuldenberechnung_03_07" xfId="421"/>
    <cellStyle name="_Column2" xfId="422"/>
    <cellStyle name="_Column2_051003 Viking Business plan" xfId="423"/>
    <cellStyle name="_Column2_051004 Viking Business plan10" xfId="424"/>
    <cellStyle name="_Column2_Bank case Viking (sent to JPM 10 Nov 05)" xfId="425"/>
    <cellStyle name="_Column2_Cost Price Assumptions OPSP0509 vs OPSP0610" xfId="426"/>
    <cellStyle name="_Column2_Feeder" xfId="427"/>
    <cellStyle name="_Column2_FY 2005-2009 OP-SP Update (11-Oct-04)" xfId="428"/>
    <cellStyle name="_Column2_Key assumptions GX companies" xfId="429"/>
    <cellStyle name="_Column2_M&amp;A Model" xfId="430"/>
    <cellStyle name="_Column2_M&amp;A projections" xfId="431"/>
    <cellStyle name="_Column2_Mappe2" xfId="432"/>
    <cellStyle name="_Column2_MIS Reporting_Budget_OPSP 06-10" xfId="433"/>
    <cellStyle name="_Column2_TSG2" xfId="434"/>
    <cellStyle name="_Column3" xfId="435"/>
    <cellStyle name="_Column3_051003 Viking Business plan" xfId="436"/>
    <cellStyle name="_Column3_051004 Viking Business plan10" xfId="437"/>
    <cellStyle name="_Column3_Bank case Viking (sent to JPM 10 Nov 05)" xfId="438"/>
    <cellStyle name="_Column3_Cost Price Assumptions OPSP0509 vs OPSP0610" xfId="439"/>
    <cellStyle name="_Column3_Feeder" xfId="440"/>
    <cellStyle name="_Column3_FY 2005-2009 OP-SP Update (11-Oct-04)" xfId="441"/>
    <cellStyle name="_Column3_Key assumptions GX companies" xfId="442"/>
    <cellStyle name="_Column3_M&amp;A Model" xfId="443"/>
    <cellStyle name="_Column3_M&amp;A projections" xfId="444"/>
    <cellStyle name="_Column3_Mappe2" xfId="445"/>
    <cellStyle name="_Column3_MIS Reporting_Budget_OPSP 06-10" xfId="446"/>
    <cellStyle name="_Column3_TSG2" xfId="447"/>
    <cellStyle name="_Column4" xfId="448"/>
    <cellStyle name="_Column4_051003 Viking Business plan" xfId="449"/>
    <cellStyle name="_Column4_051004 Viking Business plan10" xfId="450"/>
    <cellStyle name="_Column4_3.P&amp;L" xfId="451"/>
    <cellStyle name="_Column4_Balance Sheet_restl. Eurowährungsl._Gruppe" xfId="452"/>
    <cellStyle name="_Column4_Bank case Viking (sent to JPM 10 Nov 05)" xfId="453"/>
    <cellStyle name="_Column4_Book2" xfId="454"/>
    <cellStyle name="_Column4_Cost Price Assumptions OPSP0509 vs OPSP0610" xfId="455"/>
    <cellStyle name="_Column4_Covenants_draft_260412" xfId="456"/>
    <cellStyle name="_Column4_DRAFT 11" xfId="457"/>
    <cellStyle name="_Column4_DRAFT 11_Covenants_draft_260412" xfId="458"/>
    <cellStyle name="_Column4_DRAFT 11_Marketing &amp; Product" xfId="459"/>
    <cellStyle name="_Column4_Feeder" xfId="460"/>
    <cellStyle name="_Column4_FY 2005-2009 OP-SP Update (11-Oct-04)" xfId="461"/>
    <cellStyle name="_Column4_Head Office Pack - Draft 1" xfId="462"/>
    <cellStyle name="_Column4_Head Office Pack - Draft 4" xfId="463"/>
    <cellStyle name="_Column4_Key assumptions GX companies" xfId="464"/>
    <cellStyle name="_Column4_Konsolidierungsbeträge" xfId="465"/>
    <cellStyle name="_Column4_M&amp;A Model" xfId="466"/>
    <cellStyle name="_Column4_M&amp;A projections" xfId="467"/>
    <cellStyle name="_Column4_Mappe2" xfId="468"/>
    <cellStyle name="_Column4_MIS Reporting_Budget_OPSP 06-10" xfId="469"/>
    <cellStyle name="_Column4_PAR overlay" xfId="470"/>
    <cellStyle name="_Column4_PAR overlay_Projections Pack" xfId="471"/>
    <cellStyle name="_Column4_PAR overlay_Projections Pack (TM)" xfId="472"/>
    <cellStyle name="_Column4_PAR overlay_Quasi Rent Illustration" xfId="473"/>
    <cellStyle name="_Column4_Property Budget 2011" xfId="474"/>
    <cellStyle name="_Column4_Property Budget 2011_Covenants_draft_260412" xfId="475"/>
    <cellStyle name="_Column4_Property Budget 2011_Marketing &amp; Product" xfId="476"/>
    <cellStyle name="_Column4_Sheet1" xfId="477"/>
    <cellStyle name="_Column4_TSG2" xfId="478"/>
    <cellStyle name="_Column4_YLC" xfId="479"/>
    <cellStyle name="_Column5" xfId="480"/>
    <cellStyle name="_Column5_051003 Viking Business plan" xfId="481"/>
    <cellStyle name="_Column5_051004 Viking Business plan10" xfId="482"/>
    <cellStyle name="_Column5_Bank case Viking (sent to JPM 10 Nov 05)" xfId="483"/>
    <cellStyle name="_Column5_Cost Price Assumptions OPSP0509 vs OPSP0610" xfId="484"/>
    <cellStyle name="_Column5_Feeder" xfId="485"/>
    <cellStyle name="_Column5_FY 2005-2009 OP-SP Update (11-Oct-04)" xfId="486"/>
    <cellStyle name="_Column5_Key assumptions GX companies" xfId="487"/>
    <cellStyle name="_Column5_Konsolidierungsbeträge" xfId="488"/>
    <cellStyle name="_Column5_M&amp;A Model" xfId="489"/>
    <cellStyle name="_Column5_M&amp;A projections" xfId="490"/>
    <cellStyle name="_Column5_Mappe2" xfId="491"/>
    <cellStyle name="_Column5_MIS Reporting_Budget_OPSP 06-10" xfId="492"/>
    <cellStyle name="_Column5_TSG2" xfId="493"/>
    <cellStyle name="_Column6" xfId="494"/>
    <cellStyle name="_Column6_051003 Viking Business plan" xfId="495"/>
    <cellStyle name="_Column6_051004 Viking Business plan10" xfId="496"/>
    <cellStyle name="_Column6_Bank case Viking (sent to JPM 10 Nov 05)" xfId="497"/>
    <cellStyle name="_Column6_Cost Price Assumptions OPSP0509 vs OPSP0610" xfId="498"/>
    <cellStyle name="_Column6_Feeder" xfId="499"/>
    <cellStyle name="_Column6_FY 2005-2009 OP-SP Update (11-Oct-04)" xfId="500"/>
    <cellStyle name="_Column6_Key assumptions GX companies" xfId="501"/>
    <cellStyle name="_Column6_M&amp;A Model" xfId="502"/>
    <cellStyle name="_Column6_M&amp;A projections" xfId="503"/>
    <cellStyle name="_Column6_Mappe2" xfId="504"/>
    <cellStyle name="_Column6_MIS Reporting_Budget_OPSP 06-10" xfId="505"/>
    <cellStyle name="_Column6_TSG2" xfId="506"/>
    <cellStyle name="_Column7" xfId="507"/>
    <cellStyle name="_Column7_051003 Viking Business plan" xfId="508"/>
    <cellStyle name="_Column7_051004 Viking Business plan10" xfId="509"/>
    <cellStyle name="_Column7_3. Version 4 Bank" xfId="510"/>
    <cellStyle name="_Column7_3. Version 4 Bank new segments" xfId="511"/>
    <cellStyle name="_Column7_4. Version 4 Bank new segments with rollout" xfId="512"/>
    <cellStyle name="_Column7_4. Version 4 Bank with Rollout" xfId="513"/>
    <cellStyle name="_Column7_Balance Sheet_restl. Eurowährungsl._Gruppe" xfId="514"/>
    <cellStyle name="_Column7_Bank case Viking (sent to JPM 10 Nov 05)" xfId="515"/>
    <cellStyle name="_Column7_Cost Price Assumptions OPSP0509 vs OPSP0610" xfId="516"/>
    <cellStyle name="_Column7_Feeder" xfId="517"/>
    <cellStyle name="_Column7_FY 2005-2009 OP-SP Update (11-Oct-04)" xfId="518"/>
    <cellStyle name="_Column7_Key assumptions GX companies" xfId="519"/>
    <cellStyle name="_Column7_M&amp;A Model" xfId="520"/>
    <cellStyle name="_Column7_M&amp;A projections" xfId="521"/>
    <cellStyle name="_Column7_Mappe2" xfId="522"/>
    <cellStyle name="_Column7_MIS Reporting_Budget_OPSP 06-10" xfId="523"/>
    <cellStyle name="_Column7_PAR overlay" xfId="524"/>
    <cellStyle name="_Column7_TSG2" xfId="525"/>
    <cellStyle name="_Column7_UBS Model" xfId="526"/>
    <cellStyle name="_Column7_UBS Model - upside model" xfId="527"/>
    <cellStyle name="_Column8" xfId="528"/>
    <cellStyle name="_Column8_021202External Sales 2000_2001_DA_feste Werte" xfId="529"/>
    <cellStyle name="_Column8_Balance Sheet_restl. Eurowährungsl._Gruppe" xfId="530"/>
    <cellStyle name="_Column8_Konsolidierungsbeträge" xfId="531"/>
    <cellStyle name="_Comma" xfId="532"/>
    <cellStyle name="_Comma 2 3" xfId="533"/>
    <cellStyle name="_Comma_Betas" xfId="534"/>
    <cellStyle name="_Comma_Betas as of 18-Apr-20022" xfId="535"/>
    <cellStyle name="_Comma_Draft funds flow - 7 June 2005" xfId="536"/>
    <cellStyle name="_Comma_EXPN" xfId="537"/>
    <cellStyle name="_Comma_MD 1 model_blank_Augustin" xfId="538"/>
    <cellStyle name="_Comma_Offering Breakdown - 09-Jun -2005" xfId="539"/>
    <cellStyle name="_Comma_Offering Breakdown - 09-Jun -2005 updated" xfId="540"/>
    <cellStyle name="_Comma_Offering Breakdown - 19-Jun -2005 updated" xfId="541"/>
    <cellStyle name="_Crown Holdings  - LBO Model 1.8 covenants_3 Aug" xfId="542"/>
    <cellStyle name="_Currency" xfId="543"/>
    <cellStyle name="_Currency 4" xfId="544"/>
    <cellStyle name="_Currency_Betas" xfId="545"/>
    <cellStyle name="_Currency_Betas as of 18-Apr-20022" xfId="546"/>
    <cellStyle name="_Currency_Draft funds flow - 7 June 2005" xfId="547"/>
    <cellStyle name="_Currency_EXPN" xfId="548"/>
    <cellStyle name="_Currency_MD 1 model_blank_Augustin" xfId="549"/>
    <cellStyle name="_Currency_Offering Breakdown - 09-Jun -2005" xfId="550"/>
    <cellStyle name="_Currency_Offering Breakdown - 09-Jun -2005 updated" xfId="551"/>
    <cellStyle name="_Currency_Offering Breakdown - 19-Jun -2005 updated" xfId="552"/>
    <cellStyle name="_Currency_pi5" xfId="553"/>
    <cellStyle name="_Currency_surbid4 cloture" xfId="554"/>
    <cellStyle name="_Currency_surbid4 cloture_1" xfId="555"/>
    <cellStyle name="_Currency_temp templates2" xfId="556"/>
    <cellStyle name="_Currency_tropicos5" xfId="557"/>
    <cellStyle name="_Currency_tropicos5_victoria 6nov01" xfId="558"/>
    <cellStyle name="_Currency_voice1.xls Chart 1" xfId="559"/>
    <cellStyle name="_Currency_voice1.xls Chart 1_victoria 6nov01" xfId="560"/>
    <cellStyle name="_Currency_wacc" xfId="561"/>
    <cellStyle name="_Currency_wacc bb final" xfId="562"/>
    <cellStyle name="_CurrencySpace" xfId="563"/>
    <cellStyle name="_CurrencySpace_Betas" xfId="564"/>
    <cellStyle name="_CurrencySpace_Betas as of 18-Apr-20022" xfId="565"/>
    <cellStyle name="_CurrencySpace_Draft funds flow - 7 June 2005" xfId="566"/>
    <cellStyle name="_CurrencySpace_EXPN" xfId="567"/>
    <cellStyle name="_CurrencySpace_MD 1 model_blank_Augustin" xfId="568"/>
    <cellStyle name="_CurrencySpace_Offering Breakdown - 09-Jun -2005" xfId="569"/>
    <cellStyle name="_CurrencySpace_Offering Breakdown - 09-Jun -2005 updated" xfId="570"/>
    <cellStyle name="_CurrencySpace_Offering Breakdown - 19-Jun -2005 updated" xfId="571"/>
    <cellStyle name="_CurrencySpace_sonera - 26july2001" xfId="572"/>
    <cellStyle name="_CurrencySpace_Sonera - april01" xfId="573"/>
    <cellStyle name="_CurrencySpace_stahl_dcf+lbo_FINAL MODEL USED FOR FAIRNESS MEETING 5 Dec 2001" xfId="574"/>
    <cellStyle name="_CurrencySpace_stahl_dcf+lbo_revised fins" xfId="575"/>
    <cellStyle name="_CurrencySpace_VMS Breakdown" xfId="576"/>
    <cellStyle name="_CurrencySpace_WACC Page" xfId="577"/>
    <cellStyle name="_CurrencySpace_Wacc V2" xfId="578"/>
    <cellStyle name="_Data" xfId="579"/>
    <cellStyle name="_Data_Aurora LBO v25" xfId="580"/>
    <cellStyle name="_Data_Balance Sheet_restl. Eurowährungsl._Gruppe" xfId="581"/>
    <cellStyle name="_Data_Bank case Viking (sent to JPM 10 Nov 05)" xfId="582"/>
    <cellStyle name="_Data_Banks (2)" xfId="583"/>
    <cellStyle name="_Data_EBITDA-Recon P&amp;L OPSP04-08_GX" xfId="584"/>
    <cellStyle name="_Data_Feeder" xfId="585"/>
    <cellStyle name="_Data_Financial ratios_Euroland" xfId="586"/>
    <cellStyle name="_Data_GX evaluation without pensions" xfId="587"/>
    <cellStyle name="_Data_GX OPSP0509 incl. Zurückdrehen Subsidies NVM" xfId="588"/>
    <cellStyle name="_Data_GX Plan" xfId="589"/>
    <cellStyle name="_Data_Headcount" xfId="590"/>
    <cellStyle name="_Data_Headcount_Monthly report" xfId="591"/>
    <cellStyle name="_Data_LTMJUN02" xfId="592"/>
    <cellStyle name="_Data_M&amp;A Model" xfId="593"/>
    <cellStyle name="_Data_M&amp;A projections" xfId="594"/>
    <cellStyle name="_Data_MIS Reporting_Budget_JD" xfId="595"/>
    <cellStyle name="_Data_New Gerresheimer bank plan (sent to JPM 26 Nov 05)" xfId="596"/>
    <cellStyle name="_Data_P&amp;L bank model - received from Gerresheimer 1 12 05" xfId="597"/>
    <cellStyle name="_Data_Plan model" xfId="598"/>
    <cellStyle name="_Data_Quarterly" xfId="599"/>
    <cellStyle name="_Data_Tabelle1" xfId="600"/>
    <cellStyle name="_Data_TSG2" xfId="601"/>
    <cellStyle name="_Data_Update 2004 Figures v2 (sent to banks)" xfId="602"/>
    <cellStyle name="_Data_WC benchmark Calc" xfId="603"/>
    <cellStyle name="_Data_Zins und Bankschuldenberechnung_03_07" xfId="604"/>
    <cellStyle name="_Dec Exec Pack" xfId="605"/>
    <cellStyle name="_Dec Exec Pack_Covenants_draft_260412" xfId="606"/>
    <cellStyle name="_Dec Exec Pack_Head Office Pack - Draft 1" xfId="607"/>
    <cellStyle name="_Dec Exec Pack_Head Office Pack - Draft 4" xfId="608"/>
    <cellStyle name="_Dec Exec Pack_Property Budget 2011" xfId="609"/>
    <cellStyle name="_Dec Exec Pack_Property Budget 2011_Covenants_draft_260412" xfId="610"/>
    <cellStyle name="_Dec Exec Pack_Property Budget 2011_Marketing &amp; Product" xfId="611"/>
    <cellStyle name="_Dec Exec Pack_Sheet1" xfId="612"/>
    <cellStyle name="_Detailed Analysis" xfId="613"/>
    <cellStyle name="_Detailed P&amp;L's" xfId="614"/>
    <cellStyle name="_Dollar" xfId="615"/>
    <cellStyle name="_Dollar_AVP Lucia excl. Assoc" xfId="616"/>
    <cellStyle name="_Dollar_Benchmarking analysis" xfId="617"/>
    <cellStyle name="_Dollar_Clementine revenue model-v10" xfId="618"/>
    <cellStyle name="_Dollar_Clementine revenue model-v5" xfId="619"/>
    <cellStyle name="_Dollar_liberate fact sheet" xfId="620"/>
    <cellStyle name="_Dollar_New Sonera 4" xfId="621"/>
    <cellStyle name="_Dollar_Pro-forma financials &amp; merger plan - 5 march 02" xfId="622"/>
    <cellStyle name="_Dollar_sonera - 26july2001" xfId="623"/>
    <cellStyle name="_Dollar_Sonera - april01" xfId="624"/>
    <cellStyle name="_Dollar_T_MOBIL2" xfId="625"/>
    <cellStyle name="_Dollar_Turkcell6" xfId="626"/>
    <cellStyle name="_Dollar_Value Creation Analysis" xfId="627"/>
    <cellStyle name="_Dollar_Versatel1" xfId="628"/>
    <cellStyle name="_Draft 1 - 26th November" xfId="629"/>
    <cellStyle name="_Draft 1 - 29th September rv" xfId="630"/>
    <cellStyle name="_e-plus debt - Machado1" xfId="631"/>
    <cellStyle name="_Entry Point" xfId="632"/>
    <cellStyle name="_Euro" xfId="633"/>
    <cellStyle name="_Euro Pack" xfId="634"/>
    <cellStyle name="_Euro Pack_Covenants_draft_260412" xfId="635"/>
    <cellStyle name="_Euro Pack_Head Office Pack - Draft 1" xfId="636"/>
    <cellStyle name="_Euro Pack_Head Office Pack - Draft 4" xfId="637"/>
    <cellStyle name="_Euro Pack_Property Budget 2011" xfId="638"/>
    <cellStyle name="_Euro Pack_Property Budget 2011_Covenants_draft_260412" xfId="639"/>
    <cellStyle name="_Euro Pack_Property Budget 2011_Marketing &amp; Product" xfId="640"/>
    <cellStyle name="_Euro Pack_Sheet1" xfId="641"/>
    <cellStyle name="_Euro_01research_benchmark" xfId="642"/>
    <cellStyle name="_Euro_02 CSC Thomson - 26 may" xfId="643"/>
    <cellStyle name="_Euro_03 CSC 28-Oct-02" xfId="644"/>
    <cellStyle name="_Euro_CSC July 24" xfId="645"/>
    <cellStyle name="_Euro_EXPN" xfId="646"/>
    <cellStyle name="_Euro_Wacc V2" xfId="647"/>
    <cellStyle name="_Europe RD Pack P3" xfId="648"/>
    <cellStyle name="_Exec Overview" xfId="649"/>
    <cellStyle name="_Exec Overview_Book2" xfId="650"/>
    <cellStyle name="_Exec Overview_Covenants_draft_260412" xfId="651"/>
    <cellStyle name="_Exec Overview_Internal" xfId="652"/>
    <cellStyle name="_Exec Overview_Internal 1" xfId="653"/>
    <cellStyle name="_Exec Overview_Internal 1_Projections Pack" xfId="654"/>
    <cellStyle name="_Exec Overview_Internal 1_Projections Pack (TM)" xfId="655"/>
    <cellStyle name="_Exec Overview_Internal 1_Quasi Rent Illustration" xfId="656"/>
    <cellStyle name="_Exec Overview_Internal_Projections Pack" xfId="657"/>
    <cellStyle name="_Exec Overview_Internal_Projections Pack (TM)" xfId="658"/>
    <cellStyle name="_Exec Overview_Internal_Quasi Rent Illustration" xfId="659"/>
    <cellStyle name="_Exec Overview_Marketing &amp; Product" xfId="660"/>
    <cellStyle name="_Exec Overview_Net Gain Review Pack - 28th Sept" xfId="661"/>
    <cellStyle name="_Exec Overview_PAR overlay" xfId="662"/>
    <cellStyle name="_Exec Overview_PAR overlay_Projections Pack" xfId="663"/>
    <cellStyle name="_Exec Overview_PAR overlay_Projections Pack (TM)" xfId="664"/>
    <cellStyle name="_Exec Overview_PAR overlay_Quasi Rent Illustration" xfId="665"/>
    <cellStyle name="_Exec Overview_Sceanrio 2 Update - Dec 2nd" xfId="666"/>
    <cellStyle name="_Exec Overview_Sceanrio 2 Update - Dec 2nd_Projections Pack" xfId="667"/>
    <cellStyle name="_Exec Overview_Sceanrio 2 Update - Dec 2nd_Projections Pack (TM)" xfId="668"/>
    <cellStyle name="_Exec Overview_Sceanrio 2 Update - Dec 2nd_Quasi Rent Illustration" xfId="669"/>
    <cellStyle name="_Exec Overview_Sheet1" xfId="670"/>
    <cellStyle name="_Exec Overview_YLC" xfId="671"/>
    <cellStyle name="_Exec pack post Jason Smith Changes" xfId="672"/>
    <cellStyle name="_Exec pack post Jason Smith Changes_Covenants_draft_260412" xfId="673"/>
    <cellStyle name="_Exec pack post Jason Smith Changes_Head Office Pack - Draft 1" xfId="674"/>
    <cellStyle name="_Exec pack post Jason Smith Changes_Head Office Pack - Draft 4" xfId="675"/>
    <cellStyle name="_Exec pack post Jason Smith Changes_Property Budget 2011" xfId="676"/>
    <cellStyle name="_Exec pack post Jason Smith Changes_Property Budget 2011_Covenants_draft_260412" xfId="677"/>
    <cellStyle name="_Exec pack post Jason Smith Changes_Property Budget 2011_Marketing &amp; Product" xfId="678"/>
    <cellStyle name="_Exec pack post Jason Smith Changes_Sheet1" xfId="679"/>
    <cellStyle name="_Exec Performance Pack" xfId="680"/>
    <cellStyle name="_EXPN" xfId="681"/>
    <cellStyle name="_final pricing DLLNG Dec 14 2007" xfId="682"/>
    <cellStyle name="_FINAL RISKS AND OPS" xfId="683"/>
    <cellStyle name="_FINAL RISKS AND OPS_Book2" xfId="684"/>
    <cellStyle name="_FINAL RISKS AND OPS_Covenants_draft_260412" xfId="685"/>
    <cellStyle name="_FINAL RISKS AND OPS_Internal" xfId="686"/>
    <cellStyle name="_FINAL RISKS AND OPS_Internal 1" xfId="687"/>
    <cellStyle name="_FINAL RISKS AND OPS_Internal 1_Projections Pack" xfId="688"/>
    <cellStyle name="_FINAL RISKS AND OPS_Internal 1_Projections Pack (TM)" xfId="689"/>
    <cellStyle name="_FINAL RISKS AND OPS_Internal 1_Quasi Rent Illustration" xfId="690"/>
    <cellStyle name="_FINAL RISKS AND OPS_Internal_Projections Pack" xfId="691"/>
    <cellStyle name="_FINAL RISKS AND OPS_Internal_Projections Pack (TM)" xfId="692"/>
    <cellStyle name="_FINAL RISKS AND OPS_Internal_Quasi Rent Illustration" xfId="693"/>
    <cellStyle name="_FINAL RISKS AND OPS_Marketing &amp; Product" xfId="694"/>
    <cellStyle name="_FINAL RISKS AND OPS_Net Gain Review Pack - 28th Sept" xfId="695"/>
    <cellStyle name="_FINAL RISKS AND OPS_PAR overlay" xfId="696"/>
    <cellStyle name="_FINAL RISKS AND OPS_PAR overlay_Projections Pack" xfId="697"/>
    <cellStyle name="_FINAL RISKS AND OPS_PAR overlay_Projections Pack (TM)" xfId="698"/>
    <cellStyle name="_FINAL RISKS AND OPS_PAR overlay_Quasi Rent Illustration" xfId="699"/>
    <cellStyle name="_FINAL RISKS AND OPS_Sceanrio 2 Update - Dec 2nd" xfId="700"/>
    <cellStyle name="_FINAL RISKS AND OPS_Sceanrio 2 Update - Dec 2nd_Projections Pack" xfId="701"/>
    <cellStyle name="_FINAL RISKS AND OPS_Sceanrio 2 Update - Dec 2nd_Projections Pack (TM)" xfId="702"/>
    <cellStyle name="_FINAL RISKS AND OPS_Sceanrio 2 Update - Dec 2nd_Quasi Rent Illustration" xfId="703"/>
    <cellStyle name="_FINAL RISKS AND OPS_Sheet1" xfId="704"/>
    <cellStyle name="_FINAL RISKS AND OPS_YLC" xfId="705"/>
    <cellStyle name="_Fosters_fins" xfId="706"/>
    <cellStyle name="_George - LBO Model 3.1" xfId="707"/>
    <cellStyle name="_gerresheimer_currentv5" xfId="708"/>
    <cellStyle name="_H&amp;F" xfId="709"/>
    <cellStyle name="_H&amp;F_Covenants_draft_260412" xfId="710"/>
    <cellStyle name="_H&amp;F_Head Office Pack - Draft 1" xfId="711"/>
    <cellStyle name="_H&amp;F_Head Office Pack - Draft 4" xfId="712"/>
    <cellStyle name="_H&amp;F_Property Budget 2011" xfId="713"/>
    <cellStyle name="_H&amp;F_Property Budget 2011_Covenants_draft_260412" xfId="714"/>
    <cellStyle name="_H&amp;F_Property Budget 2011_Marketing &amp; Product" xfId="715"/>
    <cellStyle name="_H&amp;F_Sheet1" xfId="716"/>
    <cellStyle name="_Head Office Pack - Draft 1" xfId="717"/>
    <cellStyle name="_Head Office Pack - Draft 1_Covenants_draft_260412" xfId="718"/>
    <cellStyle name="_Header" xfId="719"/>
    <cellStyle name="_Header_021202External Sales 2000_2001_DA_feste Werte" xfId="720"/>
    <cellStyle name="_Header_Balance Sheet_restl. Eurowährungsl._Gruppe" xfId="721"/>
    <cellStyle name="_Header_Bank case Viking (sent to JPM 10 Nov 05)" xfId="722"/>
    <cellStyle name="_Header_Banks (2)" xfId="723"/>
    <cellStyle name="_Header_EBITDA-Recon P&amp;L OPSP04-08_GX" xfId="724"/>
    <cellStyle name="_Header_Feeder" xfId="725"/>
    <cellStyle name="_Header_Financial ratios_Euroland" xfId="726"/>
    <cellStyle name="_Header_GX OPSP0509 incl. Zurückdrehen Subsidies NVM" xfId="727"/>
    <cellStyle name="_Header_GX Plan" xfId="728"/>
    <cellStyle name="_Header_Headcount" xfId="729"/>
    <cellStyle name="_Header_Headcount_Monthly report" xfId="730"/>
    <cellStyle name="_Header_Konsolidierungsbeträge" xfId="731"/>
    <cellStyle name="_Header_LTMJUN02" xfId="732"/>
    <cellStyle name="_Header_M&amp;A Model" xfId="733"/>
    <cellStyle name="_Header_M&amp;A projections" xfId="734"/>
    <cellStyle name="_Header_MIS Reporting_Budget_JD" xfId="735"/>
    <cellStyle name="_Header_New Gerresheimer bank plan (sent to JPM 26 Nov 05)" xfId="736"/>
    <cellStyle name="_Header_P&amp;L bank model - received from Gerresheimer 1 12 05" xfId="737"/>
    <cellStyle name="_Header_Plan model" xfId="738"/>
    <cellStyle name="_Header_Quarterly" xfId="739"/>
    <cellStyle name="_Header_Tabelle1" xfId="740"/>
    <cellStyle name="_Header_TSG2" xfId="741"/>
    <cellStyle name="_Header_Update 2004 Figures v2 (sent to banks)" xfId="742"/>
    <cellStyle name="_Header_WC benchmark Calc" xfId="743"/>
    <cellStyle name="_Header_Zins und Bankschuldenberechnung_03_07" xfId="744"/>
    <cellStyle name="_Heading" xfId="745"/>
    <cellStyle name="_Heading_01 Capital Structure" xfId="746"/>
    <cellStyle name="_Heading_01 Capital Structure_03_ Clean LBO Model" xfId="747"/>
    <cellStyle name="_Heading_01 Capital Structure_05_ Clean LBO Model" xfId="748"/>
    <cellStyle name="_Heading_01 Capital Structure_08 Valuation Model incl. new BP" xfId="749"/>
    <cellStyle name="_Heading_01 Capital Structure_09 Valuation Model incl. new BP" xfId="750"/>
    <cellStyle name="_Heading_01 Capital Structure_13 Valuation Model incl. new BP" xfId="751"/>
    <cellStyle name="_Heading_01 Capital Structure_14 Valuation Model incl. new BP" xfId="752"/>
    <cellStyle name="_Heading_01 Capital Structure_15_ Clean LBO Model" xfId="753"/>
    <cellStyle name="_Heading_01 Capital Structure_20 Valuation Model incl. new BP" xfId="754"/>
    <cellStyle name="_Heading_01 Capital Structure_25 Valuation Model incl. new BP" xfId="755"/>
    <cellStyle name="_Heading_01 Capital Structure_33 Valuation Model incl. new BP" xfId="756"/>
    <cellStyle name="_Heading_01 Capital Structure_34 Valuation Model incl. new BP" xfId="757"/>
    <cellStyle name="_Heading_01 Capital Structure_37 Valuation Model incl. new BP" xfId="758"/>
    <cellStyle name="_Heading_01 Capital Structure_38 Valuation Model incl. new BP" xfId="759"/>
    <cellStyle name="_Heading_01 Capital Structure_39 Valuation Model incl. new BP" xfId="760"/>
    <cellStyle name="_Heading_01 Capital Structure_40 Valuation Model incl. new BP" xfId="761"/>
    <cellStyle name="_Heading_01 Capital Structure_44 Valuation Model incl. new BP" xfId="762"/>
    <cellStyle name="_Heading_01 Offering Breakdown" xfId="763"/>
    <cellStyle name="_Heading_02 Enersys Merger Plan" xfId="764"/>
    <cellStyle name="_Heading_02 Enersys Merger Plan_03_ Clean LBO Model" xfId="765"/>
    <cellStyle name="_Heading_02 Enersys Merger Plan_05_ Clean LBO Model" xfId="766"/>
    <cellStyle name="_Heading_02 Enersys Merger Plan_08 Valuation Model incl. new BP" xfId="767"/>
    <cellStyle name="_Heading_02 Enersys Merger Plan_09 Valuation Model incl. new BP" xfId="768"/>
    <cellStyle name="_Heading_02 Enersys Merger Plan_13 Valuation Model incl. new BP" xfId="769"/>
    <cellStyle name="_Heading_02 Enersys Merger Plan_14 Valuation Model incl. new BP" xfId="770"/>
    <cellStyle name="_Heading_02 Enersys Merger Plan_15_ Clean LBO Model" xfId="771"/>
    <cellStyle name="_Heading_02 Enersys Merger Plan_20 Valuation Model incl. new BP" xfId="772"/>
    <cellStyle name="_Heading_02 Enersys Merger Plan_25 Valuation Model incl. new BP" xfId="773"/>
    <cellStyle name="_Heading_02 Enersys Merger Plan_33 Valuation Model incl. new BP" xfId="774"/>
    <cellStyle name="_Heading_02 Enersys Merger Plan_34 Valuation Model incl. new BP" xfId="775"/>
    <cellStyle name="_Heading_02 Enersys Merger Plan_37 Valuation Model incl. new BP" xfId="776"/>
    <cellStyle name="_Heading_02 Enersys Merger Plan_38 Valuation Model incl. new BP" xfId="777"/>
    <cellStyle name="_Heading_02 Enersys Merger Plan_39 Valuation Model incl. new BP" xfId="778"/>
    <cellStyle name="_Heading_02 Enersys Merger Plan_40 Valuation Model incl. new BP" xfId="779"/>
    <cellStyle name="_Heading_02 Enersys Merger Plan_44 Valuation Model incl. new BP" xfId="780"/>
    <cellStyle name="_Heading_02 TDC Merger Plan" xfId="781"/>
    <cellStyle name="_Heading_02 TDC Merger Plan_03_ Clean LBO Model" xfId="782"/>
    <cellStyle name="_Heading_02 TDC Merger Plan_05_ Clean LBO Model" xfId="783"/>
    <cellStyle name="_Heading_02 TDC Merger Plan_08 Valuation Model incl. new BP" xfId="784"/>
    <cellStyle name="_Heading_02 TDC Merger Plan_09 Valuation Model incl. new BP" xfId="785"/>
    <cellStyle name="_Heading_02 TDC Merger Plan_13 Valuation Model incl. new BP" xfId="786"/>
    <cellStyle name="_Heading_02 TDC Merger Plan_14 Valuation Model incl. new BP" xfId="787"/>
    <cellStyle name="_Heading_02 TDC Merger Plan_15_ Clean LBO Model" xfId="788"/>
    <cellStyle name="_Heading_02 TDC Merger Plan_20 Valuation Model incl. new BP" xfId="789"/>
    <cellStyle name="_Heading_02 TDC Merger Plan_25 Valuation Model incl. new BP" xfId="790"/>
    <cellStyle name="_Heading_02 TDC Merger Plan_33 Valuation Model incl. new BP" xfId="791"/>
    <cellStyle name="_Heading_02 TDC Merger Plan_34 Valuation Model incl. new BP" xfId="792"/>
    <cellStyle name="_Heading_02 TDC Merger Plan_37 Valuation Model incl. new BP" xfId="793"/>
    <cellStyle name="_Heading_02 TDC Merger Plan_38 Valuation Model incl. new BP" xfId="794"/>
    <cellStyle name="_Heading_02 TDC Merger Plan_39 Valuation Model incl. new BP" xfId="795"/>
    <cellStyle name="_Heading_02 TDC Merger Plan_40 Valuation Model incl. new BP" xfId="796"/>
    <cellStyle name="_Heading_02 TDC Merger Plan_44 Valuation Model incl. new BP" xfId="797"/>
    <cellStyle name="_Heading_02 WACC Analysis" xfId="798"/>
    <cellStyle name="_Heading_03 Total Expenses" xfId="799"/>
    <cellStyle name="_Heading_04 Volatility" xfId="800"/>
    <cellStyle name="_Heading_16 Detail of Key Metrics_mario marco" xfId="801"/>
    <cellStyle name="_Heading_19 Valuation of Cegetel" xfId="802"/>
    <cellStyle name="_Heading_19 Valuation of Cegetel_03_ Clean LBO Model" xfId="803"/>
    <cellStyle name="_Heading_19 Valuation of Cegetel_05_ Clean LBO Model" xfId="804"/>
    <cellStyle name="_Heading_19 Valuation of Cegetel_08 Valuation Model incl. new BP" xfId="805"/>
    <cellStyle name="_Heading_19 Valuation of Cegetel_09 Valuation Model incl. new BP" xfId="806"/>
    <cellStyle name="_Heading_19 Valuation of Cegetel_13 Valuation Model incl. new BP" xfId="807"/>
    <cellStyle name="_Heading_19 Valuation of Cegetel_14 Valuation Model incl. new BP" xfId="808"/>
    <cellStyle name="_Heading_19 Valuation of Cegetel_15_ Clean LBO Model" xfId="809"/>
    <cellStyle name="_Heading_19 Valuation of Cegetel_20 Valuation Model incl. new BP" xfId="810"/>
    <cellStyle name="_Heading_19 Valuation of Cegetel_25 Valuation Model incl. new BP" xfId="811"/>
    <cellStyle name="_Heading_19 Valuation of Cegetel_33 Valuation Model incl. new BP" xfId="812"/>
    <cellStyle name="_Heading_19 Valuation of Cegetel_34 Valuation Model incl. new BP" xfId="813"/>
    <cellStyle name="_Heading_19 Valuation of Cegetel_37 Valuation Model incl. new BP" xfId="814"/>
    <cellStyle name="_Heading_19 Valuation of Cegetel_38 Valuation Model incl. new BP" xfId="815"/>
    <cellStyle name="_Heading_19 Valuation of Cegetel_39 Valuation Model incl. new BP" xfId="816"/>
    <cellStyle name="_Heading_19 Valuation of Cegetel_40 Valuation Model incl. new BP" xfId="817"/>
    <cellStyle name="_Heading_19 Valuation of Cegetel_44 Valuation Model incl. new BP" xfId="818"/>
    <cellStyle name="_Heading_20 Operational Model" xfId="819"/>
    <cellStyle name="_Heading_44 Valuation Model incl. new BP" xfId="820"/>
    <cellStyle name="_Heading_Betas" xfId="821"/>
    <cellStyle name="_Heading_Cairo LBO model - Sept 06" xfId="822"/>
    <cellStyle name="_Heading_Numico GS Research Model 23-Aug-2002" xfId="823"/>
    <cellStyle name="_Heading_Numico GS Research Model 23-Aug-2002_03_ Clean LBO Model" xfId="824"/>
    <cellStyle name="_Heading_Numico GS Research Model 23-Aug-2002_05_ Clean LBO Model" xfId="825"/>
    <cellStyle name="_Heading_Numico GS Research Model 23-Aug-2002_08 Valuation Model incl. new BP" xfId="826"/>
    <cellStyle name="_Heading_Numico GS Research Model 23-Aug-2002_09 Valuation Model incl. new BP" xfId="827"/>
    <cellStyle name="_Heading_Numico GS Research Model 23-Aug-2002_13 Valuation Model incl. new BP" xfId="828"/>
    <cellStyle name="_Heading_Numico GS Research Model 23-Aug-2002_14 Valuation Model incl. new BP" xfId="829"/>
    <cellStyle name="_Heading_Numico GS Research Model 23-Aug-2002_15_ Clean LBO Model" xfId="830"/>
    <cellStyle name="_Heading_Numico GS Research Model 23-Aug-2002_20 Valuation Model incl. new BP" xfId="831"/>
    <cellStyle name="_Heading_Numico GS Research Model 23-Aug-2002_25 Valuation Model incl. new BP" xfId="832"/>
    <cellStyle name="_Heading_Numico GS Research Model 23-Aug-2002_33 Valuation Model incl. new BP" xfId="833"/>
    <cellStyle name="_Heading_Numico GS Research Model 23-Aug-2002_34 Valuation Model incl. new BP" xfId="834"/>
    <cellStyle name="_Heading_Numico GS Research Model 23-Aug-2002_37 Valuation Model incl. new BP" xfId="835"/>
    <cellStyle name="_Heading_Numico GS Research Model 23-Aug-2002_38 Valuation Model incl. new BP" xfId="836"/>
    <cellStyle name="_Heading_Numico GS Research Model 23-Aug-2002_39 Valuation Model incl. new BP" xfId="837"/>
    <cellStyle name="_Heading_Numico GS Research Model 23-Aug-2002_40 Valuation Model incl. new BP" xfId="838"/>
    <cellStyle name="_Heading_Numico GS Research Model 23-Aug-2002_44 Valuation Model incl. new BP" xfId="839"/>
    <cellStyle name="_Heading_Numico GS Research Model 23-Aug-2002_CSC July 24" xfId="840"/>
    <cellStyle name="_Heading_Offering Breakdown - 09-Jun -2005" xfId="841"/>
    <cellStyle name="_Heading_prestemp" xfId="842"/>
    <cellStyle name="_Heading_StockGroupKeyFinancials" xfId="843"/>
    <cellStyle name="_Heading_Volatility" xfId="844"/>
    <cellStyle name="_Headline" xfId="845"/>
    <cellStyle name="_Highlight" xfId="846"/>
    <cellStyle name="_IT Budget detail" xfId="847"/>
    <cellStyle name="_JV Model2" xfId="848"/>
    <cellStyle name="_KPN Fixed" xfId="849"/>
    <cellStyle name="_KPN-germany" xfId="850"/>
    <cellStyle name="_KPN-germany_CSC July 24" xfId="851"/>
    <cellStyle name="_KPN-germany_CSC July 24_03_ Clean LBO Model" xfId="852"/>
    <cellStyle name="_KPN-germany_CSC July 24_05_ Clean LBO Model" xfId="853"/>
    <cellStyle name="_KPN-germany_CSC July 24_08 Valuation Model incl. new BP" xfId="854"/>
    <cellStyle name="_KPN-germany_CSC July 24_09 Valuation Model incl. new BP" xfId="855"/>
    <cellStyle name="_KPN-germany_CSC July 24_13 Valuation Model incl. new BP" xfId="856"/>
    <cellStyle name="_KPN-germany_CSC July 24_14 Valuation Model incl. new BP" xfId="857"/>
    <cellStyle name="_KPN-germany_CSC July 24_15_ Clean LBO Model" xfId="858"/>
    <cellStyle name="_KPN-germany_CSC July 24_20 Valuation Model incl. new BP" xfId="859"/>
    <cellStyle name="_KPN-germany_CSC July 24_25 Valuation Model incl. new BP" xfId="860"/>
    <cellStyle name="_KPN-germany_CSC July 24_33 Valuation Model incl. new BP" xfId="861"/>
    <cellStyle name="_KPN-germany_CSC July 24_34 Valuation Model incl. new BP" xfId="862"/>
    <cellStyle name="_KPN-germany_CSC July 24_37 Valuation Model incl. new BP" xfId="863"/>
    <cellStyle name="_KPN-germany_CSC July 24_38 Valuation Model incl. new BP" xfId="864"/>
    <cellStyle name="_KPN-germany_CSC July 24_39 Valuation Model incl. new BP" xfId="865"/>
    <cellStyle name="_KPN-germany_CSC July 24_40 Valuation Model incl. new BP" xfId="866"/>
    <cellStyle name="_KPN-germany_CSC July 24_44 Valuation Model incl. new BP" xfId="867"/>
    <cellStyle name="_labour pg for 2010 club model" xfId="868"/>
    <cellStyle name="_labour pg for 2010 club model_Covenants_draft_260412" xfId="869"/>
    <cellStyle name="_labour pg for 2010 club model_Head Office Pack - Draft 1" xfId="870"/>
    <cellStyle name="_labour pg for 2010 club model_Head Office Pack - Draft 4" xfId="871"/>
    <cellStyle name="_labour pg for 2010 club model_Sheet1" xfId="872"/>
    <cellStyle name="_LBOCombOpCo_v72_Anglo" xfId="873"/>
    <cellStyle name="_Leeds_2010_Rates" xfId="874"/>
    <cellStyle name="_Leeds_2010_Rates_Book2" xfId="875"/>
    <cellStyle name="_Leeds_2010_Rates_Covenants_draft_260412" xfId="876"/>
    <cellStyle name="_Leeds_2010_Rates_Internal" xfId="877"/>
    <cellStyle name="_Leeds_2010_Rates_Internal 1" xfId="878"/>
    <cellStyle name="_Leeds_2010_Rates_Internal 1_Projections Pack" xfId="879"/>
    <cellStyle name="_Leeds_2010_Rates_Internal 1_Projections Pack (TM)" xfId="880"/>
    <cellStyle name="_Leeds_2010_Rates_Internal 1_Quasi Rent Illustration" xfId="881"/>
    <cellStyle name="_Leeds_2010_Rates_Internal_Projections Pack" xfId="882"/>
    <cellStyle name="_Leeds_2010_Rates_Internal_Projections Pack (TM)" xfId="883"/>
    <cellStyle name="_Leeds_2010_Rates_Internal_Quasi Rent Illustration" xfId="884"/>
    <cellStyle name="_Leeds_2010_Rates_PAR overlay" xfId="885"/>
    <cellStyle name="_Leeds_2010_Rates_PAR overlay_Projections Pack" xfId="886"/>
    <cellStyle name="_Leeds_2010_Rates_PAR overlay_Projections Pack (TM)" xfId="887"/>
    <cellStyle name="_Leeds_2010_Rates_PAR overlay_Quasi Rent Illustration" xfId="888"/>
    <cellStyle name="_Leeds_2010_Rates_Sceanrio 2 Update - Dec 2nd" xfId="889"/>
    <cellStyle name="_Leeds_2010_Rates_Sceanrio 2 Update - Dec 2nd_Projections Pack" xfId="890"/>
    <cellStyle name="_Leeds_2010_Rates_Sceanrio 2 Update - Dec 2nd_Projections Pack (TM)" xfId="891"/>
    <cellStyle name="_Leeds_2010_Rates_Sceanrio 2 Update - Dec 2nd_Quasi Rent Illustration" xfId="892"/>
    <cellStyle name="_Licences" xfId="893"/>
    <cellStyle name="_Licences_Covenants_draft_260412" xfId="894"/>
    <cellStyle name="_Licences_Head Office Pack - Draft 1" xfId="895"/>
    <cellStyle name="_Licences_Head Office Pack - Draft 4" xfId="896"/>
    <cellStyle name="_Licences_Sheet1" xfId="897"/>
    <cellStyle name="_Mal for innhenting av estimater Q4- 2002" xfId="898"/>
    <cellStyle name="_MD 1 model_blank_Augustin" xfId="899"/>
    <cellStyle name="_MTU Diesel LBO Model" xfId="900"/>
    <cellStyle name="_Multiple" xfId="901"/>
    <cellStyle name="_Multiple 5" xfId="902"/>
    <cellStyle name="_Multiple_Betas" xfId="903"/>
    <cellStyle name="_Multiple_Betas as of 18-Apr-20022" xfId="904"/>
    <cellStyle name="_Multiple_Draft funds flow - 7 June 2005" xfId="905"/>
    <cellStyle name="_Multiple_EXPN" xfId="906"/>
    <cellStyle name="_Multiple_MD 1 model_blank_Augustin" xfId="907"/>
    <cellStyle name="_Multiple_Offering Breakdown - 09-Jun -2005" xfId="908"/>
    <cellStyle name="_Multiple_Offering Breakdown - 09-Jun -2005 updated" xfId="909"/>
    <cellStyle name="_Multiple_Offering Breakdown - 19-Jun -2005 updated" xfId="910"/>
    <cellStyle name="_Multiple_pi5" xfId="911"/>
    <cellStyle name="_Multiple_surbid4 cloture" xfId="912"/>
    <cellStyle name="_Multiple_surbid4 cloture_1" xfId="913"/>
    <cellStyle name="_Multiple_surbid4 cloture_1_noos 2001 results 11jul01" xfId="914"/>
    <cellStyle name="_Multiple_tropicos5" xfId="915"/>
    <cellStyle name="_Multiple_voice1.xls Chart 1" xfId="916"/>
    <cellStyle name="_Multiple_wacc" xfId="917"/>
    <cellStyle name="_Multiple_wacc bb final" xfId="918"/>
    <cellStyle name="_Multiple_wacc bb final_Feeder" xfId="919"/>
    <cellStyle name="_Multiple_wacc bb final_M&amp;A Model" xfId="920"/>
    <cellStyle name="_MultipleSpace" xfId="921"/>
    <cellStyle name="_MultipleSpace_Betas" xfId="922"/>
    <cellStyle name="_MultipleSpace_Betas as of 18-Apr-20022" xfId="923"/>
    <cellStyle name="_MultipleSpace_Draft funds flow - 7 June 2005" xfId="924"/>
    <cellStyle name="_MultipleSpace_EXPN" xfId="925"/>
    <cellStyle name="_MultipleSpace_George - LBO Model 3.1" xfId="926"/>
    <cellStyle name="_MultipleSpace_George - LBO Model 3.1_Feeder" xfId="927"/>
    <cellStyle name="_MultipleSpace_George - LBO Model 3.1_M&amp;A Model" xfId="928"/>
    <cellStyle name="_MultipleSpace_MD 1 model_blank_Augustin" xfId="929"/>
    <cellStyle name="_MultipleSpace_noos 2001 results 11jul01" xfId="930"/>
    <cellStyle name="_MultipleSpace_Novartis-Roche 0805 v2" xfId="931"/>
    <cellStyle name="_MultipleSpace_Offering Breakdown - 09-Jun -2005" xfId="932"/>
    <cellStyle name="_MultipleSpace_Offering Breakdown - 09-Jun -2005 updated" xfId="933"/>
    <cellStyle name="_MultipleSpace_Offering Breakdown - 19-Jun -2005 updated" xfId="934"/>
    <cellStyle name="_MultipleSpace_pi5" xfId="935"/>
    <cellStyle name="_MultipleSpace_surbid4 cloture" xfId="936"/>
    <cellStyle name="_MultipleSpace_surbid4 cloture_1" xfId="937"/>
    <cellStyle name="_MultipleSpace_surbid4 cloture_1_noos 2001 results 11jul01" xfId="938"/>
    <cellStyle name="_MultipleSpace_tropicos5" xfId="939"/>
    <cellStyle name="_MultipleSpace_voice1.xls Chart 1" xfId="940"/>
    <cellStyle name="_MultipleSpace_wacc" xfId="941"/>
    <cellStyle name="_MultipleSpace_wacc bb final" xfId="942"/>
    <cellStyle name="_MultipleSpace_wacc bb final_Feeder" xfId="943"/>
    <cellStyle name="_MultipleSpace_wacc bb final_George - LBO Model 3.1" xfId="944"/>
    <cellStyle name="_MultipleSpace_wacc bb final_George - LBO Model 3.1_Feeder" xfId="945"/>
    <cellStyle name="_MultipleSpace_wacc bb final_George - LBO Model 3.1_M&amp;A Model" xfId="946"/>
    <cellStyle name="_MultipleSpace_wacc bb final_M&amp;A Model" xfId="947"/>
    <cellStyle name="_NoData" xfId="948"/>
    <cellStyle name="_North East &amp; Midlands" xfId="949"/>
    <cellStyle name="_North East &amp; Midlands_Covenants_draft_260412" xfId="950"/>
    <cellStyle name="_North East &amp; Midlands_Head Office Pack - Draft 1" xfId="951"/>
    <cellStyle name="_North East &amp; Midlands_Head Office Pack - Draft 4" xfId="952"/>
    <cellStyle name="_North East &amp; Midlands_Property Budget 2011" xfId="953"/>
    <cellStyle name="_North East &amp; Midlands_Property Budget 2011_Covenants_draft_260412" xfId="954"/>
    <cellStyle name="_North East &amp; Midlands_Property Budget 2011_Marketing &amp; Product" xfId="955"/>
    <cellStyle name="_North East &amp; Midlands_Sheet1" xfId="956"/>
    <cellStyle name="_October Scorecard" xfId="957"/>
    <cellStyle name="_Pay as you Can logic for LBO" xfId="958"/>
    <cellStyle name="_Percent" xfId="959"/>
    <cellStyle name="_Percent_pi5" xfId="960"/>
    <cellStyle name="_Percent_surbid4 cloture" xfId="961"/>
    <cellStyle name="_Percent_surbid4 cloture_noos 2001 results 11jul01" xfId="962"/>
    <cellStyle name="_Percent_temp templates2" xfId="963"/>
    <cellStyle name="_Percent_tropicos5" xfId="964"/>
    <cellStyle name="_Percent_voice1.xls Chart 1" xfId="965"/>
    <cellStyle name="_Percent_wacc" xfId="966"/>
    <cellStyle name="_PercentSpace" xfId="967"/>
    <cellStyle name="_PercentSpace_George - LBO Model 3.1" xfId="968"/>
    <cellStyle name="_PercentSpace_pi5" xfId="969"/>
    <cellStyle name="_PercentSpace_surbid4 cloture" xfId="970"/>
    <cellStyle name="_PercentSpace_surbid4 cloture_1" xfId="971"/>
    <cellStyle name="_PercentSpace_surbid4 cloture_1_noos 2001 results 11jul01" xfId="972"/>
    <cellStyle name="_PercentSpace_surbid4 cloture_noos 2001 results 11jul01" xfId="973"/>
    <cellStyle name="_PercentSpace_tropicos5" xfId="974"/>
    <cellStyle name="_PercentSpace_voice1.xls Chart 1" xfId="975"/>
    <cellStyle name="_PercentSpace_wacc" xfId="976"/>
    <cellStyle name="_PercentSpace_wacc bb final" xfId="977"/>
    <cellStyle name="_PercentSpace_wacc bb final_Feeder" xfId="978"/>
    <cellStyle name="_PercentSpace_wacc bb final_George - LBO Model 3.1" xfId="979"/>
    <cellStyle name="_PercentSpace_wacc bb final_George - LBO Model 3.1_Feeder" xfId="980"/>
    <cellStyle name="_PercentSpace_wacc bb final_George - LBO Model 3.1_M&amp;A Model" xfId="981"/>
    <cellStyle name="_PercentSpace_wacc bb final_M&amp;A Model" xfId="982"/>
    <cellStyle name="_Property Budget 2011" xfId="983"/>
    <cellStyle name="_Property PPM Budgets - 2009" xfId="984"/>
    <cellStyle name="_Property PPM Budgets - 2009_Covenants_draft_260412" xfId="985"/>
    <cellStyle name="_Property PPM Budgets - 2009_Head Office Pack - Draft 1" xfId="986"/>
    <cellStyle name="_Property PPM Budgets - 2009_Head Office Pack - Draft 4" xfId="987"/>
    <cellStyle name="_Property PPM Budgets - 2009_Sheet1" xfId="988"/>
    <cellStyle name="_Repairs &amp; Maintenance" xfId="989"/>
    <cellStyle name="_Repairs &amp; Maintenance_Covenants_draft_260412" xfId="990"/>
    <cellStyle name="_Repairs &amp; Maintenance_Head Office Pack - Draft 1" xfId="991"/>
    <cellStyle name="_Repairs &amp; Maintenance_Head Office Pack - Draft 4" xfId="992"/>
    <cellStyle name="_Repairs &amp; Maintenance_Sheet1" xfId="993"/>
    <cellStyle name="_Row1" xfId="994"/>
    <cellStyle name="_Row10" xfId="995"/>
    <cellStyle name="_Row1_Bank case Viking (sent to JPM 10 Nov 05)" xfId="996"/>
    <cellStyle name="_Row1_Banks (2)" xfId="997"/>
    <cellStyle name="_Row1_Book2" xfId="998"/>
    <cellStyle name="_Row1_Covenants_draft_260412" xfId="999"/>
    <cellStyle name="_Row1_DRAFT 11" xfId="1000"/>
    <cellStyle name="_Row1_DRAFT 11_Covenants_draft_260412" xfId="1001"/>
    <cellStyle name="_Row1_DRAFT 11_Marketing &amp; Product" xfId="1002"/>
    <cellStyle name="_Row1_EBITDA-Recon P&amp;L OPSP04-08_GX" xfId="1003"/>
    <cellStyle name="_Row1_Feeder" xfId="1004"/>
    <cellStyle name="_Row1_Financial ratios_Euroland" xfId="1005"/>
    <cellStyle name="_Row1_GX evaluation without pensions" xfId="1006"/>
    <cellStyle name="_Row1_GX OPSP0509 incl. Zurückdrehen Subsidies NVM" xfId="1007"/>
    <cellStyle name="_Row1_GX Plan" xfId="1008"/>
    <cellStyle name="_Row1_Head Office Pack - Draft 1" xfId="1009"/>
    <cellStyle name="_Row1_Head Office Pack - Draft 4" xfId="1010"/>
    <cellStyle name="_Row1_Headcount" xfId="1011"/>
    <cellStyle name="_Row1_Headcount_Monthly report" xfId="1012"/>
    <cellStyle name="_Row1_Internal" xfId="1013"/>
    <cellStyle name="_Row1_Internal 1" xfId="1014"/>
    <cellStyle name="_Row1_Internal 1_Projections Pack" xfId="1015"/>
    <cellStyle name="_Row1_Internal 1_Projections Pack (TM)" xfId="1016"/>
    <cellStyle name="_Row1_Internal 1_Quasi Rent Illustration" xfId="1017"/>
    <cellStyle name="_Row1_Internal_Projections Pack" xfId="1018"/>
    <cellStyle name="_Row1_Internal_Projections Pack (TM)" xfId="1019"/>
    <cellStyle name="_Row1_Internal_Quasi Rent Illustration" xfId="1020"/>
    <cellStyle name="_Row1_IT Budget 2011" xfId="1021"/>
    <cellStyle name="_Row1_IT Budget Master 2011 - Draft V2 1 (2)" xfId="1022"/>
    <cellStyle name="_Row1_Konsolidierungsbeträge" xfId="1023"/>
    <cellStyle name="_Row1_LTMJUN02" xfId="1024"/>
    <cellStyle name="_Row1_M&amp;A Model" xfId="1025"/>
    <cellStyle name="_Row1_M&amp;A projections" xfId="1026"/>
    <cellStyle name="_Row1_MIS Reporting_Budget_JD" xfId="1027"/>
    <cellStyle name="_Row1_Net Gain Review Pack - 28th Sept" xfId="1028"/>
    <cellStyle name="_Row1_New Gerresheimer bank plan (sent to JPM 26 Nov 05)" xfId="1029"/>
    <cellStyle name="_Row1_P&amp;L bank model - received from Gerresheimer 1 12 05" xfId="1030"/>
    <cellStyle name="_Row1_PAR overlay" xfId="1031"/>
    <cellStyle name="_Row1_PAR overlay_Projections Pack" xfId="1032"/>
    <cellStyle name="_Row1_PAR overlay_Projections Pack (TM)" xfId="1033"/>
    <cellStyle name="_Row1_PAR overlay_Quasi Rent Illustration" xfId="1034"/>
    <cellStyle name="_Row1_Plan model" xfId="1035"/>
    <cellStyle name="_Row1_Property Budget 2011" xfId="1036"/>
    <cellStyle name="_Row1_Property Budget 2011_Covenants_draft_260412" xfId="1037"/>
    <cellStyle name="_Row1_Property Budget 2011_Marketing &amp; Product" xfId="1038"/>
    <cellStyle name="_Row1_Quarterly" xfId="1039"/>
    <cellStyle name="_Row1_Sceanrio 2 Update - Dec 2nd" xfId="1040"/>
    <cellStyle name="_Row1_Sceanrio 2 Update - Dec 2nd_Projections Pack" xfId="1041"/>
    <cellStyle name="_Row1_Sceanrio 2 Update - Dec 2nd_Projections Pack (TM)" xfId="1042"/>
    <cellStyle name="_Row1_Sceanrio 2 Update - Dec 2nd_Quasi Rent Illustration" xfId="1043"/>
    <cellStyle name="_Row1_Sheet1" xfId="1044"/>
    <cellStyle name="_Row1_Tabelle1" xfId="1045"/>
    <cellStyle name="_Row1_TSG2" xfId="1046"/>
    <cellStyle name="_Row1_Update 2004 Figures v2 (sent to banks)" xfId="1047"/>
    <cellStyle name="_Row1_WC benchmark Calc" xfId="1048"/>
    <cellStyle name="_Row1_YLC" xfId="1049"/>
    <cellStyle name="_Row1_Zins und Bankschuldenberechnung_03_07" xfId="1050"/>
    <cellStyle name="_Row2" xfId="1051"/>
    <cellStyle name="_Row2_051003 Viking Business plan" xfId="1052"/>
    <cellStyle name="_Row2_051004 Viking Business plan10" xfId="1053"/>
    <cellStyle name="_Row2_Aurora LBO v25" xfId="1054"/>
    <cellStyle name="_Row2_Balance Sheet_restl. Eurowährungsl._Gruppe" xfId="1055"/>
    <cellStyle name="_Row2_Bank case Viking (sent to JPM 10 Nov 05)" xfId="1056"/>
    <cellStyle name="_Row2_Cost Price Assumptions OPSP0509 vs OPSP0610" xfId="1057"/>
    <cellStyle name="_Row2_Feeder" xfId="1058"/>
    <cellStyle name="_Row2_FY 2005-2009 OP-SP Update (11-Oct-04)" xfId="1059"/>
    <cellStyle name="_Row2_Key assumptions GX companies" xfId="1060"/>
    <cellStyle name="_Row2_M&amp;A Model" xfId="1061"/>
    <cellStyle name="_Row2_M&amp;A projections" xfId="1062"/>
    <cellStyle name="_Row2_Mappe2" xfId="1063"/>
    <cellStyle name="_Row2_MIS Reporting_Budget_OPSP 06-10" xfId="1064"/>
    <cellStyle name="_Row2_TSG2" xfId="1065"/>
    <cellStyle name="_Row3" xfId="1066"/>
    <cellStyle name="_Row3_051003 Viking Business plan" xfId="1067"/>
    <cellStyle name="_Row3_051004 Viking Business plan10" xfId="1068"/>
    <cellStyle name="_Row3_Balance Sheet_restl. Eurowährungsl._Gruppe" xfId="1069"/>
    <cellStyle name="_Row3_Bank case Viking (sent to JPM 10 Nov 05)" xfId="1070"/>
    <cellStyle name="_Row3_Cost Price Assumptions OPSP0509 vs OPSP0610" xfId="1071"/>
    <cellStyle name="_Row3_Feeder" xfId="1072"/>
    <cellStyle name="_Row3_FY 2005-2009 OP-SP Update (11-Oct-04)" xfId="1073"/>
    <cellStyle name="_Row3_Key assumptions GX companies" xfId="1074"/>
    <cellStyle name="_Row3_M&amp;A Model" xfId="1075"/>
    <cellStyle name="_Row3_M&amp;A projections" xfId="1076"/>
    <cellStyle name="_Row3_Mappe2" xfId="1077"/>
    <cellStyle name="_Row3_MIS Reporting_Budget_OPSP 06-10" xfId="1078"/>
    <cellStyle name="_Row3_TSG2" xfId="1079"/>
    <cellStyle name="_Row4" xfId="1080"/>
    <cellStyle name="_Row4_021202External Sales 2000_2001_DA_feste Werte" xfId="1081"/>
    <cellStyle name="_Row4_051003 Viking Business plan" xfId="1082"/>
    <cellStyle name="_Row4_051004 Viking Business plan10" xfId="1083"/>
    <cellStyle name="_Row4_3. Version 4 Bank" xfId="1084"/>
    <cellStyle name="_Row4_3. Version 4 Bank new segments" xfId="1085"/>
    <cellStyle name="_Row4_4. Version 4 Bank new segments with rollout" xfId="1086"/>
    <cellStyle name="_Row4_4. Version 4 Bank with Rollout" xfId="1087"/>
    <cellStyle name="_Row4_Bank case Viking (sent to JPM 10 Nov 05)" xfId="1088"/>
    <cellStyle name="_Row4_Cost Price Assumptions OPSP0509 vs OPSP0610" xfId="1089"/>
    <cellStyle name="_Row4_DRAFT 11" xfId="1090"/>
    <cellStyle name="_Row4_Feeder" xfId="1091"/>
    <cellStyle name="_Row4_FY 2005-2009 OP-SP Update (11-Oct-04)" xfId="1092"/>
    <cellStyle name="_Row4_IT Budget 2011" xfId="1093"/>
    <cellStyle name="_Row4_IT Budget Master 2011 - Draft V2 1 (2)" xfId="1094"/>
    <cellStyle name="_Row4_Key assumptions GX companies" xfId="1095"/>
    <cellStyle name="_Row4_Konsolidierungsbeträge" xfId="1096"/>
    <cellStyle name="_Row4_M&amp;A Model" xfId="1097"/>
    <cellStyle name="_Row4_M&amp;A projections" xfId="1098"/>
    <cellStyle name="_Row4_Mappe2" xfId="1099"/>
    <cellStyle name="_Row4_MIS Reporting_Budget_OPSP 06-10" xfId="1100"/>
    <cellStyle name="_Row4_Net Gain Review Pack - 28th Sept" xfId="1101"/>
    <cellStyle name="_Row4_PAR overlay" xfId="1102"/>
    <cellStyle name="_Row4_TSG2" xfId="1103"/>
    <cellStyle name="_Row4_UBS Model" xfId="1104"/>
    <cellStyle name="_Row4_UBS Model - upside model" xfId="1105"/>
    <cellStyle name="_Row5" xfId="1106"/>
    <cellStyle name="_Row5_021202External Sales 2000_2001_DA_feste Werte" xfId="1107"/>
    <cellStyle name="_Row5_051003 Viking Business plan" xfId="1108"/>
    <cellStyle name="_Row5_051004 Viking Business plan10" xfId="1109"/>
    <cellStyle name="_Row5_Balance Sheet_restl. Eurowährungsl._Gruppe" xfId="1110"/>
    <cellStyle name="_Row5_Bank case Viking (sent to JPM 10 Nov 05)" xfId="1111"/>
    <cellStyle name="_Row5_Cost Price Assumptions OPSP0509 vs OPSP0610" xfId="1112"/>
    <cellStyle name="_Row5_Feeder" xfId="1113"/>
    <cellStyle name="_Row5_FY 2005-2009 OP-SP Update (11-Oct-04)" xfId="1114"/>
    <cellStyle name="_Row5_Key assumptions GX companies" xfId="1115"/>
    <cellStyle name="_Row5_M&amp;A Model" xfId="1116"/>
    <cellStyle name="_Row5_M&amp;A projections" xfId="1117"/>
    <cellStyle name="_Row5_Mappe2" xfId="1118"/>
    <cellStyle name="_Row5_MIS Reporting_Budget_OPSP 06-10" xfId="1119"/>
    <cellStyle name="_Row5_TSG2" xfId="1120"/>
    <cellStyle name="_Row6" xfId="1121"/>
    <cellStyle name="_Row6_021202External Sales 2000_2001_DA_feste Werte" xfId="1122"/>
    <cellStyle name="_Row6_051003 Viking Business plan" xfId="1123"/>
    <cellStyle name="_Row6_051004 Viking Business plan10" xfId="1124"/>
    <cellStyle name="_Row6_Balance Sheet_restl. Eurowährungsl._Gruppe" xfId="1125"/>
    <cellStyle name="_Row6_Bank case Viking (sent to JPM 10 Nov 05)" xfId="1126"/>
    <cellStyle name="_Row6_Cost Price Assumptions OPSP0509 vs OPSP0610" xfId="1127"/>
    <cellStyle name="_Row6_Feeder" xfId="1128"/>
    <cellStyle name="_Row6_FY 2005-2009 OP-SP Update (11-Oct-04)" xfId="1129"/>
    <cellStyle name="_Row6_Key assumptions GX companies" xfId="1130"/>
    <cellStyle name="_Row6_M&amp;A Model" xfId="1131"/>
    <cellStyle name="_Row6_M&amp;A projections" xfId="1132"/>
    <cellStyle name="_Row6_Mappe2" xfId="1133"/>
    <cellStyle name="_Row6_MIS Reporting_Budget_OPSP 06-10" xfId="1134"/>
    <cellStyle name="_Row6_TSG2" xfId="1135"/>
    <cellStyle name="_Row7" xfId="1136"/>
    <cellStyle name="_Row7_021202External Sales 2000_2001_DA_feste Werte" xfId="1137"/>
    <cellStyle name="_Row7_051003 Viking Business plan" xfId="1138"/>
    <cellStyle name="_Row7_051004 Viking Business plan10" xfId="1139"/>
    <cellStyle name="_Row7_3. Version 4 Bank" xfId="1140"/>
    <cellStyle name="_Row7_3. Version 4 Bank new segments" xfId="1141"/>
    <cellStyle name="_Row7_4. Version 4 Bank new segments with rollout" xfId="1142"/>
    <cellStyle name="_Row7_4. Version 4 Bank with Rollout" xfId="1143"/>
    <cellStyle name="_Row7_Balance Sheet_restl. Eurowährungsl._Gruppe" xfId="1144"/>
    <cellStyle name="_Row7_Bank case Viking (sent to JPM 10 Nov 05)" xfId="1145"/>
    <cellStyle name="_Row7_Cost Price Assumptions OPSP0509 vs OPSP0610" xfId="1146"/>
    <cellStyle name="_Row7_Feeder" xfId="1147"/>
    <cellStyle name="_Row7_FY 2005-2009 OP-SP Update (11-Oct-04)" xfId="1148"/>
    <cellStyle name="_Row7_Key assumptions GX companies" xfId="1149"/>
    <cellStyle name="_Row7_Konsolidierungsbeträge" xfId="1150"/>
    <cellStyle name="_Row7_M&amp;A Model" xfId="1151"/>
    <cellStyle name="_Row7_M&amp;A projections" xfId="1152"/>
    <cellStyle name="_Row7_Mappe2" xfId="1153"/>
    <cellStyle name="_Row7_MIS Reporting_Budget_OPSP 06-10" xfId="1154"/>
    <cellStyle name="_Row7_PAR overlay" xfId="1155"/>
    <cellStyle name="_Row7_TSG2" xfId="1156"/>
    <cellStyle name="_Row7_UBS Model" xfId="1157"/>
    <cellStyle name="_Row7_UBS Model - upside model" xfId="1158"/>
    <cellStyle name="_Row8" xfId="1159"/>
    <cellStyle name="_Row8_021202External Sales 2000_2001_DA_feste Werte" xfId="1160"/>
    <cellStyle name="_Row8_Balance Sheet_restl. Eurowährungsl._Gruppe" xfId="1161"/>
    <cellStyle name="_Row8_Konsolidierungsbeträge" xfId="1162"/>
    <cellStyle name="_SAB_standalone" xfId="1163"/>
    <cellStyle name="_Scotland &amp; North West" xfId="1164"/>
    <cellStyle name="_Scotland &amp; North West_Covenants_draft_260412" xfId="1165"/>
    <cellStyle name="_Scotland &amp; North West_Head Office Pack - Draft 1" xfId="1166"/>
    <cellStyle name="_Scotland &amp; North West_Head Office Pack - Draft 4" xfId="1167"/>
    <cellStyle name="_Scotland &amp; North West_Property Budget 2011" xfId="1168"/>
    <cellStyle name="_Scotland &amp; North West_Property Budget 2011_Covenants_draft_260412" xfId="1169"/>
    <cellStyle name="_Scotland &amp; North West_Property Budget 2011_Marketing &amp; Product" xfId="1170"/>
    <cellStyle name="_Scotland &amp; North West_Sheet1" xfId="1171"/>
    <cellStyle name="_Section 1 2009" xfId="1172"/>
    <cellStyle name="_Section 4 2009 Group 1" xfId="1173"/>
    <cellStyle name="_Section 5 2009 Group 1" xfId="1174"/>
    <cellStyle name="_Section 5 2009 Group 5" xfId="1175"/>
    <cellStyle name="_SECTION 7 - Summary P&amp;L with Graphs" xfId="1176"/>
    <cellStyle name="_SECTION 7 - Summary P&amp;L with Graphs_Book2" xfId="1177"/>
    <cellStyle name="_SECTION 7 - Summary P&amp;L with Graphs_Covenants_draft_260412" xfId="1178"/>
    <cellStyle name="_SECTION 7 - Summary P&amp;L with Graphs_DRAFT 11" xfId="1179"/>
    <cellStyle name="_SECTION 7 - Summary P&amp;L with Graphs_DRAFT 11_Covenants_draft_260412" xfId="1180"/>
    <cellStyle name="_SECTION 7 - Summary P&amp;L with Graphs_DRAFT 11_Marketing &amp; Product" xfId="1181"/>
    <cellStyle name="_SECTION 7 - Summary P&amp;L with Graphs_Head Office Pack - Draft 1" xfId="1182"/>
    <cellStyle name="_SECTION 7 - Summary P&amp;L with Graphs_Head Office Pack - Draft 4" xfId="1183"/>
    <cellStyle name="_SECTION 7 - Summary P&amp;L with Graphs_Internal" xfId="1184"/>
    <cellStyle name="_SECTION 7 - Summary P&amp;L with Graphs_Internal 1" xfId="1185"/>
    <cellStyle name="_SECTION 7 - Summary P&amp;L with Graphs_Internal 1_Projections Pack" xfId="1186"/>
    <cellStyle name="_SECTION 7 - Summary P&amp;L with Graphs_Internal 1_Projections Pack (TM)" xfId="1187"/>
    <cellStyle name="_SECTION 7 - Summary P&amp;L with Graphs_Internal 1_Quasi Rent Illustration" xfId="1188"/>
    <cellStyle name="_SECTION 7 - Summary P&amp;L with Graphs_Internal_Projections Pack" xfId="1189"/>
    <cellStyle name="_SECTION 7 - Summary P&amp;L with Graphs_Internal_Projections Pack (TM)" xfId="1190"/>
    <cellStyle name="_SECTION 7 - Summary P&amp;L with Graphs_Internal_Quasi Rent Illustration" xfId="1191"/>
    <cellStyle name="_SECTION 7 - Summary P&amp;L with Graphs_IT Budget 2011" xfId="1192"/>
    <cellStyle name="_SECTION 7 - Summary P&amp;L with Graphs_IT Budget Master 2011 - Draft V2 1 (2)" xfId="1193"/>
    <cellStyle name="_SECTION 7 - Summary P&amp;L with Graphs_Net Gain Review Pack - 28th Sept" xfId="1194"/>
    <cellStyle name="_SECTION 7 - Summary P&amp;L with Graphs_PAR overlay" xfId="1195"/>
    <cellStyle name="_SECTION 7 - Summary P&amp;L with Graphs_PAR overlay_Projections Pack" xfId="1196"/>
    <cellStyle name="_SECTION 7 - Summary P&amp;L with Graphs_PAR overlay_Projections Pack (TM)" xfId="1197"/>
    <cellStyle name="_SECTION 7 - Summary P&amp;L with Graphs_PAR overlay_Quasi Rent Illustration" xfId="1198"/>
    <cellStyle name="_SECTION 7 - Summary P&amp;L with Graphs_Property Budget 2011" xfId="1199"/>
    <cellStyle name="_SECTION 7 - Summary P&amp;L with Graphs_Property Budget 2011_Covenants_draft_260412" xfId="1200"/>
    <cellStyle name="_SECTION 7 - Summary P&amp;L with Graphs_Property Budget 2011_Marketing &amp; Product" xfId="1201"/>
    <cellStyle name="_SECTION 7 - Summary P&amp;L with Graphs_Sceanrio 2 Update - Dec 2nd" xfId="1202"/>
    <cellStyle name="_SECTION 7 - Summary P&amp;L with Graphs_Sceanrio 2 Update - Dec 2nd_Projections Pack" xfId="1203"/>
    <cellStyle name="_SECTION 7 - Summary P&amp;L with Graphs_Sceanrio 2 Update - Dec 2nd_Projections Pack (TM)" xfId="1204"/>
    <cellStyle name="_SECTION 7 - Summary P&amp;L with Graphs_Sceanrio 2 Update - Dec 2nd_Quasi Rent Illustration" xfId="1205"/>
    <cellStyle name="_SECTION 7 - Summary P&amp;L with Graphs_Sheet1" xfId="1206"/>
    <cellStyle name="_SECTION 7 - Summary P&amp;L with Graphs_YLC" xfId="1207"/>
    <cellStyle name="_source" xfId="1208"/>
    <cellStyle name="_source_03_ Clean LBO Model" xfId="1209"/>
    <cellStyle name="_source_05_ Clean LBO Model" xfId="1210"/>
    <cellStyle name="_source_08 Valuation Model incl. new BP" xfId="1211"/>
    <cellStyle name="_source_09 Valuation Model incl. new BP" xfId="1212"/>
    <cellStyle name="_source_13 Valuation Model incl. new BP" xfId="1213"/>
    <cellStyle name="_source_14 Valuation Model incl. new BP" xfId="1214"/>
    <cellStyle name="_source_15_ Clean LBO Model" xfId="1215"/>
    <cellStyle name="_source_20 Valuation Model incl. new BP" xfId="1216"/>
    <cellStyle name="_source_25 Valuation Model incl. new BP" xfId="1217"/>
    <cellStyle name="_source_33 Valuation Model incl. new BP" xfId="1218"/>
    <cellStyle name="_source_34 Valuation Model incl. new BP" xfId="1219"/>
    <cellStyle name="_source_37 Valuation Model incl. new BP" xfId="1220"/>
    <cellStyle name="_source_38 Valuation Model incl. new BP" xfId="1221"/>
    <cellStyle name="_source_39 Valuation Model incl. new BP" xfId="1222"/>
    <cellStyle name="_source_40 Valuation Model incl. new BP" xfId="1223"/>
    <cellStyle name="_source_44 Valuation Model incl. new BP" xfId="1224"/>
    <cellStyle name="_South East" xfId="1225"/>
    <cellStyle name="_South East_Covenants_draft_260412" xfId="1226"/>
    <cellStyle name="_South East_Head Office Pack - Draft 1" xfId="1227"/>
    <cellStyle name="_South East_Head Office Pack - Draft 4" xfId="1228"/>
    <cellStyle name="_South East_Property Budget 2011" xfId="1229"/>
    <cellStyle name="_South East_Property Budget 2011_Covenants_draft_260412" xfId="1230"/>
    <cellStyle name="_South East_Property Budget 2011_Marketing &amp; Product" xfId="1231"/>
    <cellStyle name="_South East_Sheet1" xfId="1232"/>
    <cellStyle name="_South West &amp; Surrey" xfId="1233"/>
    <cellStyle name="_South West &amp; Surrey_Covenants_draft_260412" xfId="1234"/>
    <cellStyle name="_South West &amp; Surrey_Head Office Pack - Draft 1" xfId="1235"/>
    <cellStyle name="_South West &amp; Surrey_Head Office Pack - Draft 4" xfId="1236"/>
    <cellStyle name="_South West &amp; Surrey_Property Budget 2011" xfId="1237"/>
    <cellStyle name="_South West &amp; Surrey_Property Budget 2011_Covenants_draft_260412" xfId="1238"/>
    <cellStyle name="_South West &amp; Surrey_Property Budget 2011_Marketing &amp; Product" xfId="1239"/>
    <cellStyle name="_South West &amp; Surrey_Sheet1" xfId="1240"/>
    <cellStyle name="_SubHeading" xfId="1241"/>
    <cellStyle name="_SubHeading_01 Capital Structure" xfId="1242"/>
    <cellStyle name="_SubHeading_01 Capital Structure_03_ Clean LBO Model" xfId="1243"/>
    <cellStyle name="_SubHeading_01 Capital Structure_05_ Clean LBO Model" xfId="1244"/>
    <cellStyle name="_SubHeading_01 Capital Structure_08 Valuation Model incl. new BP" xfId="1245"/>
    <cellStyle name="_SubHeading_01 Capital Structure_09 Valuation Model incl. new BP" xfId="1246"/>
    <cellStyle name="_SubHeading_01 Capital Structure_13 Valuation Model incl. new BP" xfId="1247"/>
    <cellStyle name="_SubHeading_01 Capital Structure_14 Valuation Model incl. new BP" xfId="1248"/>
    <cellStyle name="_SubHeading_01 Capital Structure_15_ Clean LBO Model" xfId="1249"/>
    <cellStyle name="_SubHeading_01 Capital Structure_20 Valuation Model incl. new BP" xfId="1250"/>
    <cellStyle name="_SubHeading_01 Capital Structure_25 Valuation Model incl. new BP" xfId="1251"/>
    <cellStyle name="_SubHeading_01 Capital Structure_33 Valuation Model incl. new BP" xfId="1252"/>
    <cellStyle name="_SubHeading_01 Capital Structure_34 Valuation Model incl. new BP" xfId="1253"/>
    <cellStyle name="_SubHeading_01 Capital Structure_37 Valuation Model incl. new BP" xfId="1254"/>
    <cellStyle name="_SubHeading_01 Capital Structure_38 Valuation Model incl. new BP" xfId="1255"/>
    <cellStyle name="_SubHeading_01 Capital Structure_39 Valuation Model incl. new BP" xfId="1256"/>
    <cellStyle name="_SubHeading_01 Capital Structure_40 Valuation Model incl. new BP" xfId="1257"/>
    <cellStyle name="_SubHeading_01 Capital Structure_44 Valuation Model incl. new BP" xfId="1258"/>
    <cellStyle name="_SubHeading_01 Offering Breakdown" xfId="1259"/>
    <cellStyle name="_SubHeading_02 DCF" xfId="1260"/>
    <cellStyle name="_SubHeading_02 Enersys Merger Plan" xfId="1261"/>
    <cellStyle name="_SubHeading_02 Enersys Merger Plan_03_ Clean LBO Model" xfId="1262"/>
    <cellStyle name="_SubHeading_02 Enersys Merger Plan_05_ Clean LBO Model" xfId="1263"/>
    <cellStyle name="_SubHeading_02 Enersys Merger Plan_08 Valuation Model incl. new BP" xfId="1264"/>
    <cellStyle name="_SubHeading_02 Enersys Merger Plan_09 Valuation Model incl. new BP" xfId="1265"/>
    <cellStyle name="_SubHeading_02 Enersys Merger Plan_13 Valuation Model incl. new BP" xfId="1266"/>
    <cellStyle name="_SubHeading_02 Enersys Merger Plan_14 Valuation Model incl. new BP" xfId="1267"/>
    <cellStyle name="_SubHeading_02 Enersys Merger Plan_15_ Clean LBO Model" xfId="1268"/>
    <cellStyle name="_SubHeading_02 Enersys Merger Plan_20 Valuation Model incl. new BP" xfId="1269"/>
    <cellStyle name="_SubHeading_02 Enersys Merger Plan_25 Valuation Model incl. new BP" xfId="1270"/>
    <cellStyle name="_SubHeading_02 Enersys Merger Plan_33 Valuation Model incl. new BP" xfId="1271"/>
    <cellStyle name="_SubHeading_02 Enersys Merger Plan_34 Valuation Model incl. new BP" xfId="1272"/>
    <cellStyle name="_SubHeading_02 Enersys Merger Plan_37 Valuation Model incl. new BP" xfId="1273"/>
    <cellStyle name="_SubHeading_02 Enersys Merger Plan_38 Valuation Model incl. new BP" xfId="1274"/>
    <cellStyle name="_SubHeading_02 Enersys Merger Plan_39 Valuation Model incl. new BP" xfId="1275"/>
    <cellStyle name="_SubHeading_02 Enersys Merger Plan_40 Valuation Model incl. new BP" xfId="1276"/>
    <cellStyle name="_SubHeading_02 Enersys Merger Plan_44 Valuation Model incl. new BP" xfId="1277"/>
    <cellStyle name="_SubHeading_02 Mobile CSC" xfId="1278"/>
    <cellStyle name="_SubHeading_02 TDC Merger Plan" xfId="1279"/>
    <cellStyle name="_SubHeading_02 TDC Merger Plan_03_ Clean LBO Model" xfId="1280"/>
    <cellStyle name="_SubHeading_02 TDC Merger Plan_05_ Clean LBO Model" xfId="1281"/>
    <cellStyle name="_SubHeading_02 TDC Merger Plan_08 Valuation Model incl. new BP" xfId="1282"/>
    <cellStyle name="_SubHeading_02 TDC Merger Plan_09 Valuation Model incl. new BP" xfId="1283"/>
    <cellStyle name="_SubHeading_02 TDC Merger Plan_13 Valuation Model incl. new BP" xfId="1284"/>
    <cellStyle name="_SubHeading_02 TDC Merger Plan_14 Valuation Model incl. new BP" xfId="1285"/>
    <cellStyle name="_SubHeading_02 TDC Merger Plan_15_ Clean LBO Model" xfId="1286"/>
    <cellStyle name="_SubHeading_02 TDC Merger Plan_20 Valuation Model incl. new BP" xfId="1287"/>
    <cellStyle name="_SubHeading_02 TDC Merger Plan_25 Valuation Model incl. new BP" xfId="1288"/>
    <cellStyle name="_SubHeading_02 TDC Merger Plan_33 Valuation Model incl. new BP" xfId="1289"/>
    <cellStyle name="_SubHeading_02 TDC Merger Plan_34 Valuation Model incl. new BP" xfId="1290"/>
    <cellStyle name="_SubHeading_02 TDC Merger Plan_37 Valuation Model incl. new BP" xfId="1291"/>
    <cellStyle name="_SubHeading_02 TDC Merger Plan_38 Valuation Model incl. new BP" xfId="1292"/>
    <cellStyle name="_SubHeading_02 TDC Merger Plan_39 Valuation Model incl. new BP" xfId="1293"/>
    <cellStyle name="_SubHeading_02 TDC Merger Plan_40 Valuation Model incl. new BP" xfId="1294"/>
    <cellStyle name="_SubHeading_02 TDC Merger Plan_44 Valuation Model incl. new BP" xfId="1295"/>
    <cellStyle name="_SubHeading_02 WACC Analysis" xfId="1296"/>
    <cellStyle name="_SubHeading_03 Total Expenses" xfId="1297"/>
    <cellStyle name="_SubHeading_04 Volatility" xfId="1298"/>
    <cellStyle name="_SubHeading_07 Model Alcatel OFD Sept-03" xfId="1299"/>
    <cellStyle name="_SubHeading_10 LBO Model Packoma oct 2003" xfId="1300"/>
    <cellStyle name="_SubHeading_16 Detail of Key Metrics_mario marco" xfId="1301"/>
    <cellStyle name="_SubHeading_19 Valuation of Cegetel" xfId="1302"/>
    <cellStyle name="_SubHeading_19 Valuation of Cegetel_03_ Clean LBO Model" xfId="1303"/>
    <cellStyle name="_SubHeading_19 Valuation of Cegetel_05_ Clean LBO Model" xfId="1304"/>
    <cellStyle name="_SubHeading_19 Valuation of Cegetel_08 Valuation Model incl. new BP" xfId="1305"/>
    <cellStyle name="_SubHeading_19 Valuation of Cegetel_09 Valuation Model incl. new BP" xfId="1306"/>
    <cellStyle name="_SubHeading_19 Valuation of Cegetel_13 Valuation Model incl. new BP" xfId="1307"/>
    <cellStyle name="_SubHeading_19 Valuation of Cegetel_14 Valuation Model incl. new BP" xfId="1308"/>
    <cellStyle name="_SubHeading_19 Valuation of Cegetel_15_ Clean LBO Model" xfId="1309"/>
    <cellStyle name="_SubHeading_19 Valuation of Cegetel_20 Valuation Model incl. new BP" xfId="1310"/>
    <cellStyle name="_SubHeading_19 Valuation of Cegetel_25 Valuation Model incl. new BP" xfId="1311"/>
    <cellStyle name="_SubHeading_19 Valuation of Cegetel_33 Valuation Model incl. new BP" xfId="1312"/>
    <cellStyle name="_SubHeading_19 Valuation of Cegetel_34 Valuation Model incl. new BP" xfId="1313"/>
    <cellStyle name="_SubHeading_19 Valuation of Cegetel_37 Valuation Model incl. new BP" xfId="1314"/>
    <cellStyle name="_SubHeading_19 Valuation of Cegetel_38 Valuation Model incl. new BP" xfId="1315"/>
    <cellStyle name="_SubHeading_19 Valuation of Cegetel_39 Valuation Model incl. new BP" xfId="1316"/>
    <cellStyle name="_SubHeading_19 Valuation of Cegetel_40 Valuation Model incl. new BP" xfId="1317"/>
    <cellStyle name="_SubHeading_19 Valuation of Cegetel_44 Valuation Model incl. new BP" xfId="1318"/>
    <cellStyle name="_SubHeading_190503 Model2" xfId="1319"/>
    <cellStyle name="_SubHeading_20 Operational Model" xfId="1320"/>
    <cellStyle name="_SubHeading_44 Valuation Model incl. new BP" xfId="1321"/>
    <cellStyle name="_SubHeading_58_Model Rexel_Scenarios" xfId="1322"/>
    <cellStyle name="_SubHeading_beta rider" xfId="1323"/>
    <cellStyle name="_SubHeading_Betas" xfId="1324"/>
    <cellStyle name="_SubHeading_Cairo LBO model - Sept 06" xfId="1325"/>
    <cellStyle name="_SubHeading_carrefour sa carsons ownership" xfId="1326"/>
    <cellStyle name="_SubHeading_CSC 10_03_01 (David Brown_85B)" xfId="1327"/>
    <cellStyle name="_SubHeading_EBITDA to Growth" xfId="1328"/>
    <cellStyle name="_SubHeading_Financials &amp; Valuation v16 Indigo" xfId="1329"/>
    <cellStyle name="_SubHeading_Marionnaud DCF S))_x0008__x0008_03" xfId="1330"/>
    <cellStyle name="_SubHeading_Marionnaud Model_15April" xfId="1331"/>
    <cellStyle name="_SubHeading_Numico GS Research Model 23-Aug-2002" xfId="1332"/>
    <cellStyle name="_SubHeading_Numico GS Research Model 23-Aug-2002_03_ Clean LBO Model" xfId="1333"/>
    <cellStyle name="_SubHeading_Numico GS Research Model 23-Aug-2002_05_ Clean LBO Model" xfId="1334"/>
    <cellStyle name="_SubHeading_Numico GS Research Model 23-Aug-2002_08 Valuation Model incl. new BP" xfId="1335"/>
    <cellStyle name="_SubHeading_Numico GS Research Model 23-Aug-2002_09 Valuation Model incl. new BP" xfId="1336"/>
    <cellStyle name="_SubHeading_Numico GS Research Model 23-Aug-2002_13 Valuation Model incl. new BP" xfId="1337"/>
    <cellStyle name="_SubHeading_Numico GS Research Model 23-Aug-2002_14 Valuation Model incl. new BP" xfId="1338"/>
    <cellStyle name="_SubHeading_Numico GS Research Model 23-Aug-2002_15_ Clean LBO Model" xfId="1339"/>
    <cellStyle name="_SubHeading_Numico GS Research Model 23-Aug-2002_20 Valuation Model incl. new BP" xfId="1340"/>
    <cellStyle name="_SubHeading_Numico GS Research Model 23-Aug-2002_25 Valuation Model incl. new BP" xfId="1341"/>
    <cellStyle name="_SubHeading_Numico GS Research Model 23-Aug-2002_33 Valuation Model incl. new BP" xfId="1342"/>
    <cellStyle name="_SubHeading_Numico GS Research Model 23-Aug-2002_34 Valuation Model incl. new BP" xfId="1343"/>
    <cellStyle name="_SubHeading_Numico GS Research Model 23-Aug-2002_37 Valuation Model incl. new BP" xfId="1344"/>
    <cellStyle name="_SubHeading_Numico GS Research Model 23-Aug-2002_38 Valuation Model incl. new BP" xfId="1345"/>
    <cellStyle name="_SubHeading_Numico GS Research Model 23-Aug-2002_39 Valuation Model incl. new BP" xfId="1346"/>
    <cellStyle name="_SubHeading_Numico GS Research Model 23-Aug-2002_40 Valuation Model incl. new BP" xfId="1347"/>
    <cellStyle name="_SubHeading_Numico GS Research Model 23-Aug-2002_44 Valuation Model incl. new BP" xfId="1348"/>
    <cellStyle name="_SubHeading_Numico GS Research Model 23-Aug-2002_CSC July 24" xfId="1349"/>
    <cellStyle name="_SubHeading_Offering Breakdown - 09-Jun -2005" xfId="1350"/>
    <cellStyle name="_SubHeading_prestemp" xfId="1351"/>
    <cellStyle name="_SubHeading_SantaLucia Debt Coverage analysis - 12 June 2001" xfId="1352"/>
    <cellStyle name="_SubHeading_Sensitivity analysis on synergies (amended)" xfId="1353"/>
    <cellStyle name="_SubHeading_StockGroupKeyFinancials" xfId="1354"/>
    <cellStyle name="_SubHeading_Volatility" xfId="1355"/>
    <cellStyle name="_Table" xfId="1356"/>
    <cellStyle name="_Table 2" xfId="1357"/>
    <cellStyle name="_Table_01 Capital Structure" xfId="1358"/>
    <cellStyle name="_Table_01 Capital Structure 2" xfId="1359"/>
    <cellStyle name="_Table_01 Capital Structure_03_ Clean LBO Model" xfId="1360"/>
    <cellStyle name="_Table_01 Capital Structure_03_ Clean LBO Model 2" xfId="1361"/>
    <cellStyle name="_Table_01 Capital Structure_05_ Clean LBO Model" xfId="1362"/>
    <cellStyle name="_Table_01 Capital Structure_05_ Clean LBO Model 2" xfId="1363"/>
    <cellStyle name="_Table_01 Capital Structure_08 Valuation Model incl. new BP" xfId="1364"/>
    <cellStyle name="_Table_01 Capital Structure_08 Valuation Model incl. new BP 2" xfId="1365"/>
    <cellStyle name="_Table_01 Capital Structure_09 Valuation Model incl. new BP" xfId="1366"/>
    <cellStyle name="_Table_01 Capital Structure_09 Valuation Model incl. new BP 2" xfId="1367"/>
    <cellStyle name="_Table_01 Capital Structure_13 Valuation Model incl. new BP" xfId="1368"/>
    <cellStyle name="_Table_01 Capital Structure_13 Valuation Model incl. new BP 2" xfId="1369"/>
    <cellStyle name="_Table_01 Capital Structure_14 Valuation Model incl. new BP" xfId="1370"/>
    <cellStyle name="_Table_01 Capital Structure_14 Valuation Model incl. new BP 2" xfId="1371"/>
    <cellStyle name="_Table_01 Capital Structure_15_ Clean LBO Model" xfId="1372"/>
    <cellStyle name="_Table_01 Capital Structure_15_ Clean LBO Model 2" xfId="1373"/>
    <cellStyle name="_Table_01 Capital Structure_20 Valuation Model incl. new BP" xfId="1374"/>
    <cellStyle name="_Table_01 Capital Structure_20 Valuation Model incl. new BP 2" xfId="1375"/>
    <cellStyle name="_Table_01 Capital Structure_25 Valuation Model incl. new BP" xfId="1376"/>
    <cellStyle name="_Table_01 Capital Structure_25 Valuation Model incl. new BP 2" xfId="1377"/>
    <cellStyle name="_Table_01 Capital Structure_33 Valuation Model incl. new BP" xfId="1378"/>
    <cellStyle name="_Table_01 Capital Structure_33 Valuation Model incl. new BP 2" xfId="1379"/>
    <cellStyle name="_Table_01 Capital Structure_34 Valuation Model incl. new BP" xfId="1380"/>
    <cellStyle name="_Table_01 Capital Structure_34 Valuation Model incl. new BP 2" xfId="1381"/>
    <cellStyle name="_Table_01 Capital Structure_37 Valuation Model incl. new BP" xfId="1382"/>
    <cellStyle name="_Table_01 Capital Structure_37 Valuation Model incl. new BP 2" xfId="1383"/>
    <cellStyle name="_Table_01 Capital Structure_38 Valuation Model incl. new BP" xfId="1384"/>
    <cellStyle name="_Table_01 Capital Structure_38 Valuation Model incl. new BP 2" xfId="1385"/>
    <cellStyle name="_Table_01 Capital Structure_39 Valuation Model incl. new BP" xfId="1386"/>
    <cellStyle name="_Table_01 Capital Structure_39 Valuation Model incl. new BP 2" xfId="1387"/>
    <cellStyle name="_Table_01 Capital Structure_40 Valuation Model incl. new BP" xfId="1388"/>
    <cellStyle name="_Table_01 Capital Structure_40 Valuation Model incl. new BP 2" xfId="1389"/>
    <cellStyle name="_Table_01 Capital Structure_44 Valuation Model incl. new BP" xfId="1390"/>
    <cellStyle name="_Table_01 Capital Structure_44 Valuation Model incl. new BP 2" xfId="1391"/>
    <cellStyle name="_Table_01 Offering Breakdown" xfId="1392"/>
    <cellStyle name="_Table_01 Offering Breakdown 2" xfId="1393"/>
    <cellStyle name="_Table_02 DCF" xfId="1394"/>
    <cellStyle name="_Table_02 DCF 2" xfId="1395"/>
    <cellStyle name="_Table_02 Enersys Merger Plan" xfId="1396"/>
    <cellStyle name="_Table_02 Enersys Merger Plan 2" xfId="1397"/>
    <cellStyle name="_Table_02 Enersys Merger Plan_03_ Clean LBO Model" xfId="1398"/>
    <cellStyle name="_Table_02 Enersys Merger Plan_03_ Clean LBO Model 2" xfId="1399"/>
    <cellStyle name="_Table_02 Enersys Merger Plan_05_ Clean LBO Model" xfId="1400"/>
    <cellStyle name="_Table_02 Enersys Merger Plan_05_ Clean LBO Model 2" xfId="1401"/>
    <cellStyle name="_Table_02 Enersys Merger Plan_08 Valuation Model incl. new BP" xfId="1402"/>
    <cellStyle name="_Table_02 Enersys Merger Plan_08 Valuation Model incl. new BP 2" xfId="1403"/>
    <cellStyle name="_Table_02 Enersys Merger Plan_09 Valuation Model incl. new BP" xfId="1404"/>
    <cellStyle name="_Table_02 Enersys Merger Plan_09 Valuation Model incl. new BP 2" xfId="1405"/>
    <cellStyle name="_Table_02 Enersys Merger Plan_13 Valuation Model incl. new BP" xfId="1406"/>
    <cellStyle name="_Table_02 Enersys Merger Plan_13 Valuation Model incl. new BP 2" xfId="1407"/>
    <cellStyle name="_Table_02 Enersys Merger Plan_14 Valuation Model incl. new BP" xfId="1408"/>
    <cellStyle name="_Table_02 Enersys Merger Plan_14 Valuation Model incl. new BP 2" xfId="1409"/>
    <cellStyle name="_Table_02 Enersys Merger Plan_15_ Clean LBO Model" xfId="1410"/>
    <cellStyle name="_Table_02 Enersys Merger Plan_15_ Clean LBO Model 2" xfId="1411"/>
    <cellStyle name="_Table_02 Enersys Merger Plan_20 Valuation Model incl. new BP" xfId="1412"/>
    <cellStyle name="_Table_02 Enersys Merger Plan_20 Valuation Model incl. new BP 2" xfId="1413"/>
    <cellStyle name="_Table_02 Enersys Merger Plan_25 Valuation Model incl. new BP" xfId="1414"/>
    <cellStyle name="_Table_02 Enersys Merger Plan_25 Valuation Model incl. new BP 2" xfId="1415"/>
    <cellStyle name="_Table_02 Enersys Merger Plan_33 Valuation Model incl. new BP" xfId="1416"/>
    <cellStyle name="_Table_02 Enersys Merger Plan_33 Valuation Model incl. new BP 2" xfId="1417"/>
    <cellStyle name="_Table_02 Enersys Merger Plan_34 Valuation Model incl. new BP" xfId="1418"/>
    <cellStyle name="_Table_02 Enersys Merger Plan_34 Valuation Model incl. new BP 2" xfId="1419"/>
    <cellStyle name="_Table_02 Enersys Merger Plan_37 Valuation Model incl. new BP" xfId="1420"/>
    <cellStyle name="_Table_02 Enersys Merger Plan_37 Valuation Model incl. new BP 2" xfId="1421"/>
    <cellStyle name="_Table_02 Enersys Merger Plan_38 Valuation Model incl. new BP" xfId="1422"/>
    <cellStyle name="_Table_02 Enersys Merger Plan_38 Valuation Model incl. new BP 2" xfId="1423"/>
    <cellStyle name="_Table_02 Enersys Merger Plan_39 Valuation Model incl. new BP" xfId="1424"/>
    <cellStyle name="_Table_02 Enersys Merger Plan_39 Valuation Model incl. new BP 2" xfId="1425"/>
    <cellStyle name="_Table_02 Enersys Merger Plan_40 Valuation Model incl. new BP" xfId="1426"/>
    <cellStyle name="_Table_02 Enersys Merger Plan_40 Valuation Model incl. new BP 2" xfId="1427"/>
    <cellStyle name="_Table_02 Enersys Merger Plan_44 Valuation Model incl. new BP" xfId="1428"/>
    <cellStyle name="_Table_02 Enersys Merger Plan_44 Valuation Model incl. new BP 2" xfId="1429"/>
    <cellStyle name="_Table_02 Mobile CSC" xfId="1430"/>
    <cellStyle name="_Table_02 Mobile CSC 2" xfId="1431"/>
    <cellStyle name="_Table_02 TDC Merger Plan" xfId="1432"/>
    <cellStyle name="_Table_02 TDC Merger Plan 2" xfId="1433"/>
    <cellStyle name="_Table_02 TDC Merger Plan_03_ Clean LBO Model" xfId="1434"/>
    <cellStyle name="_Table_02 TDC Merger Plan_03_ Clean LBO Model 2" xfId="1435"/>
    <cellStyle name="_Table_02 TDC Merger Plan_05_ Clean LBO Model" xfId="1436"/>
    <cellStyle name="_Table_02 TDC Merger Plan_05_ Clean LBO Model 2" xfId="1437"/>
    <cellStyle name="_Table_02 TDC Merger Plan_08 Valuation Model incl. new BP" xfId="1438"/>
    <cellStyle name="_Table_02 TDC Merger Plan_08 Valuation Model incl. new BP 2" xfId="1439"/>
    <cellStyle name="_Table_02 TDC Merger Plan_09 Valuation Model incl. new BP" xfId="1440"/>
    <cellStyle name="_Table_02 TDC Merger Plan_09 Valuation Model incl. new BP 2" xfId="1441"/>
    <cellStyle name="_Table_02 TDC Merger Plan_13 Valuation Model incl. new BP" xfId="1442"/>
    <cellStyle name="_Table_02 TDC Merger Plan_13 Valuation Model incl. new BP 2" xfId="1443"/>
    <cellStyle name="_Table_02 TDC Merger Plan_14 Valuation Model incl. new BP" xfId="1444"/>
    <cellStyle name="_Table_02 TDC Merger Plan_14 Valuation Model incl. new BP 2" xfId="1445"/>
    <cellStyle name="_Table_02 TDC Merger Plan_15_ Clean LBO Model" xfId="1446"/>
    <cellStyle name="_Table_02 TDC Merger Plan_15_ Clean LBO Model 2" xfId="1447"/>
    <cellStyle name="_Table_02 TDC Merger Plan_20 Valuation Model incl. new BP" xfId="1448"/>
    <cellStyle name="_Table_02 TDC Merger Plan_20 Valuation Model incl. new BP 2" xfId="1449"/>
    <cellStyle name="_Table_02 TDC Merger Plan_25 Valuation Model incl. new BP" xfId="1450"/>
    <cellStyle name="_Table_02 TDC Merger Plan_25 Valuation Model incl. new BP 2" xfId="1451"/>
    <cellStyle name="_Table_02 TDC Merger Plan_33 Valuation Model incl. new BP" xfId="1452"/>
    <cellStyle name="_Table_02 TDC Merger Plan_33 Valuation Model incl. new BP 2" xfId="1453"/>
    <cellStyle name="_Table_02 TDC Merger Plan_34 Valuation Model incl. new BP" xfId="1454"/>
    <cellStyle name="_Table_02 TDC Merger Plan_34 Valuation Model incl. new BP 2" xfId="1455"/>
    <cellStyle name="_Table_02 TDC Merger Plan_37 Valuation Model incl. new BP" xfId="1456"/>
    <cellStyle name="_Table_02 TDC Merger Plan_37 Valuation Model incl. new BP 2" xfId="1457"/>
    <cellStyle name="_Table_02 TDC Merger Plan_38 Valuation Model incl. new BP" xfId="1458"/>
    <cellStyle name="_Table_02 TDC Merger Plan_38 Valuation Model incl. new BP 2" xfId="1459"/>
    <cellStyle name="_Table_02 TDC Merger Plan_39 Valuation Model incl. new BP" xfId="1460"/>
    <cellStyle name="_Table_02 TDC Merger Plan_39 Valuation Model incl. new BP 2" xfId="1461"/>
    <cellStyle name="_Table_02 TDC Merger Plan_40 Valuation Model incl. new BP" xfId="1462"/>
    <cellStyle name="_Table_02 TDC Merger Plan_40 Valuation Model incl. new BP 2" xfId="1463"/>
    <cellStyle name="_Table_02 TDC Merger Plan_44 Valuation Model incl. new BP" xfId="1464"/>
    <cellStyle name="_Table_02 TDC Merger Plan_44 Valuation Model incl. new BP 2" xfId="1465"/>
    <cellStyle name="_Table_02 WACC Analysis" xfId="1466"/>
    <cellStyle name="_Table_02 WACC Analysis 2" xfId="1467"/>
    <cellStyle name="_Table_03 Total Expenses" xfId="1468"/>
    <cellStyle name="_Table_03 Total Expenses 2" xfId="1469"/>
    <cellStyle name="_Table_04 Volatility" xfId="1470"/>
    <cellStyle name="_Table_04 Volatility 2" xfId="1471"/>
    <cellStyle name="_Table_07 Model Alcatel OFD Sept-03" xfId="1472"/>
    <cellStyle name="_Table_07 Model Alcatel OFD Sept-03 2" xfId="1473"/>
    <cellStyle name="_Table_10 LBO Model Packoma oct 2003" xfId="1474"/>
    <cellStyle name="_Table_10- C-lion Merger and Valuation Analysis" xfId="1475"/>
    <cellStyle name="_Table_19 Valuation of Cegetel" xfId="1476"/>
    <cellStyle name="_Table_19 Valuation of Cegetel 2" xfId="1477"/>
    <cellStyle name="_Table_19 Valuation of Cegetel_03_ Clean LBO Model" xfId="1478"/>
    <cellStyle name="_Table_19 Valuation of Cegetel_03_ Clean LBO Model 2" xfId="1479"/>
    <cellStyle name="_Table_19 Valuation of Cegetel_05_ Clean LBO Model" xfId="1480"/>
    <cellStyle name="_Table_19 Valuation of Cegetel_05_ Clean LBO Model 2" xfId="1481"/>
    <cellStyle name="_Table_19 Valuation of Cegetel_08 Valuation Model incl. new BP" xfId="1482"/>
    <cellStyle name="_Table_19 Valuation of Cegetel_08 Valuation Model incl. new BP 2" xfId="1483"/>
    <cellStyle name="_Table_19 Valuation of Cegetel_09 Valuation Model incl. new BP" xfId="1484"/>
    <cellStyle name="_Table_19 Valuation of Cegetel_09 Valuation Model incl. new BP 2" xfId="1485"/>
    <cellStyle name="_Table_19 Valuation of Cegetel_13 Valuation Model incl. new BP" xfId="1486"/>
    <cellStyle name="_Table_19 Valuation of Cegetel_13 Valuation Model incl. new BP 2" xfId="1487"/>
    <cellStyle name="_Table_19 Valuation of Cegetel_14 Valuation Model incl. new BP" xfId="1488"/>
    <cellStyle name="_Table_19 Valuation of Cegetel_14 Valuation Model incl. new BP 2" xfId="1489"/>
    <cellStyle name="_Table_19 Valuation of Cegetel_15_ Clean LBO Model" xfId="1490"/>
    <cellStyle name="_Table_19 Valuation of Cegetel_15_ Clean LBO Model 2" xfId="1491"/>
    <cellStyle name="_Table_19 Valuation of Cegetel_20 Valuation Model incl. new BP" xfId="1492"/>
    <cellStyle name="_Table_19 Valuation of Cegetel_20 Valuation Model incl. new BP 2" xfId="1493"/>
    <cellStyle name="_Table_19 Valuation of Cegetel_25 Valuation Model incl. new BP" xfId="1494"/>
    <cellStyle name="_Table_19 Valuation of Cegetel_25 Valuation Model incl. new BP 2" xfId="1495"/>
    <cellStyle name="_Table_19 Valuation of Cegetel_33 Valuation Model incl. new BP" xfId="1496"/>
    <cellStyle name="_Table_19 Valuation of Cegetel_33 Valuation Model incl. new BP 2" xfId="1497"/>
    <cellStyle name="_Table_19 Valuation of Cegetel_34 Valuation Model incl. new BP" xfId="1498"/>
    <cellStyle name="_Table_19 Valuation of Cegetel_34 Valuation Model incl. new BP 2" xfId="1499"/>
    <cellStyle name="_Table_19 Valuation of Cegetel_37 Valuation Model incl. new BP" xfId="1500"/>
    <cellStyle name="_Table_19 Valuation of Cegetel_37 Valuation Model incl. new BP 2" xfId="1501"/>
    <cellStyle name="_Table_19 Valuation of Cegetel_38 Valuation Model incl. new BP" xfId="1502"/>
    <cellStyle name="_Table_19 Valuation of Cegetel_38 Valuation Model incl. new BP 2" xfId="1503"/>
    <cellStyle name="_Table_19 Valuation of Cegetel_39 Valuation Model incl. new BP" xfId="1504"/>
    <cellStyle name="_Table_19 Valuation of Cegetel_39 Valuation Model incl. new BP 2" xfId="1505"/>
    <cellStyle name="_Table_19 Valuation of Cegetel_40 Valuation Model incl. new BP" xfId="1506"/>
    <cellStyle name="_Table_19 Valuation of Cegetel_40 Valuation Model incl. new BP 2" xfId="1507"/>
    <cellStyle name="_Table_19 Valuation of Cegetel_44 Valuation Model incl. new BP" xfId="1508"/>
    <cellStyle name="_Table_19 Valuation of Cegetel_44 Valuation Model incl. new BP 2" xfId="1509"/>
    <cellStyle name="_Table_190503 Model2" xfId="1510"/>
    <cellStyle name="_Table_190503 Model2 2" xfId="1511"/>
    <cellStyle name="_Table_20 Operational Model" xfId="1512"/>
    <cellStyle name="_Table_20 Operational Model 2" xfId="1513"/>
    <cellStyle name="_Table_2001 09 20" xfId="1514"/>
    <cellStyle name="_Table_44 Valuation Model incl. new BP" xfId="1515"/>
    <cellStyle name="_Table_44 Valuation Model incl. new BP 2" xfId="1516"/>
    <cellStyle name="_Table_58_Model Rexel_Scenarios" xfId="1517"/>
    <cellStyle name="_Table_Accretion_Management_19Sep" xfId="1518"/>
    <cellStyle name="_Table_Accretion_Management_21Aug.2" xfId="1519"/>
    <cellStyle name="_Table_Accretion_Management_Sep1" xfId="1520"/>
    <cellStyle name="_Table_Barra Betas1" xfId="1521"/>
    <cellStyle name="_Table_Barra Betas1 2" xfId="1522"/>
    <cellStyle name="_Table_Betas" xfId="1523"/>
    <cellStyle name="_Table_Betas 2" xfId="1524"/>
    <cellStyle name="_Table_Bottom-Up Site Analysis (220801)" xfId="1525"/>
    <cellStyle name="_Table_Bottom-Up Site Analysis (220801) 2" xfId="1526"/>
    <cellStyle name="_Table_Bottom-Up Site Analysis v2" xfId="1527"/>
    <cellStyle name="_Table_Bottom-Up Site Analysis v2 2" xfId="1528"/>
    <cellStyle name="_Table_Cairo LBO model - Sept 06" xfId="1529"/>
    <cellStyle name="_Table_Cairo LBO model - Sept 06 2" xfId="1530"/>
    <cellStyle name="_Table_Casto DCF_June22" xfId="1531"/>
    <cellStyle name="_Table_Contribution analysis" xfId="1532"/>
    <cellStyle name="_Table_Contribution Analysis_Brokers_Sep2" xfId="1533"/>
    <cellStyle name="_Table_Contribution Analysis_Brokers_Sep6" xfId="1534"/>
    <cellStyle name="_Table_CSC - revised version 27 october" xfId="1535"/>
    <cellStyle name="_Table_CSC - revised version 27 october 2" xfId="1536"/>
    <cellStyle name="_Table_DCF - July 2, 2001" xfId="1537"/>
    <cellStyle name="_Table_deal comp data 99 reduced" xfId="1538"/>
    <cellStyle name="_Table_deal comp data 99 reduced 2" xfId="1539"/>
    <cellStyle name="_Table_Feeder" xfId="1540"/>
    <cellStyle name="_Table_Feeder 2" xfId="1541"/>
    <cellStyle name="_Table_Financial and Credit Impact" xfId="1542"/>
    <cellStyle name="_Table_Financial and Credit Impact 2" xfId="1543"/>
    <cellStyle name="_Table_Financial Model v75.0" xfId="1544"/>
    <cellStyle name="_Table_Financials &amp; Valuation v16 Indigo" xfId="1545"/>
    <cellStyle name="_Table_Financing alternatives key credit" xfId="1546"/>
    <cellStyle name="_Table_Financing alternatives key credit 2" xfId="1547"/>
    <cellStyle name="_Table_liberate fact sheet" xfId="1548"/>
    <cellStyle name="_Table_M&amp;A Model" xfId="1549"/>
    <cellStyle name="_Table_M&amp;A Model 2" xfId="1550"/>
    <cellStyle name="_Table_M&amp;A projections" xfId="1551"/>
    <cellStyle name="_Table_M&amp;A projections 2" xfId="1552"/>
    <cellStyle name="_Table_Marionnaud DCF Sept-03" xfId="1553"/>
    <cellStyle name="_Table_Marionnaud DCF Sept-03 2" xfId="1554"/>
    <cellStyle name="_Table_Marionnaud Model_15April" xfId="1555"/>
    <cellStyle name="_Table_Marionnaud Model_15April 2" xfId="0"/>
    <cellStyle name="_Table_Modele Sigma-Kalon - 7 dec 01" xfId="0"/>
    <cellStyle name="_Table_MTU Diesel LBO Model" xfId="0"/>
    <cellStyle name="_Table_MTU Diesel LBO Model 2" xfId="0"/>
    <cellStyle name="_Table_NKF_HomeDepot_2Aug" xfId="0"/>
    <cellStyle name="_Table_Offering Breakdown - 09-Jun -2005" xfId="0"/>
    <cellStyle name="_Table_Offering Breakdown - 09-Jun -2005 2" xfId="0"/>
    <cellStyle name="_Table_Options_Converts" xfId="0"/>
    <cellStyle name="_Table_Options_Converts 2" xfId="0"/>
    <cellStyle name="_Table_Project Wincor LBO Model 2a" xfId="0"/>
    <cellStyle name="_Table_Project Wincor LBO Model 2b" xfId="0"/>
    <cellStyle name="_Table_Rollout of 26 - 36 Networks in Finland" xfId="0"/>
    <cellStyle name="_Table_Rollout of 26 - 36 Networks in Finland 2" xfId="0"/>
    <cellStyle name="_Table_SantaLucia Debt Coverage analysis - 12 June 2001" xfId="0"/>
    <cellStyle name="_Table_StockGroupKeyFinancials" xfId="0"/>
    <cellStyle name="_Table_StockGroupKeyFinancials 2" xfId="0"/>
    <cellStyle name="_Table_underwrite table" xfId="0"/>
    <cellStyle name="_Table_underwrite table 2" xfId="0"/>
    <cellStyle name="_Table_Unibase Preliminary Valuations" xfId="0"/>
    <cellStyle name="_Table_Unibase Preliminary Valuations 2" xfId="0"/>
    <cellStyle name="_Table_Volatility" xfId="0"/>
    <cellStyle name="_Table_Volatility 2" xfId="0"/>
    <cellStyle name="_Table_Working Capital Swings" xfId="0"/>
    <cellStyle name="_Table_Working Capital Swings 2" xfId="0"/>
    <cellStyle name="_TableHead" xfId="0"/>
    <cellStyle name="_TableHead_01 Capital Structure" xfId="0"/>
    <cellStyle name="_TableHead_01 Capital Structure_03_ Clean LBO Model" xfId="0"/>
    <cellStyle name="_TableHead_01 Capital Structure_05_ Clean LBO Model" xfId="0"/>
    <cellStyle name="_TableHead_01 Capital Structure_08 Valuation Model incl. new BP" xfId="0"/>
    <cellStyle name="_TableHead_01 Capital Structure_09 Valuation Model incl. new BP" xfId="0"/>
    <cellStyle name="_TableHead_01 Capital Structure_13 Valuation Model incl. new BP" xfId="0"/>
    <cellStyle name="_TableHead_01 Capital Structure_14 Valuation Model incl. new BP" xfId="0"/>
    <cellStyle name="_TableHead_01 Capital Structure_15_ Clean LBO Model" xfId="0"/>
    <cellStyle name="_TableHead_01 Capital Structure_20 Valuation Model incl. new BP" xfId="0"/>
    <cellStyle name="_TableHead_01 Capital Structure_25 Valuation Model incl. new BP" xfId="0"/>
    <cellStyle name="_TableHead_01 Capital Structure_33 Valuation Model incl. new BP" xfId="0"/>
    <cellStyle name="_TableHead_01 Capital Structure_34 Valuation Model incl. new BP" xfId="0"/>
    <cellStyle name="_TableHead_01 Capital Structure_37 Valuation Model incl. new BP" xfId="0"/>
    <cellStyle name="_TableHead_01 Capital Structure_38 Valuation Model incl. new BP" xfId="0"/>
    <cellStyle name="_TableHead_01 Capital Structure_39 Valuation Model incl. new BP" xfId="0"/>
    <cellStyle name="_TableHead_01 Capital Structure_40 Valuation Model incl. new BP" xfId="0"/>
    <cellStyle name="_TableHead_01 Capital Structure_44 Valuation Model incl. new BP" xfId="0"/>
    <cellStyle name="_TableHead_01 Offering Breakdown" xfId="0"/>
    <cellStyle name="_TableHead_02 Enersys Merger Plan" xfId="0"/>
    <cellStyle name="_TableHead_02 Enersys Merger Plan_03_ Clean LBO Model" xfId="0"/>
    <cellStyle name="_TableHead_02 Enersys Merger Plan_05_ Clean LBO Model" xfId="0"/>
    <cellStyle name="_TableHead_02 Enersys Merger Plan_08 Valuation Model incl. new BP" xfId="0"/>
    <cellStyle name="_TableHead_02 Enersys Merger Plan_09 Valuation Model incl. new BP" xfId="0"/>
    <cellStyle name="_TableHead_02 Enersys Merger Plan_13 Valuation Model incl. new BP" xfId="0"/>
    <cellStyle name="_TableHead_02 Enersys Merger Plan_14 Valuation Model incl. new BP" xfId="0"/>
    <cellStyle name="_TableHead_02 Enersys Merger Plan_15_ Clean LBO Model" xfId="0"/>
    <cellStyle name="_TableHead_02 Enersys Merger Plan_20 Valuation Model incl. new BP" xfId="0"/>
    <cellStyle name="_TableHead_02 Enersys Merger Plan_25 Valuation Model incl. new BP" xfId="0"/>
    <cellStyle name="_TableHead_02 Enersys Merger Plan_33 Valuation Model incl. new BP" xfId="0"/>
    <cellStyle name="_TableHead_02 Enersys Merger Plan_34 Valuation Model incl. new BP" xfId="0"/>
    <cellStyle name="_TableHead_02 Enersys Merger Plan_37 Valuation Model incl. new BP" xfId="0"/>
    <cellStyle name="_TableHead_02 Enersys Merger Plan_38 Valuation Model incl. new BP" xfId="0"/>
    <cellStyle name="_TableHead_02 Enersys Merger Plan_39 Valuation Model incl. new BP" xfId="0"/>
    <cellStyle name="_TableHead_02 Enersys Merger Plan_40 Valuation Model incl. new BP" xfId="0"/>
    <cellStyle name="_TableHead_02 Enersys Merger Plan_44 Valuation Model incl. new BP" xfId="0"/>
    <cellStyle name="_TableHead_02 TDC Merger Plan" xfId="0"/>
    <cellStyle name="_TableHead_02 TDC Merger Plan_03_ Clean LBO Model" xfId="0"/>
    <cellStyle name="_TableHead_02 TDC Merger Plan_05_ Clean LBO Model" xfId="0"/>
    <cellStyle name="_TableHead_02 TDC Merger Plan_08 Valuation Model incl. new BP" xfId="0"/>
    <cellStyle name="_TableHead_02 TDC Merger Plan_09 Valuation Model incl. new BP" xfId="0"/>
    <cellStyle name="_TableHead_02 TDC Merger Plan_13 Valuation Model incl. new BP" xfId="0"/>
    <cellStyle name="_TableHead_02 TDC Merger Plan_14 Valuation Model incl. new BP" xfId="0"/>
    <cellStyle name="_TableHead_02 TDC Merger Plan_15_ Clean LBO Model" xfId="0"/>
    <cellStyle name="_TableHead_02 TDC Merger Plan_20 Valuation Model incl. new BP" xfId="0"/>
    <cellStyle name="_TableHead_02 TDC Merger Plan_25 Valuation Model incl. new BP" xfId="0"/>
    <cellStyle name="_TableHead_02 TDC Merger Plan_33 Valuation Model incl. new BP" xfId="0"/>
    <cellStyle name="_TableHead_02 TDC Merger Plan_34 Valuation Model incl. new BP" xfId="0"/>
    <cellStyle name="_TableHead_02 TDC Merger Plan_37 Valuation Model incl. new BP" xfId="0"/>
    <cellStyle name="_TableHead_02 TDC Merger Plan_38 Valuation Model incl. new BP" xfId="0"/>
    <cellStyle name="_TableHead_02 TDC Merger Plan_39 Valuation Model incl. new BP" xfId="0"/>
    <cellStyle name="_TableHead_02 TDC Merger Plan_40 Valuation Model incl. new BP" xfId="0"/>
    <cellStyle name="_TableHead_02 TDC Merger Plan_44 Valuation Model incl. new BP" xfId="0"/>
    <cellStyle name="_TableHead_02 WACC Analysis" xfId="0"/>
    <cellStyle name="_TableHead_03 Total Expenses" xfId="0"/>
    <cellStyle name="_TableHead_04 Volatility" xfId="0"/>
    <cellStyle name="_TableHead_08 model" xfId="0"/>
    <cellStyle name="_TableHead_16 Detail of Key Metrics_mario marco" xfId="0"/>
    <cellStyle name="_TableHead_16 Detail of Key Metrics_mario marco_Quasi Rent Illustration" xfId="0"/>
    <cellStyle name="_TableHead_16 Detail of Key Metrics_mario marco_YLC" xfId="0"/>
    <cellStyle name="_TableHead_19 Valuation of Cegetel" xfId="0"/>
    <cellStyle name="_TableHead_19 Valuation of Cegetel_03_ Clean LBO Model" xfId="0"/>
    <cellStyle name="_TableHead_19 Valuation of Cegetel_05_ Clean LBO Model" xfId="0"/>
    <cellStyle name="_TableHead_19 Valuation of Cegetel_08 Valuation Model incl. new BP" xfId="0"/>
    <cellStyle name="_TableHead_19 Valuation of Cegetel_09 Valuation Model incl. new BP" xfId="0"/>
    <cellStyle name="_TableHead_19 Valuation of Cegetel_13 Valuation Model incl. new BP" xfId="0"/>
    <cellStyle name="_TableHead_19 Valuation of Cegetel_14 Valuation Model incl. new BP" xfId="0"/>
    <cellStyle name="_TableHead_19 Valuation of Cegetel_15_ Clean LBO Model" xfId="0"/>
    <cellStyle name="_TableHead_19 Valuation of Cegetel_20 Valuation Model incl. new BP" xfId="0"/>
    <cellStyle name="_TableHead_19 Valuation of Cegetel_25 Valuation Model incl. new BP" xfId="0"/>
    <cellStyle name="_TableHead_19 Valuation of Cegetel_33 Valuation Model incl. new BP" xfId="0"/>
    <cellStyle name="_TableHead_19 Valuation of Cegetel_34 Valuation Model incl. new BP" xfId="0"/>
    <cellStyle name="_TableHead_19 Valuation of Cegetel_37 Valuation Model incl. new BP" xfId="0"/>
    <cellStyle name="_TableHead_19 Valuation of Cegetel_38 Valuation Model incl. new BP" xfId="0"/>
    <cellStyle name="_TableHead_19 Valuation of Cegetel_39 Valuation Model incl. new BP" xfId="0"/>
    <cellStyle name="_TableHead_19 Valuation of Cegetel_40 Valuation Model incl. new BP" xfId="0"/>
    <cellStyle name="_TableHead_19 Valuation of Cegetel_44 Valuation Model incl. new BP" xfId="0"/>
    <cellStyle name="_TableHead_20 Operational Model" xfId="0"/>
    <cellStyle name="_TableHead_44 Valuation Model incl. new BP" xfId="0"/>
    <cellStyle name="_TableHead_Betas" xfId="0"/>
    <cellStyle name="_TableHead_Cairo LBO model - Sept 06" xfId="0"/>
    <cellStyle name="_TableHead_Feeder" xfId="0"/>
    <cellStyle name="_TableHead_M&amp;A Model" xfId="0"/>
    <cellStyle name="_TableHead_M&amp;A projections" xfId="0"/>
    <cellStyle name="_TableHead_MTU Diesel LBO Model" xfId="0"/>
    <cellStyle name="_TableHead_Offering Breakdown - 09-Jun -2005" xfId="0"/>
    <cellStyle name="_TableHead_Quasi Rent Illustration" xfId="0"/>
    <cellStyle name="_TableHead_RIM Pharma Projections v03" xfId="0"/>
    <cellStyle name="_TableHead_StockGroupKeyFinancials" xfId="0"/>
    <cellStyle name="_TableHead_underwrite table" xfId="0"/>
    <cellStyle name="_TableHead_Volatility" xfId="0"/>
    <cellStyle name="_TableHead_YLC" xfId="0"/>
    <cellStyle name="_TableHeading" xfId="0"/>
    <cellStyle name="_TableRowBorder" xfId="0"/>
    <cellStyle name="_TableRowHead" xfId="0"/>
    <cellStyle name="_TableRowHead_01 Capital Structure" xfId="0"/>
    <cellStyle name="_TableRowHead_01 Capital Structure_03_ Clean LBO Model" xfId="0"/>
    <cellStyle name="_TableRowHead_01 Capital Structure_05_ Clean LBO Model" xfId="0"/>
    <cellStyle name="_TableRowHead_01 Capital Structure_08 Valuation Model incl. new BP" xfId="0"/>
    <cellStyle name="_TableRowHead_01 Capital Structure_09 Valuation Model incl. new BP" xfId="0"/>
    <cellStyle name="_TableRowHead_01 Capital Structure_13 Valuation Model incl. new BP" xfId="0"/>
    <cellStyle name="_TableRowHead_01 Capital Structure_14 Valuation Model incl. new BP" xfId="0"/>
    <cellStyle name="_TableRowHead_01 Capital Structure_15_ Clean LBO Model" xfId="0"/>
    <cellStyle name="_TableRowHead_01 Capital Structure_20 Valuation Model incl. new BP" xfId="0"/>
    <cellStyle name="_TableRowHead_01 Capital Structure_25 Valuation Model incl. new BP" xfId="0"/>
    <cellStyle name="_TableRowHead_01 Capital Structure_33 Valuation Model incl. new BP" xfId="0"/>
    <cellStyle name="_TableRowHead_01 Capital Structure_34 Valuation Model incl. new BP" xfId="0"/>
    <cellStyle name="_TableRowHead_01 Capital Structure_37 Valuation Model incl. new BP" xfId="0"/>
    <cellStyle name="_TableRowHead_01 Capital Structure_38 Valuation Model incl. new BP" xfId="0"/>
    <cellStyle name="_TableRowHead_01 Capital Structure_39 Valuation Model incl. new BP" xfId="0"/>
    <cellStyle name="_TableRowHead_01 Capital Structure_40 Valuation Model incl. new BP" xfId="0"/>
    <cellStyle name="_TableRowHead_01 Capital Structure_44 Valuation Model incl. new BP" xfId="0"/>
    <cellStyle name="_TableRowHead_01 Offering Breakdown" xfId="0"/>
    <cellStyle name="_TableRowHead_02 Enersys Merger Plan" xfId="0"/>
    <cellStyle name="_TableRowHead_02 Enersys Merger Plan_03_ Clean LBO Model" xfId="0"/>
    <cellStyle name="_TableRowHead_02 Enersys Merger Plan_05_ Clean LBO Model" xfId="0"/>
    <cellStyle name="_TableRowHead_02 Enersys Merger Plan_08 Valuation Model incl. new BP" xfId="0"/>
    <cellStyle name="_TableRowHead_02 Enersys Merger Plan_09 Valuation Model incl. new BP" xfId="0"/>
    <cellStyle name="_TableRowHead_02 Enersys Merger Plan_13 Valuation Model incl. new BP" xfId="0"/>
    <cellStyle name="_TableRowHead_02 Enersys Merger Plan_14 Valuation Model incl. new BP" xfId="0"/>
    <cellStyle name="_TableRowHead_02 Enersys Merger Plan_15_ Clean LBO Model" xfId="0"/>
    <cellStyle name="_TableRowHead_02 Enersys Merger Plan_20 Valuation Model incl. new BP" xfId="0"/>
    <cellStyle name="_TableRowHead_02 Enersys Merger Plan_25 Valuation Model incl. new BP" xfId="0"/>
    <cellStyle name="_TableRowHead_02 Enersys Merger Plan_33 Valuation Model incl. new BP" xfId="0"/>
    <cellStyle name="_TableRowHead_02 Enersys Merger Plan_34 Valuation Model incl. new BP" xfId="0"/>
    <cellStyle name="_TableRowHead_02 Enersys Merger Plan_37 Valuation Model incl. new BP" xfId="0"/>
    <cellStyle name="_TableRowHead_02 Enersys Merger Plan_38 Valuation Model incl. new BP" xfId="0"/>
    <cellStyle name="_TableRowHead_02 Enersys Merger Plan_39 Valuation Model incl. new BP" xfId="0"/>
    <cellStyle name="_TableRowHead_02 Enersys Merger Plan_40 Valuation Model incl. new BP" xfId="0"/>
    <cellStyle name="_TableRowHead_02 Enersys Merger Plan_44 Valuation Model incl. new BP" xfId="0"/>
    <cellStyle name="_TableRowHead_02 TDC Merger Plan" xfId="0"/>
    <cellStyle name="_TableRowHead_02 TDC Merger Plan_03_ Clean LBO Model" xfId="0"/>
    <cellStyle name="_TableRowHead_02 TDC Merger Plan_05_ Clean LBO Model" xfId="0"/>
    <cellStyle name="_TableRowHead_02 TDC Merger Plan_08 Valuation Model incl. new BP" xfId="0"/>
    <cellStyle name="_TableRowHead_02 TDC Merger Plan_09 Valuation Model incl. new BP" xfId="0"/>
    <cellStyle name="_TableRowHead_02 TDC Merger Plan_13 Valuation Model incl. new BP" xfId="0"/>
    <cellStyle name="_TableRowHead_02 TDC Merger Plan_14 Valuation Model incl. new BP" xfId="0"/>
    <cellStyle name="_TableRowHead_02 TDC Merger Plan_15_ Clean LBO Model" xfId="0"/>
    <cellStyle name="_TableRowHead_02 TDC Merger Plan_20 Valuation Model incl. new BP" xfId="0"/>
    <cellStyle name="_TableRowHead_02 TDC Merger Plan_25 Valuation Model incl. new BP" xfId="0"/>
    <cellStyle name="_TableRowHead_02 TDC Merger Plan_33 Valuation Model incl. new BP" xfId="0"/>
    <cellStyle name="_TableRowHead_02 TDC Merger Plan_34 Valuation Model incl. new BP" xfId="0"/>
    <cellStyle name="_TableRowHead_02 TDC Merger Plan_37 Valuation Model incl. new BP" xfId="0"/>
    <cellStyle name="_TableRowHead_02 TDC Merger Plan_38 Valuation Model incl. new BP" xfId="0"/>
    <cellStyle name="_TableRowHead_02 TDC Merger Plan_39 Valuation Model incl. new BP" xfId="0"/>
    <cellStyle name="_TableRowHead_02 TDC Merger Plan_40 Valuation Model incl. new BP" xfId="0"/>
    <cellStyle name="_TableRowHead_02 TDC Merger Plan_44 Valuation Model incl. new BP" xfId="0"/>
    <cellStyle name="_TableRowHead_02 WACC Analysis" xfId="0"/>
    <cellStyle name="_TableRowHead_03 Total Expenses" xfId="0"/>
    <cellStyle name="_TableRowHead_04 Volatility" xfId="0"/>
    <cellStyle name="_TableRowHead_08 model" xfId="0"/>
    <cellStyle name="_TableRowHead_19 Valuation of Cegetel" xfId="0"/>
    <cellStyle name="_TableRowHead_19 Valuation of Cegetel_03_ Clean LBO Model" xfId="0"/>
    <cellStyle name="_TableRowHead_19 Valuation of Cegetel_05_ Clean LBO Model" xfId="0"/>
    <cellStyle name="_TableRowHead_19 Valuation of Cegetel_08 Valuation Model incl. new BP" xfId="0"/>
    <cellStyle name="_TableRowHead_19 Valuation of Cegetel_09 Valuation Model incl. new BP" xfId="0"/>
    <cellStyle name="_TableRowHead_19 Valuation of Cegetel_13 Valuation Model incl. new BP" xfId="0"/>
    <cellStyle name="_TableRowHead_19 Valuation of Cegetel_14 Valuation Model incl. new BP" xfId="0"/>
    <cellStyle name="_TableRowHead_19 Valuation of Cegetel_15_ Clean LBO Model" xfId="0"/>
    <cellStyle name="_TableRowHead_19 Valuation of Cegetel_20 Valuation Model incl. new BP" xfId="0"/>
    <cellStyle name="_TableRowHead_19 Valuation of Cegetel_25 Valuation Model incl. new BP" xfId="0"/>
    <cellStyle name="_TableRowHead_19 Valuation of Cegetel_33 Valuation Model incl. new BP" xfId="0"/>
    <cellStyle name="_TableRowHead_19 Valuation of Cegetel_34 Valuation Model incl. new BP" xfId="0"/>
    <cellStyle name="_TableRowHead_19 Valuation of Cegetel_37 Valuation Model incl. new BP" xfId="0"/>
    <cellStyle name="_TableRowHead_19 Valuation of Cegetel_38 Valuation Model incl. new BP" xfId="0"/>
    <cellStyle name="_TableRowHead_19 Valuation of Cegetel_39 Valuation Model incl. new BP" xfId="0"/>
    <cellStyle name="_TableRowHead_19 Valuation of Cegetel_40 Valuation Model incl. new BP" xfId="0"/>
    <cellStyle name="_TableRowHead_19 Valuation of Cegetel_44 Valuation Model incl. new BP" xfId="0"/>
    <cellStyle name="_TableRowHead_20 Operational Model" xfId="0"/>
    <cellStyle name="_TableRowHead_44 Valuation Model incl. new BP" xfId="0"/>
    <cellStyle name="_TableRowHead_Betas" xfId="0"/>
    <cellStyle name="_TableRowHead_Cairo LBO model - Sept 06" xfId="0"/>
    <cellStyle name="_TableRowHead_Offering Breakdown - 09-Jun -2005" xfId="0"/>
    <cellStyle name="_TableRowHead_StockGroupKeyFinancials" xfId="0"/>
    <cellStyle name="_TableRowHead_Telenet Client Financing Model 20030924" xfId="0"/>
    <cellStyle name="_TableRowHead_Volatility" xfId="0"/>
    <cellStyle name="_TableRowHeading" xfId="0"/>
    <cellStyle name="_TableSuperHead" xfId="0"/>
    <cellStyle name="_TableSuperHead_02 WACC Analysis" xfId="0"/>
    <cellStyle name="_TableSuperHead_03 Total Expenses" xfId="0"/>
    <cellStyle name="_TableSuperHead_04 Volatility" xfId="0"/>
    <cellStyle name="_TableSuperHead_44 Valuation Model incl. new BP" xfId="0"/>
    <cellStyle name="_TableSuperHead_Betas" xfId="0"/>
    <cellStyle name="_TableSuperHead_Cairo LBO model - Sept 06" xfId="0"/>
    <cellStyle name="_TableSuperHead_Offering Breakdown - 09-Jun -2005" xfId="0"/>
    <cellStyle name="_TableSuperHead_StockGroupKeyFinancials" xfId="0"/>
    <cellStyle name="_TableSuperHead_Volatility" xfId="0"/>
    <cellStyle name="_TableText" xfId="0"/>
    <cellStyle name="_UBSIB_GSF_Model_Feb_2006v3" xfId="0"/>
    <cellStyle name="_underwrite table" xfId="0"/>
    <cellStyle name="_Version 10" xfId="0"/>
    <cellStyle name="_Version 9" xfId="0"/>
    <cellStyle name="_VNU Operating Model V4" xfId="0"/>
    <cellStyle name="_WACC Attack (Fairness Approved)" xfId="0"/>
    <cellStyle name="a" xfId="0"/>
    <cellStyle name="ac" xfId="0"/>
    <cellStyle name="Accent1 2" xfId="0"/>
    <cellStyle name="Accent1 2 2" xfId="0"/>
    <cellStyle name="Accent2 2" xfId="0"/>
    <cellStyle name="Accent2 2 2" xfId="0"/>
    <cellStyle name="Accent3 2" xfId="0"/>
    <cellStyle name="Accent3 2 2" xfId="0"/>
    <cellStyle name="Accent4 2" xfId="0"/>
    <cellStyle name="Accent4 2 2" xfId="0"/>
    <cellStyle name="Accent5 2" xfId="0"/>
    <cellStyle name="Accent5 2 2" xfId="0"/>
    <cellStyle name="Accent6 2" xfId="0"/>
    <cellStyle name="Accent6 2 2" xfId="0"/>
    <cellStyle name="acct" xfId="0"/>
    <cellStyle name="Acct 0" xfId="0"/>
    <cellStyle name="Acct 1" xfId="0"/>
    <cellStyle name="Acct 1,$" xfId="0"/>
    <cellStyle name="Acquisition" xfId="0"/>
    <cellStyle name="act" xfId="0"/>
    <cellStyle name="Actual data" xfId="0"/>
    <cellStyle name="Actual Date" xfId="0"/>
    <cellStyle name="Actual year" xfId="0"/>
    <cellStyle name="Actuals Cells" xfId="0"/>
    <cellStyle name="AFE" xfId="0"/>
    <cellStyle name="aht" xfId="0"/>
    <cellStyle name="AJHCustom" xfId="0"/>
    <cellStyle name="ARaging" xfId="0"/>
    <cellStyle name="args.style" xfId="0"/>
    <cellStyle name="arial" xfId="0"/>
    <cellStyle name="Arial 10" xfId="0"/>
    <cellStyle name="Arial 12" xfId="0"/>
    <cellStyle name="Arial6Bold" xfId="0"/>
    <cellStyle name="Arial8Bold" xfId="0"/>
    <cellStyle name="Arial8Italic" xfId="0"/>
    <cellStyle name="ArialNormal" xfId="0"/>
    <cellStyle name="As_Reported" xfId="0"/>
    <cellStyle name="AsNorm" xfId="0"/>
    <cellStyle name="AsPer" xfId="0"/>
    <cellStyle name="Ass_perc" xfId="0"/>
    <cellStyle name="Assum 0" xfId="0"/>
    <cellStyle name="Assum 0 2" xfId="0"/>
    <cellStyle name="Assum 1,$" xfId="0"/>
    <cellStyle name="Assum 1,$ 2" xfId="0"/>
    <cellStyle name="Assum 1,%" xfId="0"/>
    <cellStyle name="Assum 1,% 2" xfId="0"/>
    <cellStyle name="Assumption" xfId="0"/>
    <cellStyle name="Assumptions" xfId="0"/>
    <cellStyle name="Assumptions % 0 dp" xfId="0"/>
    <cellStyle name="Assumptions % 1 dp" xfId="0"/>
    <cellStyle name="Assumptions % 2 dp" xfId="0"/>
    <cellStyle name="Assumptions % 3 dp" xfId="0"/>
    <cellStyle name="Assumptions 0 dp" xfId="0"/>
    <cellStyle name="Assumptions 1 dp" xfId="0"/>
    <cellStyle name="Assumptions 2 dp" xfId="0"/>
    <cellStyle name="Assumptions 3 dp" xfId="0"/>
    <cellStyle name="Assumptions x 1 dp" xfId="0"/>
    <cellStyle name="Assumptions x 2 dp" xfId="0"/>
    <cellStyle name="ast" xfId="0"/>
    <cellStyle name="at" xfId="0"/>
    <cellStyle name="Attention" xfId="0"/>
    <cellStyle name="Awaiting LAS" xfId="0"/>
    <cellStyle name="Año" xfId="0"/>
    <cellStyle name="b" xfId="0"/>
    <cellStyle name="b$0" xfId="0"/>
    <cellStyle name="b$1" xfId="0"/>
    <cellStyle name="b$2" xfId="0"/>
    <cellStyle name="b%0" xfId="0"/>
    <cellStyle name="b%1" xfId="0"/>
    <cellStyle name="b%2" xfId="0"/>
    <cellStyle name="b0" xfId="0"/>
    <cellStyle name="b09" xfId="0"/>
    <cellStyle name="b1" xfId="0"/>
    <cellStyle name="b2" xfId="0"/>
    <cellStyle name="b_Eagle Bear model v8" xfId="0"/>
    <cellStyle name="b_Feeder" xfId="0"/>
    <cellStyle name="b_GKN_FNM model v3" xfId="0"/>
    <cellStyle name="b_GKN_FNM model v3 2" xfId="0"/>
    <cellStyle name="b_Impress - Shareholder returns - JPM Apr 26" xfId="0"/>
    <cellStyle name="b_M&amp;A Model" xfId="0"/>
    <cellStyle name="b_M&amp;A projections" xfId="0"/>
    <cellStyle name="b_Mivisa DCF v1" xfId="0"/>
    <cellStyle name="b_Project Lucy model v40 160305" xfId="0"/>
    <cellStyle name="b_Project Lucy model v40 160305 2" xfId="0"/>
    <cellStyle name="b_Project Lucy model v40 160305 2 2" xfId="0"/>
    <cellStyle name="b_Project Lucy model v40 160305 3" xfId="0"/>
    <cellStyle name="b_Project Lucy model v40 160305_Gondola Debt &amp; Valuation Model - 041109" xfId="0"/>
    <cellStyle name="b_Project Lucy model v40 160305_Gondola Debt &amp; Valuation Model - 041109 2" xfId="0"/>
    <cellStyle name="Bad 2" xfId="0"/>
    <cellStyle name="Bad 2 2" xfId="0"/>
    <cellStyle name="BalanceSheet" xfId="0"/>
    <cellStyle name="Banner" xfId="0"/>
    <cellStyle name="Basic" xfId="0"/>
    <cellStyle name="Basis points" xfId="0"/>
    <cellStyle name="bbox" xfId="0"/>
    <cellStyle name="Besuchter Hyperlink_Key assumptions GX companies" xfId="0"/>
    <cellStyle name="Billion" xfId="0"/>
    <cellStyle name="bjla" xfId="0"/>
    <cellStyle name="bl" xfId="0"/>
    <cellStyle name="black" xfId="0"/>
    <cellStyle name="Black block" xfId="0"/>
    <cellStyle name="Black Text" xfId="0"/>
    <cellStyle name="Black Text (No Wrap)" xfId="0"/>
    <cellStyle name="Black_Feeder" xfId="0"/>
    <cellStyle name="BlackStrike" xfId="0"/>
    <cellStyle name="BlackText" xfId="0"/>
    <cellStyle name="BlackTitle" xfId="0"/>
    <cellStyle name="Blank" xfId="0"/>
    <cellStyle name="Blank [$]" xfId="0"/>
    <cellStyle name="Blank [%]" xfId="0"/>
    <cellStyle name="Blank [,]" xfId="0"/>
    <cellStyle name="Blank [1$]" xfId="0"/>
    <cellStyle name="Blank [1%]" xfId="0"/>
    <cellStyle name="Blank [1,]" xfId="0"/>
    <cellStyle name="Blank [2$]" xfId="0"/>
    <cellStyle name="Blank [2%]" xfId="0"/>
    <cellStyle name="Blank [2,]" xfId="0"/>
    <cellStyle name="Blank [3$]" xfId="0"/>
    <cellStyle name="Blank [3%]" xfId="0"/>
    <cellStyle name="Blank [3,]" xfId="0"/>
    <cellStyle name="blank_Feeder" xfId="0"/>
    <cellStyle name="block" xfId="0"/>
    <cellStyle name="Block Titles" xfId="0"/>
    <cellStyle name="Block Titles 2" xfId="0"/>
    <cellStyle name="blp_column_header" xfId="0"/>
    <cellStyle name="blu" xfId="0"/>
    <cellStyle name="Blue" xfId="0"/>
    <cellStyle name="Blue heading" xfId="0"/>
    <cellStyle name="blue shading" xfId="0"/>
    <cellStyle name="Blue Text" xfId="0"/>
    <cellStyle name="Blue Text - Ariel 10" xfId="0"/>
    <cellStyle name="Blue Title" xfId="0"/>
    <cellStyle name="blue$00" xfId="0"/>
    <cellStyle name="Blue&amp;white" xfId="0"/>
    <cellStyle name="Blue_02 Enersys - SAFT Merger_DH" xfId="0"/>
    <cellStyle name="BLuedashZero" xfId="0"/>
    <cellStyle name="bluenodec" xfId="0"/>
    <cellStyle name="bluepercent" xfId="0"/>
    <cellStyle name="bo" xfId="0"/>
    <cellStyle name="bobby" xfId="0"/>
    <cellStyle name="Body_$Dollars" xfId="0"/>
    <cellStyle name="bold" xfId="0"/>
    <cellStyle name="Bold/Border" xfId="0"/>
    <cellStyle name="BoldText" xfId="0"/>
    <cellStyle name="BoldText 2" xfId="0"/>
    <cellStyle name="bord" xfId="0"/>
    <cellStyle name="Border" xfId="0"/>
    <cellStyle name="Border Heavy" xfId="0"/>
    <cellStyle name="Border Heavy Up" xfId="0"/>
    <cellStyle name="Border Thick" xfId="0"/>
    <cellStyle name="Border Thin" xfId="0"/>
    <cellStyle name="Border Thin Up" xfId="0"/>
    <cellStyle name="Border Thin Up 2" xfId="0"/>
    <cellStyle name="Border Thin_040921_Eutelsat_LBOModel_v1" xfId="0"/>
    <cellStyle name="Border Years" xfId="0"/>
    <cellStyle name="Border, Bottom" xfId="0"/>
    <cellStyle name="Border, Left" xfId="0"/>
    <cellStyle name="Border, Right" xfId="0"/>
    <cellStyle name="Border, Right 2" xfId="0"/>
    <cellStyle name="Border, Top" xfId="0"/>
    <cellStyle name="Border, Top 2" xfId="0"/>
    <cellStyle name="Border_Quasi Rent Illustration" xfId="0"/>
    <cellStyle name="Bottom" xfId="0"/>
    <cellStyle name="Bottom bold border" xfId="0"/>
    <cellStyle name="Bottom Edge" xfId="0"/>
    <cellStyle name="Bottom single border" xfId="0"/>
    <cellStyle name="bout" xfId="0"/>
    <cellStyle name="bout 2" xfId="0"/>
    <cellStyle name="BoxHeading" xfId="0"/>
    <cellStyle name="bp--" xfId="0"/>
    <cellStyle name="Brand Align Left Text" xfId="0"/>
    <cellStyle name="Brand Default" xfId="0"/>
    <cellStyle name="Brand Percent" xfId="0"/>
    <cellStyle name="Brand Source" xfId="0"/>
    <cellStyle name="Brand Subtitle with Underline" xfId="0"/>
    <cellStyle name="Brand Subtitle without Underline" xfId="0"/>
    <cellStyle name="Brand Title" xfId="0"/>
    <cellStyle name="British Pound" xfId="0"/>
    <cellStyle name="BritPound" xfId="0"/>
    <cellStyle name="bss0" xfId="0"/>
    <cellStyle name="bss0 2" xfId="0"/>
    <cellStyle name="bss2" xfId="0"/>
    <cellStyle name="bss2 2" xfId="0"/>
    <cellStyle name="bt" xfId="0"/>
    <cellStyle name="btit" xfId="0"/>
    <cellStyle name="Bullet" xfId="0"/>
    <cellStyle name="Bullet [0]" xfId="0"/>
    <cellStyle name="Bullet [2]" xfId="0"/>
    <cellStyle name="Bullet [4]" xfId="0"/>
    <cellStyle name="Buyout" xfId="0"/>
    <cellStyle name="bx0" xfId="0"/>
    <cellStyle name="bx1" xfId="0"/>
    <cellStyle name="bx2" xfId="0"/>
    <cellStyle name="b£0" xfId="0"/>
    <cellStyle name="b£1" xfId="0"/>
    <cellStyle name="b£2" xfId="0"/>
    <cellStyle name="c" xfId="0"/>
    <cellStyle name="c 2" xfId="0"/>
    <cellStyle name="c0" xfId="0"/>
    <cellStyle name="c2" xfId="0"/>
    <cellStyle name="c_Accretion (2)" xfId="0"/>
    <cellStyle name="c_ad3" xfId="0"/>
    <cellStyle name="c_ad5" xfId="0"/>
    <cellStyle name="c_asko1" xfId="0"/>
    <cellStyle name="c_Bal Sheets (2)" xfId="0"/>
    <cellStyle name="c_btr_2" xfId="0"/>
    <cellStyle name="c_btr_3" xfId="0"/>
    <cellStyle name="c_Cases (2)" xfId="0"/>
    <cellStyle name="c_Cases (2)_Feeder" xfId="0"/>
    <cellStyle name="c_Cases (2)_M&amp;A Model" xfId="0"/>
    <cellStyle name="c_Cases (2)_M&amp;A projections" xfId="0"/>
    <cellStyle name="c_Cases (3)" xfId="0"/>
    <cellStyle name="c_Cases (4)" xfId="0"/>
    <cellStyle name="c_Crown" xfId="0"/>
    <cellStyle name="c_dccmod1" xfId="0"/>
    <cellStyle name="c_DCF Matrix (2)" xfId="0"/>
    <cellStyle name="c_DCF Matrix (3)" xfId="0"/>
    <cellStyle name="c_DCF Matrix (4)" xfId="0"/>
    <cellStyle name="c_DMPR Sale (2)" xfId="0"/>
    <cellStyle name="c_Earn-out (2)" xfId="0"/>
    <cellStyle name="c_Earnings (2)" xfId="0"/>
    <cellStyle name="c_Earnings (2)_Feeder" xfId="0"/>
    <cellStyle name="c_Earnings (2)_M&amp;A Model" xfId="0"/>
    <cellStyle name="c_Earnings (2)_M&amp;A projections" xfId="0"/>
    <cellStyle name="c_Euro 2 (2)" xfId="0"/>
    <cellStyle name="c_Euro PICS (2)" xfId="0"/>
    <cellStyle name="c_Euro PICS (3)" xfId="0"/>
    <cellStyle name="c_Europe (2)" xfId="0"/>
    <cellStyle name="c_Feeder" xfId="0"/>
    <cellStyle name="c_Grouse+Pelican" xfId="0"/>
    <cellStyle name="c_Hist Inputs (2)" xfId="0"/>
    <cellStyle name="c_Hist Inputs (3)" xfId="0"/>
    <cellStyle name="c_Hist Inputs (4)" xfId="0"/>
    <cellStyle name="c_LBO" xfId="0"/>
    <cellStyle name="c_LBO IRR (2)" xfId="0"/>
    <cellStyle name="c_LBO Sens (2)" xfId="0"/>
    <cellStyle name="c_LBO Summary (2)" xfId="0"/>
    <cellStyle name="c_lbo1" xfId="0"/>
    <cellStyle name="c_lbo3" xfId="0"/>
    <cellStyle name="c_LBO5" xfId="0"/>
    <cellStyle name="c_lbo_profstaff1" xfId="0"/>
    <cellStyle name="c_lbo_profstaff1 2" xfId="0"/>
    <cellStyle name="c_M&amp;A Model" xfId="0"/>
    <cellStyle name="c_M&amp;A projections" xfId="0"/>
    <cellStyle name="c_Macros" xfId="0"/>
    <cellStyle name="c_Macros (2)" xfId="0"/>
    <cellStyle name="c_Manager (2)" xfId="0"/>
    <cellStyle name="c_mod7" xfId="0"/>
    <cellStyle name="c_mod9" xfId="0"/>
    <cellStyle name="c_model1" xfId="0"/>
    <cellStyle name="c_model6" xfId="0"/>
    <cellStyle name="c_NOL (2)" xfId="0"/>
    <cellStyle name="c_PFMA Cap (2)" xfId="0"/>
    <cellStyle name="c_PFMA Credit (2)" xfId="0"/>
    <cellStyle name="c_quarterly template" xfId="0"/>
    <cellStyle name="c_Restructuring (2)" xfId="0"/>
    <cellStyle name="c_Revised" xfId="0"/>
    <cellStyle name="c_saft_1" xfId="0"/>
    <cellStyle name="c_Schedules (2)" xfId="0"/>
    <cellStyle name="c_Spring Final model" xfId="0"/>
    <cellStyle name="c_Standalone (2)" xfId="0"/>
    <cellStyle name="c_Trading Val Calc (2)" xfId="0"/>
    <cellStyle name="c_Val Sum (2)" xfId="0"/>
    <cellStyle name="c_WACC benchmarking" xfId="0"/>
    <cellStyle name="c_WACC benchmarking_Blank LBO Model v15" xfId="0"/>
    <cellStyle name="c_WACC benchmarking_Crown Holdings  - LBO Model 1.8 covenants_3 Aug" xfId="0"/>
    <cellStyle name="c_WACC benchmarking_George - LBO Model 3.1" xfId="0"/>
    <cellStyle name="c_West Ham (2)" xfId="0"/>
    <cellStyle name="c_Westham (2)" xfId="0"/>
    <cellStyle name="c_Wool_01_07_12_1999" xfId="0"/>
    <cellStyle name="c_Wool_14_12_1999_2" xfId="0"/>
    <cellStyle name="c_Wool_15_02_2000" xfId="0"/>
    <cellStyle name="c_Wool_28_01_2000_02" xfId="0"/>
    <cellStyle name="c_WoolEuro_12_04_2000_02" xfId="0"/>
    <cellStyle name="c_WoolEuro_17_03_2000" xfId="0"/>
    <cellStyle name="c_WoolEuro_20_03_2000_3" xfId="0"/>
    <cellStyle name="c_WoolEuroEx_14_04_2000_01" xfId="0"/>
    <cellStyle name="Cabecera 1" xfId="0"/>
    <cellStyle name="Cabecera 2" xfId="0"/>
    <cellStyle name="cach" xfId="0"/>
    <cellStyle name="CALC Amount" xfId="0"/>
    <cellStyle name="CALC Amount Total" xfId="0"/>
    <cellStyle name="CALC Amount Total 2" xfId="0"/>
    <cellStyle name="Calc Cells" xfId="0"/>
    <cellStyle name="Calc Currency (0)" xfId="0"/>
    <cellStyle name="Calc Currency (2)" xfId="0"/>
    <cellStyle name="Calc Percent (0)" xfId="0"/>
    <cellStyle name="Calc Percent (1)" xfId="0"/>
    <cellStyle name="Calc Percent (2)" xfId="0"/>
    <cellStyle name="Calc Units (0)" xfId="0"/>
    <cellStyle name="Calc Units (1)" xfId="0"/>
    <cellStyle name="Calc Units (2)" xfId="0"/>
    <cellStyle name="Calcs" xfId="0"/>
    <cellStyle name="Calculation 2" xfId="0"/>
    <cellStyle name="Calculation 2 2" xfId="0"/>
    <cellStyle name="Case" xfId="0"/>
    <cellStyle name="CashFlow" xfId="0"/>
    <cellStyle name="CATV Total" xfId="0"/>
    <cellStyle name="CB" xfId="0"/>
    <cellStyle name="center" xfId="0"/>
    <cellStyle name="Cents" xfId="0"/>
    <cellStyle name="Ch, Column Header" xfId="0"/>
    <cellStyle name="Change" xfId="0"/>
    <cellStyle name="Changeable" xfId="0"/>
    <cellStyle name="Check" xfId="0"/>
    <cellStyle name="Check Cell 2" xfId="0"/>
    <cellStyle name="Check Cell 2 2" xfId="0"/>
    <cellStyle name="Choose Number" xfId="0"/>
    <cellStyle name="CK_BrokersInput" xfId="0"/>
    <cellStyle name="claire" xfId="0"/>
    <cellStyle name="CLEAR" xfId="0"/>
    <cellStyle name="Client Name" xfId="0"/>
    <cellStyle name="co" xfId="0"/>
    <cellStyle name="COL HEADINGS" xfId="0"/>
    <cellStyle name="Colhead_left" xfId="0"/>
    <cellStyle name="ColHeading" xfId="0"/>
    <cellStyle name="colheadleft" xfId="0"/>
    <cellStyle name="colheadright" xfId="0"/>
    <cellStyle name="Collegamento ipertestuale_MIDI MEDIA1" xfId="0"/>
    <cellStyle name="Column Heading" xfId="0"/>
    <cellStyle name="Column Headings" xfId="0"/>
    <cellStyle name="Column Title" xfId="0"/>
    <cellStyle name="column_heading" xfId="0"/>
    <cellStyle name="ColumnHead" xfId="0"/>
    <cellStyle name="ColumnHeaders" xfId="0"/>
    <cellStyle name="ColumnHeading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(0)" xfId="0"/>
    <cellStyle name="Comma (0dp)" xfId="0"/>
    <cellStyle name="Comma (1dp)" xfId="0"/>
    <cellStyle name="Comma (2)" xfId="0"/>
    <cellStyle name="Comma (2dp)" xfId="0"/>
    <cellStyle name="Comma ," xfId="0"/>
    <cellStyle name="Comma 0" xfId="0"/>
    <cellStyle name="Comma 0*" xfId="0"/>
    <cellStyle name="Comma 10" xfId="0"/>
    <cellStyle name="Comma 10 2" xfId="0"/>
    <cellStyle name="Comma 10 2 2" xfId="0"/>
    <cellStyle name="Comma 10 2 3" xfId="0"/>
    <cellStyle name="Comma 10 2 4" xfId="0"/>
    <cellStyle name="Comma 10 3" xfId="0"/>
    <cellStyle name="Comma 10 3 2" xfId="0"/>
    <cellStyle name="Comma 10 3 3" xfId="0"/>
    <cellStyle name="Comma 10 3 4" xfId="0"/>
    <cellStyle name="Comma 10 4" xfId="0"/>
    <cellStyle name="Comma 10 5" xfId="0"/>
    <cellStyle name="Comma 10 6" xfId="0"/>
    <cellStyle name="Comma 11" xfId="0"/>
    <cellStyle name="Comma 11 2" xfId="0"/>
    <cellStyle name="Comma 11 2 2" xfId="0"/>
    <cellStyle name="Comma 11 2 3" xfId="0"/>
    <cellStyle name="Comma 11 2 4" xfId="0"/>
    <cellStyle name="Comma 11 3" xfId="0"/>
    <cellStyle name="Comma 11 3 2" xfId="0"/>
    <cellStyle name="Comma 11 3 3" xfId="0"/>
    <cellStyle name="Comma 11 3 4" xfId="0"/>
    <cellStyle name="Comma 11 4" xfId="0"/>
    <cellStyle name="Comma 11 5" xfId="0"/>
    <cellStyle name="Comma 11 6" xfId="0"/>
    <cellStyle name="Comma 12" xfId="0"/>
    <cellStyle name="Comma 12 2" xfId="0"/>
    <cellStyle name="Comma 12 3" xfId="0"/>
    <cellStyle name="Comma 13" xfId="0"/>
    <cellStyle name="Comma 13 2" xfId="0"/>
    <cellStyle name="Comma 14" xfId="0"/>
    <cellStyle name="Comma 14 2" xfId="0"/>
    <cellStyle name="Comma 15" xfId="0"/>
    <cellStyle name="Comma 15 2" xfId="0"/>
    <cellStyle name="Comma 16" xfId="0"/>
    <cellStyle name="Comma 17" xfId="0"/>
    <cellStyle name="Comma 18" xfId="0"/>
    <cellStyle name="Comma 19" xfId="0"/>
    <cellStyle name="Comma 2" xfId="0"/>
    <cellStyle name="Comma 2 2" xfId="0"/>
    <cellStyle name="Comma 2 2 2" xfId="0"/>
    <cellStyle name="Comma 2 3" xfId="0"/>
    <cellStyle name="Comma 2 3 3" xfId="0"/>
    <cellStyle name="Comma 2 4" xfId="0"/>
    <cellStyle name="Comma 2 5" xfId="0"/>
    <cellStyle name="Comma 2 6" xfId="0"/>
    <cellStyle name="Comma 2 7" xfId="0"/>
    <cellStyle name="Comma 2 8" xfId="0"/>
    <cellStyle name="Comma 2*" xfId="0"/>
    <cellStyle name="Comma 20" xfId="0"/>
    <cellStyle name="Comma 20 2" xfId="0"/>
    <cellStyle name="Comma 20 3" xfId="0"/>
    <cellStyle name="Comma 20 4" xfId="0"/>
    <cellStyle name="Comma 21" xfId="0"/>
    <cellStyle name="Comma 22" xfId="0"/>
    <cellStyle name="Comma 23" xfId="0"/>
    <cellStyle name="Comma 23 2" xfId="0"/>
    <cellStyle name="Comma 23 2 2" xfId="0"/>
    <cellStyle name="Comma 24" xfId="0"/>
    <cellStyle name="Comma 25" xfId="0"/>
    <cellStyle name="Comma 26" xfId="0"/>
    <cellStyle name="Comma 26 2" xfId="0"/>
    <cellStyle name="Comma 27" xfId="0"/>
    <cellStyle name="Comma 28" xfId="0"/>
    <cellStyle name="Comma 2_Accretion_Dilution" xfId="0"/>
    <cellStyle name="Comma 3" xfId="0"/>
    <cellStyle name="Comma 3 2" xfId="0"/>
    <cellStyle name="Comma 3 2 2" xfId="0"/>
    <cellStyle name="Comma 3 3" xfId="0"/>
    <cellStyle name="Comma 3 4" xfId="0"/>
    <cellStyle name="Comma 3 5" xfId="0"/>
    <cellStyle name="Comma 3 6" xfId="0"/>
    <cellStyle name="Comma 3*" xfId="0"/>
    <cellStyle name="Comma 4" xfId="0"/>
    <cellStyle name="Comma 4 2" xfId="0"/>
    <cellStyle name="Comma 4 3" xfId="0"/>
    <cellStyle name="Comma 5" xfId="0"/>
    <cellStyle name="Comma 5 2" xfId="0"/>
    <cellStyle name="Comma 5 3" xfId="0"/>
    <cellStyle name="Comma 55" xfId="0"/>
    <cellStyle name="Comma 6" xfId="0"/>
    <cellStyle name="Comma 6 2" xfId="0"/>
    <cellStyle name="Comma 6 2 2" xfId="0"/>
    <cellStyle name="Comma 6 2 3" xfId="0"/>
    <cellStyle name="Comma 6 2 4" xfId="0"/>
    <cellStyle name="Comma 6 3" xfId="0"/>
    <cellStyle name="Comma 6 3 2" xfId="0"/>
    <cellStyle name="Comma 6 3 3" xfId="0"/>
    <cellStyle name="Comma 6 3 4" xfId="0"/>
    <cellStyle name="Comma 6 4" xfId="0"/>
    <cellStyle name="Comma 6 5" xfId="0"/>
    <cellStyle name="Comma 6 6" xfId="0"/>
    <cellStyle name="Comma 7" xfId="0"/>
    <cellStyle name="Comma 8" xfId="0"/>
    <cellStyle name="Comma 8 2" xfId="0"/>
    <cellStyle name="Comma 8 2 2" xfId="0"/>
    <cellStyle name="Comma 8 2 3" xfId="0"/>
    <cellStyle name="Comma 8 2 4" xfId="0"/>
    <cellStyle name="Comma 8 3" xfId="0"/>
    <cellStyle name="Comma 8 3 2" xfId="0"/>
    <cellStyle name="Comma 8 3 3" xfId="0"/>
    <cellStyle name="Comma 8 3 4" xfId="0"/>
    <cellStyle name="Comma 8 4" xfId="0"/>
    <cellStyle name="Comma 8 5" xfId="0"/>
    <cellStyle name="Comma 8 6" xfId="0"/>
    <cellStyle name="Comma 9" xfId="0"/>
    <cellStyle name="Comma 9 2" xfId="0"/>
    <cellStyle name="Comma 9 2 2" xfId="0"/>
    <cellStyle name="Comma 9 2 3" xfId="0"/>
    <cellStyle name="Comma 9 2 4" xfId="0"/>
    <cellStyle name="Comma 9 3" xfId="0"/>
    <cellStyle name="Comma 9 3 2" xfId="0"/>
    <cellStyle name="Comma 9 3 3" xfId="0"/>
    <cellStyle name="Comma 9 3 4" xfId="0"/>
    <cellStyle name="Comma 9 4" xfId="0"/>
    <cellStyle name="Comma 9 5" xfId="0"/>
    <cellStyle name="Comma 9 6" xfId="0"/>
    <cellStyle name="Comma [00]" xfId="0"/>
    <cellStyle name="Comma [0] Total" xfId="0"/>
    <cellStyle name="Comma [0] Total 2" xfId="0"/>
    <cellStyle name="Comma [1]" xfId="0"/>
    <cellStyle name="Comma [1] Total" xfId="0"/>
    <cellStyle name="Comma [1] Total 2" xfId="0"/>
    <cellStyle name="Comma [1]_Feeder" xfId="0"/>
    <cellStyle name="Comma [2]" xfId="0"/>
    <cellStyle name="Comma [2] Total" xfId="0"/>
    <cellStyle name="Comma [2] Total 2" xfId="0"/>
    <cellStyle name="Comma [2]_Funds Flow 01" xfId="0"/>
    <cellStyle name="Comma [3]" xfId="0"/>
    <cellStyle name="comma [zero]" xfId="0"/>
    <cellStyle name="Comma Cents" xfId="0"/>
    <cellStyle name="Comma*" xfId="0"/>
    <cellStyle name="Comma, 1 dec" xfId="0"/>
    <cellStyle name="Comma, 1dec" xfId="0"/>
    <cellStyle name="Comma0" xfId="0"/>
    <cellStyle name="Comma1" xfId="0"/>
    <cellStyle name="Comma1 - Style1" xfId="0"/>
    <cellStyle name="Comma2" xfId="0"/>
    <cellStyle name="Comma[0]" xfId="0"/>
    <cellStyle name="Comment" xfId="0"/>
    <cellStyle name="Company" xfId="0"/>
    <cellStyle name="Company Name" xfId="0"/>
    <cellStyle name="Company_CSC July 24" xfId="0"/>
    <cellStyle name="CompanyName" xfId="0"/>
    <cellStyle name="Copy Decimal 0" xfId="0"/>
    <cellStyle name="Copy Decimal 0,00" xfId="0"/>
    <cellStyle name="Copy Percent 0" xfId="0"/>
    <cellStyle name="Copy Percent 0,00" xfId="0"/>
    <cellStyle name="Cost" xfId="0"/>
    <cellStyle name="CountryTitle" xfId="0"/>
    <cellStyle name="Cover" xfId="0"/>
    <cellStyle name="Cover Date" xfId="0"/>
    <cellStyle name="Cover Subtitle" xfId="0"/>
    <cellStyle name="Cover Title" xfId="0"/>
    <cellStyle name="cu" xfId="0"/>
    <cellStyle name="CurRatio" xfId="0"/>
    <cellStyle name="Currency 0" xfId="0"/>
    <cellStyle name="Currency 2" xfId="0"/>
    <cellStyle name="Currency 2 Total" xfId="0"/>
    <cellStyle name="Currency 2 Total 2" xfId="0"/>
    <cellStyle name="Currency 2*" xfId="0"/>
    <cellStyle name="Currency 2_Accretion_Dilution" xfId="0"/>
    <cellStyle name="Currency 3*" xfId="0"/>
    <cellStyle name="Currency [00]" xfId="0"/>
    <cellStyle name="Currency [0] Total" xfId="0"/>
    <cellStyle name="Currency [0] Total 2" xfId="0"/>
    <cellStyle name="Currency [1]" xfId="0"/>
    <cellStyle name="Currency [1] Total" xfId="0"/>
    <cellStyle name="Currency [1] Total 2" xfId="0"/>
    <cellStyle name="Currency [1]_Feeder" xfId="0"/>
    <cellStyle name="Currency [2]" xfId="0"/>
    <cellStyle name="Currency [2] Total" xfId="0"/>
    <cellStyle name="Currency [2] Total 2" xfId="0"/>
    <cellStyle name="Currency [2]_Feeder" xfId="0"/>
    <cellStyle name="Currency [3]" xfId="0"/>
    <cellStyle name="Currency [B]" xfId="0"/>
    <cellStyle name="Currency dollars[0]" xfId="0"/>
    <cellStyle name="Currency Euros" xfId="0"/>
    <cellStyle name="Currency$" xfId="0"/>
    <cellStyle name="Currency*" xfId="0"/>
    <cellStyle name="Currency--" xfId="0"/>
    <cellStyle name="Currency0" xfId="0"/>
    <cellStyle name="Currency1" xfId="0"/>
    <cellStyle name="Currency2" xfId="0"/>
    <cellStyle name="Currencyunder" xfId="0"/>
    <cellStyle name="Currsmall" xfId="0"/>
    <cellStyle name="d" xfId="0"/>
    <cellStyle name="d-mmm-yy" xfId="0"/>
    <cellStyle name="Dash" xfId="0"/>
    <cellStyle name="Data" xfId="0"/>
    <cellStyle name="Data Link" xfId="0"/>
    <cellStyle name="DataBold" xfId="0"/>
    <cellStyle name="Date" xfId="0"/>
    <cellStyle name="Date - d-mmm" xfId="0"/>
    <cellStyle name="Date - d-mmm-yy" xfId="0"/>
    <cellStyle name="Date - mmm-yy" xfId="0"/>
    <cellStyle name="date - Style5" xfId="0"/>
    <cellStyle name="Date 2" xfId="0"/>
    <cellStyle name="Date [Abbreviated]" xfId="0"/>
    <cellStyle name="Date [D-M-Y]" xfId="0"/>
    <cellStyle name="Date [d-mmm-yy]" xfId="0"/>
    <cellStyle name="date [dd mmm]" xfId="0"/>
    <cellStyle name="Date [Long Europe]" xfId="0"/>
    <cellStyle name="Date [Long U.S.]" xfId="0"/>
    <cellStyle name="Date [M-Y]" xfId="0"/>
    <cellStyle name="Date [M/D/Y]" xfId="0"/>
    <cellStyle name="Date [M/Y]" xfId="0"/>
    <cellStyle name="Date [mm-d-yy]" xfId="0"/>
    <cellStyle name="Date [mm-d-yyyy]" xfId="0"/>
    <cellStyle name="date [mmm yy]" xfId="0"/>
    <cellStyle name="date [mmm yyyy]" xfId="0"/>
    <cellStyle name="Date [mmm-d-yyyy]" xfId="0"/>
    <cellStyle name="Date [mmm-yy]" xfId="0"/>
    <cellStyle name="Date [mmm-yyyy]" xfId="0"/>
    <cellStyle name="Date [Short Europe]" xfId="0"/>
    <cellStyle name="Date [Short U.S.]" xfId="0"/>
    <cellStyle name="Date Aligned" xfId="0"/>
    <cellStyle name="Date Aligned*" xfId="0"/>
    <cellStyle name="Date dd-mmm" xfId="0"/>
    <cellStyle name="Date dd-mmm-yy" xfId="0"/>
    <cellStyle name="Date mmm-yy" xfId="0"/>
    <cellStyle name="Date Short" xfId="0"/>
    <cellStyle name="Date, Long" xfId="0"/>
    <cellStyle name="Date, Short" xfId="0"/>
    <cellStyle name="Date1" xfId="0"/>
    <cellStyle name="Date2" xfId="0"/>
    <cellStyle name="Date_~7573237" xfId="0"/>
    <cellStyle name="DateLong" xfId="0"/>
    <cellStyle name="Dates" xfId="0"/>
    <cellStyle name="DateYear" xfId="0"/>
    <cellStyle name="Datum" xfId="0"/>
    <cellStyle name="David" xfId="0"/>
    <cellStyle name="day month" xfId="0"/>
    <cellStyle name="days" xfId="0"/>
    <cellStyle name="DblLineDollarAcct" xfId="0"/>
    <cellStyle name="DblLinePercent" xfId="0"/>
    <cellStyle name="Decimal" xfId="0"/>
    <cellStyle name="Decimal (negative)" xfId="0"/>
    <cellStyle name="Decimal 0,0" xfId="0"/>
    <cellStyle name="Decimal 0,00" xfId="0"/>
    <cellStyle name="Decimal 0,0000" xfId="0"/>
    <cellStyle name="decimal [3]" xfId="0"/>
    <cellStyle name="decimal [4]" xfId="0"/>
    <cellStyle name="default 1" xfId="0"/>
    <cellStyle name="Deviant" xfId="0"/>
    <cellStyle name="Dezimal +" xfId="0"/>
    <cellStyle name="Dezimal + 0" xfId="0"/>
    <cellStyle name="Dezimal [+line]" xfId="0"/>
    <cellStyle name="Dezimal [0]_ !gesamt planIst 94" xfId="0"/>
    <cellStyle name="Dezimal__Utopia Index Index und Guidance (Deutsch)" xfId="0"/>
    <cellStyle name="Dia" xfId="0"/>
    <cellStyle name="Dollar" xfId="0"/>
    <cellStyle name="Dollar1" xfId="0"/>
    <cellStyle name="Dollar1Blue" xfId="0"/>
    <cellStyle name="Dollar2" xfId="0"/>
    <cellStyle name="DollarAccounting" xfId="0"/>
    <cellStyle name="dollars" xfId="0"/>
    <cellStyle name="Dollars No Decimal" xfId="0"/>
    <cellStyle name="Dollars One Decimal" xfId="0"/>
    <cellStyle name="Dollars_MD 1 model_blank_Augustin" xfId="0"/>
    <cellStyle name="DollarWhole" xfId="0"/>
    <cellStyle name="Dotted Line" xfId="0"/>
    <cellStyle name="Double Accounting" xfId="0"/>
    <cellStyle name="Double Underline" xfId="0"/>
    <cellStyle name="Download" xfId="0"/>
    <cellStyle name="Driver" xfId="0"/>
    <cellStyle name="Driver Lable" xfId="0"/>
    <cellStyle name="Driver_Feeder" xfId="0"/>
    <cellStyle name="Encabez1" xfId="0"/>
    <cellStyle name="Encabez2" xfId="0"/>
    <cellStyle name="End Table" xfId="0"/>
    <cellStyle name="Enter Currency (0)" xfId="0"/>
    <cellStyle name="Enter Currency (2)" xfId="0"/>
    <cellStyle name="Enter Units (0)" xfId="0"/>
    <cellStyle name="Enter Units (1)" xfId="0"/>
    <cellStyle name="Enter Units (2)" xfId="0"/>
    <cellStyle name="EPS" xfId="0"/>
    <cellStyle name="EPSActual" xfId="0"/>
    <cellStyle name="EPSEstimate" xfId="0"/>
    <cellStyle name="Estimate" xfId="0"/>
    <cellStyle name="Euro" xfId="0"/>
    <cellStyle name="Euro Millions" xfId="0"/>
    <cellStyle name="Euro_Bertelsmann_with Ratings Adj vs.2" xfId="0"/>
    <cellStyle name="Euros No Decimal" xfId="0"/>
    <cellStyle name="Euros One Decimal" xfId="0"/>
    <cellStyle name="EY House" xfId="0"/>
    <cellStyle name="EY Narrative text" xfId="0"/>
    <cellStyle name="EY%colcalc" xfId="0"/>
    <cellStyle name="EY%input" xfId="0"/>
    <cellStyle name="EY%rowcalc" xfId="0"/>
    <cellStyle name="EY0dp" xfId="0"/>
    <cellStyle name="EY1dp" xfId="0"/>
    <cellStyle name="EY2dp" xfId="0"/>
    <cellStyle name="EY3dp" xfId="0"/>
    <cellStyle name="EYChartTitle" xfId="0"/>
    <cellStyle name="EYColumnHeading" xfId="0"/>
    <cellStyle name="EYColumnHeadingItalic" xfId="0"/>
    <cellStyle name="EYCoverDatabookName" xfId="0"/>
    <cellStyle name="EYCoverDate" xfId="0"/>
    <cellStyle name="EYCoverDraft" xfId="0"/>
    <cellStyle name="EYCoverProjectName" xfId="0"/>
    <cellStyle name="EYCurrency" xfId="0"/>
    <cellStyle name="EYHeading1" xfId="0"/>
    <cellStyle name="EYheading2" xfId="0"/>
    <cellStyle name="EYheading3" xfId="0"/>
    <cellStyle name="EYNotes" xfId="0"/>
    <cellStyle name="EYNotesHeading" xfId="0"/>
    <cellStyle name="EYnumber" xfId="0"/>
    <cellStyle name="EYSectionHeading" xfId="0"/>
    <cellStyle name="EYSheetHeader1" xfId="0"/>
    <cellStyle name="EYSheetHeading" xfId="0"/>
    <cellStyle name="EYsmallheading" xfId="0"/>
    <cellStyle name="EYSource" xfId="0"/>
    <cellStyle name="EYtext" xfId="0"/>
    <cellStyle name="EYtextbold" xfId="0"/>
    <cellStyle name="EYtextbolditalic" xfId="0"/>
    <cellStyle name="EYtextitalic" xfId="0"/>
    <cellStyle name="fact" xfId="0"/>
    <cellStyle name="Factor" xfId="0"/>
    <cellStyle name="Fest" xfId="0"/>
    <cellStyle name="Fijo" xfId="0"/>
    <cellStyle name="Financiero" xfId="0"/>
    <cellStyle name="Fixed" xfId="0"/>
    <cellStyle name="Fixed [0]" xfId="0"/>
    <cellStyle name="Fixed_Bertelsmann_with Ratings Adj vs.2" xfId="0"/>
    <cellStyle name="Fixlong" xfId="0"/>
    <cellStyle name="Footer SBILogo1" xfId="0"/>
    <cellStyle name="Footer SBILogo2" xfId="0"/>
    <cellStyle name="Footnote 2" xfId="0"/>
    <cellStyle name="Footnote Reference" xfId="0"/>
    <cellStyle name="Footnote_comments" xfId="0"/>
    <cellStyle name="Formula" xfId="0"/>
    <cellStyle name="Formule" xfId="0"/>
    <cellStyle name="Fraction" xfId="0"/>
    <cellStyle name="Fraction [8]" xfId="0"/>
    <cellStyle name="Fraction [Bl]" xfId="0"/>
    <cellStyle name="Fraction_Feeder" xfId="0"/>
    <cellStyle name="General" xfId="0"/>
    <cellStyle name="General [C]" xfId="0"/>
    <cellStyle name="General [R]" xfId="0"/>
    <cellStyle name="General heading" xfId="0"/>
    <cellStyle name="Global" xfId="0"/>
    <cellStyle name="Grey" xfId="0"/>
    <cellStyle name="GrowthRate" xfId="0"/>
    <cellStyle name="GrowthSeq" xfId="0"/>
    <cellStyle name="GWN Table Body" xfId="0"/>
    <cellStyle name="GWN Table Header" xfId="0"/>
    <cellStyle name="GWN Table Left Header" xfId="0"/>
    <cellStyle name="GWN Table Note" xfId="0"/>
    <cellStyle name="GWN Table Title" xfId="0"/>
    <cellStyle name="H 2" xfId="0"/>
    <cellStyle name="H Acct 1" xfId="0"/>
    <cellStyle name="H Acct 1,$" xfId="0"/>
    <cellStyle name="haeding 2" xfId="0"/>
    <cellStyle name="hard" xfId="0"/>
    <cellStyle name="Hard code" xfId="0"/>
    <cellStyle name="Hard code %" xfId="0"/>
    <cellStyle name="Hard code_5y FVebitda" xfId="0"/>
    <cellStyle name="Hard nb" xfId="0"/>
    <cellStyle name="hard no" xfId="0"/>
    <cellStyle name="hard no." xfId="0"/>
    <cellStyle name="Hard Percent" xfId="0"/>
    <cellStyle name="hard_5y FVebitda" xfId="0"/>
    <cellStyle name="Hardcoded" xfId="0"/>
    <cellStyle name="hardno" xfId="0"/>
    <cellStyle name="head1" xfId="0"/>
    <cellStyle name="head2" xfId="0"/>
    <cellStyle name="Header" xfId="0"/>
    <cellStyle name="header 2" xfId="0"/>
    <cellStyle name="Header Draft Stamp" xfId="0"/>
    <cellStyle name="Header1" xfId="0"/>
    <cellStyle name="Header2" xfId="0"/>
    <cellStyle name="Header_LBO" xfId="0"/>
    <cellStyle name="Heading 1 Above" xfId="0"/>
    <cellStyle name="Heading 1+" xfId="0"/>
    <cellStyle name="Heading 2 2" xfId="0"/>
    <cellStyle name="Heading 2 Below" xfId="0"/>
    <cellStyle name="Heading 2+" xfId="0"/>
    <cellStyle name="Heading 3" xfId="0"/>
    <cellStyle name="Heading 3+" xfId="0"/>
    <cellStyle name="Heading 5" xfId="0"/>
    <cellStyle name="Heading 1" xfId="0"/>
    <cellStyle name="Heading2" xfId="0"/>
    <cellStyle name="Heading3" xfId="0"/>
    <cellStyle name="Hidden" xfId="0"/>
    <cellStyle name="hide" xfId="0"/>
    <cellStyle name="Highlight" xfId="0"/>
    <cellStyle name="Hist_perc" xfId="0"/>
    <cellStyle name="Historic" xfId="0"/>
    <cellStyle name="Historical" xfId="0"/>
    <cellStyle name="historical #" xfId="0"/>
    <cellStyle name="historical %" xfId="0"/>
    <cellStyle name="ht" xfId="0"/>
    <cellStyle name="IBESInput" xfId="0"/>
    <cellStyle name="Important" xfId="0"/>
    <cellStyle name="Imput" xfId="0"/>
    <cellStyle name="IncomeStatement" xfId="0"/>
    <cellStyle name="Indent1" xfId="0"/>
    <cellStyle name="Indented [0]" xfId="0"/>
    <cellStyle name="Indented [2]" xfId="0"/>
    <cellStyle name="Indented [4]" xfId="0"/>
    <cellStyle name="Indented [6]" xfId="0"/>
    <cellStyle name="inpt" xfId="0"/>
    <cellStyle name="Input %" xfId="0"/>
    <cellStyle name="Input % (1dp)" xfId="0"/>
    <cellStyle name="Input 0" xfId="0"/>
    <cellStyle name="Input 0,0" xfId="0"/>
    <cellStyle name="Input 10" xfId="0"/>
    <cellStyle name="Input 10 2" xfId="0"/>
    <cellStyle name="Input 11" xfId="0"/>
    <cellStyle name="Input 11 2" xfId="0"/>
    <cellStyle name="Input 12" xfId="0"/>
    <cellStyle name="Input 12 2" xfId="0"/>
    <cellStyle name="Input 13" xfId="0"/>
    <cellStyle name="Input 13 2" xfId="0"/>
    <cellStyle name="Input 14" xfId="0"/>
    <cellStyle name="Input 14 2" xfId="0"/>
    <cellStyle name="Input 2" xfId="0"/>
    <cellStyle name="Input 2 2" xfId="0"/>
    <cellStyle name="Input 3" xfId="0"/>
    <cellStyle name="Input 3 2" xfId="0"/>
    <cellStyle name="Input 4" xfId="0"/>
    <cellStyle name="Input 4 2" xfId="0"/>
    <cellStyle name="Input 5" xfId="0"/>
    <cellStyle name="Input 5 2" xfId="0"/>
    <cellStyle name="Input 6" xfId="0"/>
    <cellStyle name="Input 6 2" xfId="0"/>
    <cellStyle name="Input 7" xfId="0"/>
    <cellStyle name="Input 7 2" xfId="0"/>
    <cellStyle name="Input 8" xfId="0"/>
    <cellStyle name="Input 8 2" xfId="0"/>
    <cellStyle name="Input 9" xfId="0"/>
    <cellStyle name="Input 9 2" xfId="0"/>
    <cellStyle name="Input [yellow]" xfId="0"/>
    <cellStyle name="Input Cells" xfId="0"/>
    <cellStyle name="Input comma" xfId="0"/>
    <cellStyle name="Input Currency" xfId="0"/>
    <cellStyle name="Input Date" xfId="0"/>
    <cellStyle name="Input Fixed [0]" xfId="0"/>
    <cellStyle name="Input Link" xfId="0"/>
    <cellStyle name="Input multiple" xfId="0"/>
    <cellStyle name="Input Normal" xfId="0"/>
    <cellStyle name="Input Number" xfId="0"/>
    <cellStyle name="Input number (0dp)" xfId="0"/>
    <cellStyle name="Input number (1dp)" xfId="0"/>
    <cellStyle name="Input Number Normal" xfId="0"/>
    <cellStyle name="Input Percent" xfId="0"/>
    <cellStyle name="Input Percent [2]" xfId="0"/>
    <cellStyle name="Input Percent_Bertelsmann_with Ratings Adj vs.2" xfId="0"/>
    <cellStyle name="Input Titles" xfId="0"/>
    <cellStyle name="Input$" xfId="0"/>
    <cellStyle name="Input%" xfId="0"/>
    <cellStyle name="Input0dec" xfId="0"/>
    <cellStyle name="Input2dec" xfId="0"/>
    <cellStyle name="InputBlueFont" xfId="0"/>
    <cellStyle name="InputBlueFontLocked" xfId="0"/>
    <cellStyle name="InputCurrency" xfId="0"/>
    <cellStyle name="InputCurrency2" xfId="0"/>
    <cellStyle name="InputDate" xfId="0"/>
    <cellStyle name="InputDate 2" xfId="0"/>
    <cellStyle name="InputHead" xfId="0"/>
    <cellStyle name="InputMultiple1" xfId="0"/>
    <cellStyle name="InputPercent" xfId="0"/>
    <cellStyle name="InputPercent1" xfId="0"/>
    <cellStyle name="InputPop" xfId="0"/>
    <cellStyle name="Integer" xfId="0"/>
    <cellStyle name="Item" xfId="0"/>
    <cellStyle name="ItemTypeClass" xfId="0"/>
    <cellStyle name="Komma [0]_laroux" xfId="0"/>
    <cellStyle name="Komma_laroux" xfId="0"/>
    <cellStyle name="KPMG Heading 1" xfId="0"/>
    <cellStyle name="KPMG Heading 2" xfId="0"/>
    <cellStyle name="KPMG Heading 3" xfId="0"/>
    <cellStyle name="KPMG Heading 4" xfId="0"/>
    <cellStyle name="KPMG Normal" xfId="0"/>
    <cellStyle name="KPMG Normal Text" xfId="0"/>
    <cellStyle name="ligne_detail" xfId="0"/>
    <cellStyle name="Line" xfId="0"/>
    <cellStyle name="Link" xfId="0"/>
    <cellStyle name="Link Currency (0)" xfId="0"/>
    <cellStyle name="Link Currency (2)" xfId="0"/>
    <cellStyle name="Link Units (0)" xfId="0"/>
    <cellStyle name="Link Units (1)" xfId="0"/>
    <cellStyle name="Link Units (2)" xfId="0"/>
    <cellStyle name="Locked" xfId="0"/>
    <cellStyle name="lpt" xfId="0"/>
    <cellStyle name="lspt" xfId="0"/>
    <cellStyle name="m" xfId="0"/>
    <cellStyle name="m/d/yy" xfId="0"/>
    <cellStyle name="m1" xfId="0"/>
    <cellStyle name="Main item" xfId="0"/>
    <cellStyle name="Main Title" xfId="0"/>
    <cellStyle name="Margins" xfId="0"/>
    <cellStyle name="Migliaia (0)" xfId="0"/>
    <cellStyle name="Migliaia_AdR prelim valuation 010130 base case Ver5 Final" xfId="0"/>
    <cellStyle name="Millares [0]_Asset Mgmt " xfId="0"/>
    <cellStyle name="Millares_Asset Mgmt " xfId="0"/>
    <cellStyle name="Milliers [0]_AR1194" xfId="0"/>
    <cellStyle name="Milliers_AR1194" xfId="0"/>
    <cellStyle name="million" xfId="0"/>
    <cellStyle name="million [1]" xfId="0"/>
    <cellStyle name="million_DCF" xfId="0"/>
    <cellStyle name="millions" xfId="0"/>
    <cellStyle name="MLComma0" xfId="0"/>
    <cellStyle name="MLDollar0" xfId="0"/>
    <cellStyle name="MLEuro0" xfId="0"/>
    <cellStyle name="MLMultiple0" xfId="0"/>
    <cellStyle name="MLPercent0" xfId="0"/>
    <cellStyle name="MLPound0" xfId="0"/>
    <cellStyle name="MLYen0" xfId="0"/>
    <cellStyle name="mod1" xfId="0"/>
    <cellStyle name="model" xfId="0"/>
    <cellStyle name="modelo1" xfId="0"/>
    <cellStyle name="Moneda [0]_Asset Mgmt " xfId="0"/>
    <cellStyle name="Moneda_Asset Mgmt " xfId="0"/>
    <cellStyle name="Monetario" xfId="0"/>
    <cellStyle name="Money" xfId="0"/>
    <cellStyle name="month" xfId="0"/>
    <cellStyle name="MonthYears" xfId="0"/>
    <cellStyle name="Monétaire [0]_AR1194" xfId="0"/>
    <cellStyle name="Monétaire_AR1194" xfId="0"/>
    <cellStyle name="Morgan" xfId="0"/>
    <cellStyle name="Multiple" xfId="0"/>
    <cellStyle name="Multiple [0]" xfId="0"/>
    <cellStyle name="Multiple [1]" xfId="0"/>
    <cellStyle name="Multiple1" xfId="0"/>
    <cellStyle name="Multiple_detailed bank case 21 3 05" xfId="0"/>
    <cellStyle name="MultipleBelow" xfId="0"/>
    <cellStyle name="MultipleDouble" xfId="0"/>
    <cellStyle name="MultipleInput" xfId="0"/>
    <cellStyle name="MultipleInput 2" xfId="0"/>
    <cellStyle name="Multiples1" xfId="0"/>
    <cellStyle name="n" xfId="0"/>
    <cellStyle name="n0" xfId="0"/>
    <cellStyle name="n1" xfId="0"/>
    <cellStyle name="n2" xfId="0"/>
    <cellStyle name="NA is zero" xfId="0"/>
    <cellStyle name="Name" xfId="0"/>
    <cellStyle name="NivelFila_2_Consejo2001" xfId="0"/>
    <cellStyle name="No Border" xfId="0"/>
    <cellStyle name="no dec" xfId="0"/>
    <cellStyle name="No Decimal" xfId="0"/>
    <cellStyle name="No.s to 1dp" xfId="0"/>
    <cellStyle name="NORAYAS" xfId="0"/>
    <cellStyle name="Norm" xfId="0"/>
    <cellStyle name="norma;l" xfId="0"/>
    <cellStyle name="norma;l 2" xfId="0"/>
    <cellStyle name="Normal (no,)" xfId="0"/>
    <cellStyle name="Normal - Style1" xfId="0"/>
    <cellStyle name="Normal 10" xfId="0"/>
    <cellStyle name="Normal 11" xfId="0"/>
    <cellStyle name="Normal 12" xfId="0"/>
    <cellStyle name="Normal 13" xfId="0"/>
    <cellStyle name="Normal 14" xfId="0"/>
    <cellStyle name="Normal 15" xfId="0"/>
    <cellStyle name="Normal 16" xfId="0"/>
    <cellStyle name="Normal 16 2" xfId="0"/>
    <cellStyle name="Normal 2" xfId="0"/>
    <cellStyle name="Normal 2 2" xfId="0"/>
    <cellStyle name="Normal 2 3" xfId="0"/>
    <cellStyle name="Normal 3" xfId="0"/>
    <cellStyle name="Normal 4" xfId="0"/>
    <cellStyle name="Normal 5" xfId="0"/>
    <cellStyle name="Normal 5 3" xfId="0"/>
    <cellStyle name="Normal 6" xfId="0"/>
    <cellStyle name="Normal 7" xfId="0"/>
    <cellStyle name="Normal 8" xfId="0"/>
    <cellStyle name="Normal 9" xfId="0"/>
    <cellStyle name="Normal [0]" xfId="0"/>
    <cellStyle name="Normal [1]" xfId="0"/>
    <cellStyle name="Normal [2]" xfId="0"/>
    <cellStyle name="Normal [3]" xfId="0"/>
    <cellStyle name="normal [zero]" xfId="0"/>
    <cellStyle name="Normal Bold" xfId="0"/>
    <cellStyle name="Normal Italics" xfId="0"/>
    <cellStyle name="Normal Pct" xfId="0"/>
    <cellStyle name="Normal%Input" xfId="0"/>
    <cellStyle name="Normal--" xfId="0"/>
    <cellStyle name="Normal2" xfId="0"/>
    <cellStyle name="normal;" xfId="0"/>
    <cellStyle name="normal; 2" xfId="0"/>
    <cellStyle name="Normal_Copy of Rank Model - 230108 VB" xfId="0"/>
    <cellStyle name="Normal_Southern Cross LBO v9" xfId="0"/>
    <cellStyle name="NormalBold" xfId="0"/>
    <cellStyle name="NormalE" xfId="0"/>
    <cellStyle name="NormalGB" xfId="0"/>
    <cellStyle name="NormalMultiple" xfId="0"/>
    <cellStyle name="NormalNumber" xfId="0"/>
    <cellStyle name="Normalny_LTP2001 MIS (1) " xfId="0"/>
    <cellStyle name="NormalPerso" xfId="0"/>
    <cellStyle name="Normalx" xfId="0"/>
    <cellStyle name="NormalxShadow" xfId="0"/>
    <cellStyle name="Notes" xfId="0"/>
    <cellStyle name="NPPESalesPct" xfId="0"/>
    <cellStyle name="Number" xfId="0"/>
    <cellStyle name="Number 2" xfId="0"/>
    <cellStyle name="Number [0]" xfId="0"/>
    <cellStyle name="Number_M&amp;A Model" xfId="0"/>
    <cellStyle name="NWI%S" xfId="0"/>
    <cellStyle name="One Decimal" xfId="0"/>
    <cellStyle name="onedec" xfId="0"/>
    <cellStyle name="Option" xfId="0"/>
    <cellStyle name="outh America" xfId="0"/>
    <cellStyle name="Output (0dp#)" xfId="0"/>
    <cellStyle name="Output (0dp%)" xfId="0"/>
    <cellStyle name="Output (1dp#)" xfId="0"/>
    <cellStyle name="Output (1dp%)" xfId="0"/>
    <cellStyle name="Output (1dpx)" xfId="0"/>
    <cellStyle name="Output (2dp#)" xfId="0"/>
    <cellStyle name="Output Labels" xfId="0"/>
    <cellStyle name="OutputPct" xfId="0"/>
    <cellStyle name="Outputs (Locked)" xfId="0"/>
    <cellStyle name="OVER" xfId="0"/>
    <cellStyle name="p" xfId="0"/>
    <cellStyle name="P&amp;L Numbers" xfId="0"/>
    <cellStyle name="p1" xfId="0"/>
    <cellStyle name="p_DCF" xfId="0"/>
    <cellStyle name="p_DCF_M&amp;A Model" xfId="0"/>
    <cellStyle name="p_DCF_SHIT" xfId="0"/>
    <cellStyle name="p_DCF_SHIT_M&amp;A Model" xfId="0"/>
    <cellStyle name="p_DCF_VERA_2" xfId="0"/>
    <cellStyle name="p_DCF_VERA_2_M&amp;A Model" xfId="0"/>
    <cellStyle name="p_M&amp;A Model" xfId="0"/>
    <cellStyle name="p_M&amp;A Model 2" xfId="0"/>
    <cellStyle name="p_M&amp;A projections" xfId="0"/>
    <cellStyle name="p_M&amp;A projections 2" xfId="0"/>
    <cellStyle name="p_SHIT" xfId="0"/>
    <cellStyle name="p_SHIT_M&amp;A Model" xfId="0"/>
    <cellStyle name="p_VERA" xfId="0"/>
    <cellStyle name="p_VERA_1" xfId="0"/>
    <cellStyle name="p_VERA_1_M&amp;A Model" xfId="0"/>
    <cellStyle name="p_VERA_2" xfId="0"/>
    <cellStyle name="p_VERA_2_M&amp;A Model" xfId="0"/>
    <cellStyle name="p_xMidcap4_24" xfId="0"/>
    <cellStyle name="p_xMidcap4_24_M&amp;A Model" xfId="0"/>
    <cellStyle name="Page break" xfId="0"/>
    <cellStyle name="Page Heading" xfId="0"/>
    <cellStyle name="Page Heading Large" xfId="0"/>
    <cellStyle name="Page Heading Small" xfId="0"/>
    <cellStyle name="Page Number" xfId="0"/>
    <cellStyle name="Pattern" xfId="0"/>
    <cellStyle name="patterns" xfId="0"/>
    <cellStyle name="pc1" xfId="0"/>
    <cellStyle name="pcent" xfId="0"/>
    <cellStyle name="Pct 1" xfId="0"/>
    <cellStyle name="pct_sub" xfId="0"/>
    <cellStyle name="Pctdec1itals" xfId="0"/>
    <cellStyle name="pd" xfId="0"/>
    <cellStyle name="pe" xfId="0"/>
    <cellStyle name="Pence" xfId="0"/>
    <cellStyle name="pence [0]" xfId="0"/>
    <cellStyle name="pence [1]" xfId="0"/>
    <cellStyle name="pence_DCF" xfId="0"/>
    <cellStyle name="per" xfId="0"/>
    <cellStyle name="per.style" xfId="0"/>
    <cellStyle name="percemt" xfId="0"/>
    <cellStyle name="percemt 2" xfId="0"/>
    <cellStyle name="Percent (0.0)" xfId="0"/>
    <cellStyle name="Percent (0.00)" xfId="0"/>
    <cellStyle name="Percent (1)" xfId="0"/>
    <cellStyle name="Percent 0" xfId="0"/>
    <cellStyle name="Percent 0.00" xfId="0"/>
    <cellStyle name="Percent 10" xfId="0"/>
    <cellStyle name="Percent 11" xfId="0"/>
    <cellStyle name="Percent 12" xfId="0"/>
    <cellStyle name="Percent 13" xfId="0"/>
    <cellStyle name="Percent 14" xfId="0"/>
    <cellStyle name="Percent 2" xfId="0"/>
    <cellStyle name="Percent 3" xfId="0"/>
    <cellStyle name="Percent 4" xfId="0"/>
    <cellStyle name="Percent 5" xfId="0"/>
    <cellStyle name="Percent 6" xfId="0"/>
    <cellStyle name="Percent 7" xfId="0"/>
    <cellStyle name="Percent 8" xfId="0"/>
    <cellStyle name="Percent 9" xfId="0"/>
    <cellStyle name="Percent [00]" xfId="0"/>
    <cellStyle name="Percent [00] 2" xfId="0"/>
    <cellStyle name="Percent [0]" xfId="0"/>
    <cellStyle name="Percent [0] Total" xfId="0"/>
    <cellStyle name="Percent [0] Total 2" xfId="0"/>
    <cellStyle name="Percent [0]_comparison" xfId="0"/>
    <cellStyle name="percent [1-]" xfId="0"/>
    <cellStyle name="percent [100]" xfId="0"/>
    <cellStyle name="Percent [1]" xfId="0"/>
    <cellStyle name="Percent [1] --" xfId="0"/>
    <cellStyle name="Percent [1] Total" xfId="0"/>
    <cellStyle name="Percent [1] Total 2" xfId="0"/>
    <cellStyle name="Percent [1]_Base acqfin hybrid model_S3" xfId="0"/>
    <cellStyle name="Percent [2]" xfId="0"/>
    <cellStyle name="Percent [2] Total" xfId="0"/>
    <cellStyle name="Percent [2] Total 2" xfId="0"/>
    <cellStyle name="Percent [2]_57 Project Fly (2)" xfId="0"/>
    <cellStyle name="Percent [3]" xfId="0"/>
    <cellStyle name="Percent [3]--" xfId="0"/>
    <cellStyle name="Percent [4]" xfId="0"/>
    <cellStyle name="Percent Comma" xfId="0"/>
    <cellStyle name="percent har" xfId="0"/>
    <cellStyle name="Percent Hard" xfId="0"/>
    <cellStyle name="Percent Input" xfId="0"/>
    <cellStyle name="Percent SuppCalc (0.0)" xfId="0"/>
    <cellStyle name="Percent SuppCalc Input (0.0)" xfId="0"/>
    <cellStyle name="Percent*" xfId="0"/>
    <cellStyle name="Percent1" xfId="0"/>
    <cellStyle name="Percent1Blue" xfId="0"/>
    <cellStyle name="Percent2" xfId="0"/>
    <cellStyle name="Percent2Blue" xfId="0"/>
    <cellStyle name="Percentage" xfId="0"/>
    <cellStyle name="PercentChange" xfId="0"/>
    <cellStyle name="PercentPerso" xfId="0"/>
    <cellStyle name="PercentPresentation" xfId="0"/>
    <cellStyle name="PercentSales" xfId="0"/>
    <cellStyle name="Percentuale_AAON_summary_Kevin" xfId="0"/>
    <cellStyle name="percnet" xfId="0"/>
    <cellStyle name="percnet 2" xfId="0"/>
    <cellStyle name="perecent" xfId="0"/>
    <cellStyle name="Period" xfId="0"/>
    <cellStyle name="Perlong" xfId="0"/>
    <cellStyle name="PerShare" xfId="0"/>
    <cellStyle name="pf" xfId="0"/>
    <cellStyle name="PLAN1" xfId="0"/>
    <cellStyle name="POPS" xfId="0"/>
    <cellStyle name="Porcentaje" xfId="0"/>
    <cellStyle name="Porcentual_CAPEX_Acea_Alcatel_2505" xfId="0"/>
    <cellStyle name="Pound" xfId="0"/>
    <cellStyle name="Pound [1]" xfId="0"/>
    <cellStyle name="Pound [2]" xfId="0"/>
    <cellStyle name="Pounds No Decimal" xfId="0"/>
    <cellStyle name="Pounds Total 2" xfId="0"/>
    <cellStyle name="Pounds Total 2 2" xfId="0"/>
    <cellStyle name="pp" xfId="0"/>
    <cellStyle name="ppp" xfId="0"/>
    <cellStyle name="PrePop Currency (0)" xfId="0"/>
    <cellStyle name="PrePop Currency (2)" xfId="0"/>
    <cellStyle name="PrePop Units (0)" xfId="0"/>
    <cellStyle name="PrePop Units (1)" xfId="0"/>
    <cellStyle name="PrePop Units (2)" xfId="0"/>
    <cellStyle name="Presentation" xfId="0"/>
    <cellStyle name="PresentationZero" xfId="0"/>
    <cellStyle name="Price" xfId="0"/>
    <cellStyle name="Private" xfId="0"/>
    <cellStyle name="Private1" xfId="0"/>
    <cellStyle name="Profit figure" xfId="0"/>
    <cellStyle name="Proj" xfId="0"/>
    <cellStyle name="pt" xfId="0"/>
    <cellStyle name="ptit" xfId="0"/>
    <cellStyle name="r" xfId="0"/>
    <cellStyle name="Range" xfId="0"/>
    <cellStyle name="rat" xfId="0"/>
    <cellStyle name="rate" xfId="0"/>
    <cellStyle name="Ratio" xfId="0"/>
    <cellStyle name="Ratio Comma" xfId="0"/>
    <cellStyle name="Ratio_57 Project Fly (2)" xfId="0"/>
    <cellStyle name="RatioX" xfId="0"/>
    <cellStyle name="red" xfId="0"/>
    <cellStyle name="Red Box" xfId="0"/>
    <cellStyle name="Red font" xfId="0"/>
    <cellStyle name="Red Text" xfId="0"/>
    <cellStyle name="Report" xfId="0"/>
    <cellStyle name="Results % 0 dp" xfId="0"/>
    <cellStyle name="Results % 1 dp" xfId="0"/>
    <cellStyle name="Results % 2 dp" xfId="0"/>
    <cellStyle name="Results % 3 dp" xfId="0"/>
    <cellStyle name="Results 0 dp" xfId="0"/>
    <cellStyle name="Results 1 dp" xfId="0"/>
    <cellStyle name="Results 2 dp" xfId="0"/>
    <cellStyle name="Results 3 dp" xfId="0"/>
    <cellStyle name="Results x 1 dp" xfId="0"/>
    <cellStyle name="Results x 2 dp" xfId="0"/>
    <cellStyle name="Right" xfId="0"/>
    <cellStyle name="Rounding" xfId="0"/>
    <cellStyle name="Row Heading" xfId="0"/>
    <cellStyle name="Row Headings" xfId="0"/>
    <cellStyle name="Row Title 1" xfId="0"/>
    <cellStyle name="Row Title 2" xfId="0"/>
    <cellStyle name="Row Title 3" xfId="0"/>
    <cellStyle name="Row Total" xfId="0"/>
    <cellStyle name="RowHead" xfId="0"/>
    <cellStyle name="RowHeading" xfId="0"/>
    <cellStyle name="s" xfId="0"/>
    <cellStyle name="s_Accretion (2)" xfId="0"/>
    <cellStyle name="s_Accretion (2)_1" xfId="0"/>
    <cellStyle name="s_Accretion (2)_2" xfId="0"/>
    <cellStyle name="s_ad3" xfId="0"/>
    <cellStyle name="s_ad3_1" xfId="0"/>
    <cellStyle name="s_ad3_2" xfId="0"/>
    <cellStyle name="s_ad5" xfId="0"/>
    <cellStyle name="s_ad5_1" xfId="0"/>
    <cellStyle name="s_AdditionalPrint Code" xfId="0"/>
    <cellStyle name="s_AdditionalPrint Code_1" xfId="0"/>
    <cellStyle name="s_asko1" xfId="0"/>
    <cellStyle name="s_asko1_1" xfId="0"/>
    <cellStyle name="s_Assumptions" xfId="0"/>
    <cellStyle name="s_B_S_Ratios _B" xfId="0"/>
    <cellStyle name="s_B_S_Ratios_T" xfId="0"/>
    <cellStyle name="s_Bal Sheets (2)" xfId="0"/>
    <cellStyle name="s_Bal Sheets (2)_1" xfId="0"/>
    <cellStyle name="s_Bal Sheets (2)_2" xfId="0"/>
    <cellStyle name="s_btr_2" xfId="0"/>
    <cellStyle name="s_btr_2_1" xfId="0"/>
    <cellStyle name="s_btr_2_2" xfId="0"/>
    <cellStyle name="s_btr_3" xfId="0"/>
    <cellStyle name="s_btr_3_1" xfId="0"/>
    <cellStyle name="s_Bullet model 122" xfId="0"/>
    <cellStyle name="s_Buy Back Model_adapted" xfId="0"/>
    <cellStyle name="s_Cases (2)" xfId="0"/>
    <cellStyle name="s_Cases (2)_1" xfId="0"/>
    <cellStyle name="s_Cases (2)_1_M&amp;A Model" xfId="0"/>
    <cellStyle name="s_Cases (2)_1_M&amp;A projections" xfId="0"/>
    <cellStyle name="s_Cases (2)_2" xfId="0"/>
    <cellStyle name="s_Cases (2)_M&amp;A Model" xfId="0"/>
    <cellStyle name="s_Cases (2)_M&amp;A projections" xfId="0"/>
    <cellStyle name="s_Cases (3)" xfId="0"/>
    <cellStyle name="s_Cases (3)_1" xfId="0"/>
    <cellStyle name="s_Cases (3)_2" xfId="0"/>
    <cellStyle name="s_Cases (4)" xfId="0"/>
    <cellStyle name="s_Cases (4)_1" xfId="0"/>
    <cellStyle name="s_Crown" xfId="0"/>
    <cellStyle name="s_Crown_1" xfId="0"/>
    <cellStyle name="s_Crown_2" xfId="0"/>
    <cellStyle name="s_dccmod1" xfId="0"/>
    <cellStyle name="s_dccmod1_1" xfId="0"/>
    <cellStyle name="s_dccmod1_2" xfId="0"/>
    <cellStyle name="s_dcf" xfId="0"/>
    <cellStyle name="s_DCF Matrix (2)" xfId="0"/>
    <cellStyle name="s_DCF Matrix (2)_1" xfId="0"/>
    <cellStyle name="s_DCF Matrix (3)" xfId="0"/>
    <cellStyle name="s_DCF Matrix (3)_1" xfId="0"/>
    <cellStyle name="s_DCF Matrix (4)" xfId="0"/>
    <cellStyle name="s_DCF Matrix (4)_1" xfId="0"/>
    <cellStyle name="s_DCF Matrix (4)_2" xfId="0"/>
    <cellStyle name="s_dcf_1" xfId="0"/>
    <cellStyle name="s_DCFLBO Code" xfId="0"/>
    <cellStyle name="s_DCFLBO Code_1" xfId="0"/>
    <cellStyle name="s_Definc_dcf_Industries_270301_ma" xfId="0"/>
    <cellStyle name="s_Dilution" xfId="0"/>
    <cellStyle name="s_DMPR Sale (2)" xfId="0"/>
    <cellStyle name="s_Earn-out (2)" xfId="0"/>
    <cellStyle name="s_Earn-out (2)_1" xfId="0"/>
    <cellStyle name="s_Earnings (2)" xfId="0"/>
    <cellStyle name="s_Earnings (2)_1" xfId="0"/>
    <cellStyle name="s_Earnings (2)_1_M&amp;A Model" xfId="0"/>
    <cellStyle name="s_Earnings (2)_1_M&amp;A projections" xfId="0"/>
    <cellStyle name="s_Earnings (2)_2" xfId="0"/>
    <cellStyle name="s_Earnings (2)_2_M&amp;A Model" xfId="0"/>
    <cellStyle name="s_Earnings (2)_2_M&amp;A projections" xfId="0"/>
    <cellStyle name="s_Earnings (2)_M&amp;A Model" xfId="0"/>
    <cellStyle name="s_Earnings (2)_M&amp;A projections" xfId="0"/>
    <cellStyle name="s_Euro 2 (2)" xfId="0"/>
    <cellStyle name="s_Euro 2 (2)_1" xfId="0"/>
    <cellStyle name="s_Euro PICS (2)" xfId="0"/>
    <cellStyle name="s_Euro PICS (2)_1" xfId="0"/>
    <cellStyle name="s_Euro PICS (3)" xfId="0"/>
    <cellStyle name="s_Euro PICS (3)_1" xfId="0"/>
    <cellStyle name="s_Europe (2)" xfId="0"/>
    <cellStyle name="s_Europe (2)_1" xfId="0"/>
    <cellStyle name="s_Europe (2)_2" xfId="0"/>
    <cellStyle name="s_Final Model2" xfId="0"/>
    <cellStyle name="s_Final Model2_1" xfId="0"/>
    <cellStyle name="s_FINALWOOLMODEL" xfId="0"/>
    <cellStyle name="s_Financials_B" xfId="0"/>
    <cellStyle name="s_Financials_T" xfId="0"/>
    <cellStyle name="s_Grandvision_LBO2" xfId="0"/>
    <cellStyle name="s_Grouse+Pelican" xfId="0"/>
    <cellStyle name="s_Hist Inputs (2)" xfId="0"/>
    <cellStyle name="s_Hist Inputs (2)_1" xfId="0"/>
    <cellStyle name="s_Hist Inputs (3)" xfId="0"/>
    <cellStyle name="s_Hist Inputs (3)_1" xfId="0"/>
    <cellStyle name="s_Hist Inputs (4)" xfId="0"/>
    <cellStyle name="s_Hist Inputs (4)_1" xfId="0"/>
    <cellStyle name="s_LBO" xfId="0"/>
    <cellStyle name="s_LBO IRR (2)" xfId="0"/>
    <cellStyle name="s_LBO IRR (2)_1" xfId="0"/>
    <cellStyle name="s_LBO Sens (2)" xfId="0"/>
    <cellStyle name="s_LBO Sens (2)_1" xfId="0"/>
    <cellStyle name="s_LBO Sens (2)_2" xfId="0"/>
    <cellStyle name="s_LBO Summary (2)" xfId="0"/>
    <cellStyle name="s_LBO Summary (2)_1" xfId="0"/>
    <cellStyle name="s_lbo1" xfId="0"/>
    <cellStyle name="s_lbo1_1" xfId="0"/>
    <cellStyle name="s_lbo1_2" xfId="0"/>
    <cellStyle name="s_lbo3" xfId="0"/>
    <cellStyle name="s_lbo3_1" xfId="0"/>
    <cellStyle name="s_LBO5" xfId="0"/>
    <cellStyle name="s_LBO5_1" xfId="0"/>
    <cellStyle name="s_LBO_1" xfId="0"/>
    <cellStyle name="s_LBO_2" xfId="0"/>
    <cellStyle name="s_M&amp;A Model" xfId="0"/>
    <cellStyle name="s_M&amp;A projections" xfId="0"/>
    <cellStyle name="s_MainPrint Code" xfId="0"/>
    <cellStyle name="s_MainPrint Code_1" xfId="0"/>
    <cellStyle name="s_Matrix_B" xfId="0"/>
    <cellStyle name="s_Matrix_T" xfId="0"/>
    <cellStyle name="s_Merger" xfId="0"/>
    <cellStyle name="s_mod14" xfId="0"/>
    <cellStyle name="s_mod14_1" xfId="0"/>
    <cellStyle name="s_mod7" xfId="0"/>
    <cellStyle name="s_mod7_1" xfId="0"/>
    <cellStyle name="s_mod9" xfId="0"/>
    <cellStyle name="s_mod9_1" xfId="0"/>
    <cellStyle name="s_model1" xfId="0"/>
    <cellStyle name="s_model19" xfId="0"/>
    <cellStyle name="s_model19_1" xfId="0"/>
    <cellStyle name="s_model1_1" xfId="0"/>
    <cellStyle name="s_model1_2" xfId="0"/>
    <cellStyle name="s_model2" xfId="0"/>
    <cellStyle name="s_model6" xfId="0"/>
    <cellStyle name="s_model6_1" xfId="0"/>
    <cellStyle name="s_model6_2" xfId="0"/>
    <cellStyle name="s_NOL (2)" xfId="0"/>
    <cellStyle name="s_NOL (2)_1" xfId="0"/>
    <cellStyle name="s_NOL (2)_2" xfId="0"/>
    <cellStyle name="s_P_L_Ratios" xfId="0"/>
    <cellStyle name="s_P_L_Ratios_B" xfId="0"/>
    <cellStyle name="s_Paint 18 - MC" xfId="0"/>
    <cellStyle name="s_PFMA Cap (2)" xfId="0"/>
    <cellStyle name="s_PFMA Cap (2)_1" xfId="0"/>
    <cellStyle name="s_PFMA Cap (2)_2" xfId="0"/>
    <cellStyle name="s_PFMA Credit (2)" xfId="0"/>
    <cellStyle name="s_PFMA Credit (2)_1" xfId="0"/>
    <cellStyle name="s_RECESSA" xfId="0"/>
    <cellStyle name="s_RECESSA_1" xfId="0"/>
    <cellStyle name="s_Restructuring (2)" xfId="0"/>
    <cellStyle name="s_Restructuring (2)_1" xfId="0"/>
    <cellStyle name="s_Restructuring (2)_2" xfId="0"/>
    <cellStyle name="s_Revised" xfId="0"/>
    <cellStyle name="s_S_By_S" xfId="0"/>
    <cellStyle name="s_saft_1" xfId="0"/>
    <cellStyle name="s_saft_1_2" xfId="0"/>
    <cellStyle name="s_Schedules (2)" xfId="0"/>
    <cellStyle name="s_Schedules (2)_1" xfId="0"/>
    <cellStyle name="s_Schedules (2)_2" xfId="0"/>
    <cellStyle name="s_Sheet5" xfId="0"/>
    <cellStyle name="s_Standalone (2)" xfId="0"/>
    <cellStyle name="s_Standalone (2)_1" xfId="0"/>
    <cellStyle name="s_Standalone (2)_2" xfId="0"/>
    <cellStyle name="s_Trading Val Calc (2)" xfId="0"/>
    <cellStyle name="s_Trading Val Calc (2)_1" xfId="0"/>
    <cellStyle name="s_Val Sum (2)" xfId="0"/>
    <cellStyle name="s_Val Sum (2)_1" xfId="0"/>
    <cellStyle name="s_Val Sum (2)_2" xfId="0"/>
    <cellStyle name="s_Valuation " xfId="0"/>
    <cellStyle name="s_WACC benchmarking" xfId="0"/>
    <cellStyle name="s_WACC benchmarking 2" xfId="0"/>
    <cellStyle name="s_West Ham (2)" xfId="0"/>
    <cellStyle name="s_West Ham (2)_1" xfId="0"/>
    <cellStyle name="s_West Ham (2)_2" xfId="0"/>
    <cellStyle name="s_Westham (2)" xfId="0"/>
    <cellStyle name="s_Westham (2)_1" xfId="0"/>
    <cellStyle name="s_Westham (2)_2" xfId="0"/>
    <cellStyle name="s_Wool_01_07_12_1999_1" xfId="0"/>
    <cellStyle name="s_Wool_01_07_12_1999_2" xfId="0"/>
    <cellStyle name="s_Wool_14_12_1999_2" xfId="0"/>
    <cellStyle name="s_Wool_15_02_2000" xfId="0"/>
    <cellStyle name="s_Wool_15_02_2000_1" xfId="0"/>
    <cellStyle name="s_Wool_15_02_2000_2" xfId="0"/>
    <cellStyle name="s_WoolEuro_12_04_2000_02_1" xfId="0"/>
    <cellStyle name="s_WoolEuro_12_04_2000_02_2" xfId="0"/>
    <cellStyle name="s_WoolEuro_17_03_2000_1" xfId="0"/>
    <cellStyle name="s_WoolEuro_20_03_2000_3" xfId="0"/>
    <cellStyle name="s_WoolEuroEx_14_04_2000_01" xfId="0"/>
    <cellStyle name="s_WoolEuroEx_14_04_2000_01_1" xfId="0"/>
    <cellStyle name="Salomon Logo" xfId="0"/>
    <cellStyle name="same_prices" xfId="0"/>
    <cellStyle name="SAPBEXaggData" xfId="0"/>
    <cellStyle name="SAPBEXaggDataEmph" xfId="0"/>
    <cellStyle name="SAPBEXaggExc1" xfId="0"/>
    <cellStyle name="SAPBEXaggExc1Emph" xfId="0"/>
    <cellStyle name="SAPBEXaggExc2" xfId="0"/>
    <cellStyle name="SAPBEXaggExc2Emph" xfId="0"/>
    <cellStyle name="SAPBEXaggItem" xfId="0"/>
    <cellStyle name="SAPBEXchaText" xfId="0"/>
    <cellStyle name="SAPBEXfilterDrill" xfId="0"/>
    <cellStyle name="SAPBEXfilterItem" xfId="0"/>
    <cellStyle name="SAPBEXfilterText" xfId="0"/>
    <cellStyle name="SAPBEXformats" xfId="0"/>
    <cellStyle name="SAPBEXheaderData" xfId="0"/>
    <cellStyle name="SAPBEXheaderItem" xfId="0"/>
    <cellStyle name="SAPBEXheaderText" xfId="0"/>
    <cellStyle name="SAPBEXresData" xfId="0"/>
    <cellStyle name="SAPBEXresDataEmph" xfId="0"/>
    <cellStyle name="SAPBEXresExc1" xfId="0"/>
    <cellStyle name="SAPBEXresExc1Emph" xfId="0"/>
    <cellStyle name="SAPBEXresExc2" xfId="0"/>
    <cellStyle name="SAPBEXresExc2Emph" xfId="0"/>
    <cellStyle name="SAPBEXresItem" xfId="0"/>
    <cellStyle name="SAPBEXstdData" xfId="0"/>
    <cellStyle name="SAPBEXstdDataEmph" xfId="0"/>
    <cellStyle name="SAPBEXstdExc1" xfId="0"/>
    <cellStyle name="SAPBEXstdExc1Emph" xfId="0"/>
    <cellStyle name="SAPBEXstdExc2" xfId="0"/>
    <cellStyle name="SAPBEXstdExc2Emph" xfId="0"/>
    <cellStyle name="SAPBEXstdItem" xfId="0"/>
    <cellStyle name="SAPBEXsubData" xfId="0"/>
    <cellStyle name="SAPBEXsubDataEmph" xfId="0"/>
    <cellStyle name="SAPBEXsubExc1" xfId="0"/>
    <cellStyle name="SAPBEXsubExc1Emph" xfId="0"/>
    <cellStyle name="SAPBEXsubExc2" xfId="0"/>
    <cellStyle name="SAPBEXsubExc2Emph" xfId="0"/>
    <cellStyle name="SAPBEXsubItem" xfId="0"/>
    <cellStyle name="SAPBEXtitle" xfId="0"/>
    <cellStyle name="SAPBEXundefined" xfId="0"/>
    <cellStyle name="SAPKey" xfId="0"/>
    <cellStyle name="SAPLocked" xfId="0"/>
    <cellStyle name="SAPOutput" xfId="0"/>
    <cellStyle name="SAPSpace" xfId="0"/>
    <cellStyle name="SAPText" xfId="0"/>
    <cellStyle name="SAPUnLocked" xfId="0"/>
    <cellStyle name="ScripFactor" xfId="0"/>
    <cellStyle name="sd" xfId="0"/>
    <cellStyle name="Section" xfId="0"/>
    <cellStyle name="Section name" xfId="0"/>
    <cellStyle name="Section Title" xfId="0"/>
    <cellStyle name="Section_M&amp;A Model" xfId="0"/>
    <cellStyle name="SectionHeading" xfId="0"/>
    <cellStyle name="Separador de milhares [0]_planbrasil 1" xfId="0"/>
    <cellStyle name="Separador de milhares_planbrasil 1" xfId="0"/>
    <cellStyle name="sf" xfId="0"/>
    <cellStyle name="sff" xfId="0"/>
    <cellStyle name="Shaded" xfId="0"/>
    <cellStyle name="Shading" xfId="0"/>
    <cellStyle name="Shares" xfId="0"/>
    <cellStyle name="Sheetmult" xfId="0"/>
    <cellStyle name="Short Date" xfId="0"/>
    <cellStyle name="Short Time" xfId="0"/>
    <cellStyle name="Shtmultx" xfId="0"/>
    <cellStyle name="Single Accounting" xfId="0"/>
    <cellStyle name="Single Border" xfId="0"/>
    <cellStyle name="Single Underline" xfId="0"/>
    <cellStyle name="Small Number" xfId="0"/>
    <cellStyle name="Small Page Heading" xfId="0"/>
    <cellStyle name="Small Percentage" xfId="0"/>
    <cellStyle name="Spreadsheet title" xfId="0"/>
    <cellStyle name="spt" xfId="0"/>
    <cellStyle name="ss" xfId="0"/>
    <cellStyle name="ss0" xfId="0"/>
    <cellStyle name="ss0 2" xfId="0"/>
    <cellStyle name="ss1" xfId="0"/>
    <cellStyle name="ss1 2" xfId="0"/>
    <cellStyle name="ss2" xfId="0"/>
    <cellStyle name="ss2 2" xfId="0"/>
    <cellStyle name="ssp " xfId="0"/>
    <cellStyle name="st" xfId="0"/>
    <cellStyle name="Standaard_balance" xfId="0"/>
    <cellStyle name="Standard" xfId="0"/>
    <cellStyle name="Standard Header" xfId="0"/>
    <cellStyle name="Standard__Utopia Index Index und Guidance (Deutsch)" xfId="0"/>
    <cellStyle name="Std_1" xfId="0"/>
    <cellStyle name="Stock Comma" xfId="0"/>
    <cellStyle name="Stock Price" xfId="0"/>
    <cellStyle name="Strange" xfId="0"/>
    <cellStyle name="Strictly confidential" xfId="0"/>
    <cellStyle name="Strictly confidential 2" xfId="0"/>
    <cellStyle name="STYL1 - Style1" xfId="0"/>
    <cellStyle name="Style 1" xfId="0"/>
    <cellStyle name="Style 2" xfId="0"/>
    <cellStyle name="Style 3" xfId="0"/>
    <cellStyle name="Sub-titulo" xfId="0"/>
    <cellStyle name="Sub-titulo 2" xfId="0"/>
    <cellStyle name="Sub-total" xfId="0"/>
    <cellStyle name="Subhead" xfId="0"/>
    <cellStyle name="Subheadbldun" xfId="0"/>
    <cellStyle name="SubHeading" xfId="0"/>
    <cellStyle name="SubHeading 1" xfId="0"/>
    <cellStyle name="SubHeading 2" xfId="0"/>
    <cellStyle name="SubHeading_57 Project Fly (2)" xfId="0"/>
    <cellStyle name="SubsidTitle" xfId="0"/>
    <cellStyle name="SubsubHead" xfId="0"/>
    <cellStyle name="Subtitle" xfId="0"/>
    <cellStyle name="Subtotal" xfId="0"/>
    <cellStyle name="Subtotal 2" xfId="0"/>
    <cellStyle name="Subtotal_left" xfId="0"/>
    <cellStyle name="Summary" xfId="0"/>
    <cellStyle name="Summe" xfId="0"/>
    <cellStyle name="SuppCalc (0.0)" xfId="0"/>
    <cellStyle name="SwitchA" xfId="0"/>
    <cellStyle name="SwitchR" xfId="0"/>
    <cellStyle name="t" xfId="0"/>
    <cellStyle name="t#" xfId="0"/>
    <cellStyle name="t%" xfId="0"/>
    <cellStyle name="t1" xfId="0"/>
    <cellStyle name="t_Ithaca_Options Outstanding_20051211" xfId="0"/>
    <cellStyle name="t_Manager" xfId="0"/>
    <cellStyle name="t_Valuation" xfId="0"/>
    <cellStyle name="t_WACC benchmarking" xfId="0"/>
    <cellStyle name="Table" xfId="0"/>
    <cellStyle name="Table Col Head" xfId="0"/>
    <cellStyle name="table column heading" xfId="0"/>
    <cellStyle name="Table Head" xfId="0"/>
    <cellStyle name="Table Head Aligned" xfId="0"/>
    <cellStyle name="Table Head Blue" xfId="0"/>
    <cellStyle name="Table Head Green" xfId="0"/>
    <cellStyle name="Table Head__WACC analysis" xfId="0"/>
    <cellStyle name="Table Heading" xfId="0"/>
    <cellStyle name="Table Source" xfId="0"/>
    <cellStyle name="Table Sub Head" xfId="0"/>
    <cellStyle name="Table Sub Heading" xfId="0"/>
    <cellStyle name="Table Text" xfId="0"/>
    <cellStyle name="Table Title" xfId="0"/>
    <cellStyle name="Table Units" xfId="0"/>
    <cellStyle name="Table_Header" xfId="0"/>
    <cellStyle name="TableBase" xfId="0"/>
    <cellStyle name="TableBase 2" xfId="0"/>
    <cellStyle name="TableColumnHeading" xfId="0"/>
    <cellStyle name="TableFootnotes" xfId="0"/>
    <cellStyle name="TableHead" xfId="0"/>
    <cellStyle name="TableName" xfId="0"/>
    <cellStyle name="TableSubTitleItalic" xfId="0"/>
    <cellStyle name="TableText" xfId="0"/>
    <cellStyle name="TableTitle" xfId="0"/>
    <cellStyle name="TableTitleFormat" xfId="0"/>
    <cellStyle name="Tag" xfId="0"/>
    <cellStyle name="Test" xfId="0"/>
    <cellStyle name="Test [green]" xfId="0"/>
    <cellStyle name="Text 1" xfId="0"/>
    <cellStyle name="Text 2" xfId="0"/>
    <cellStyle name="Text 4" xfId="0"/>
    <cellStyle name="Text [4]" xfId="0"/>
    <cellStyle name="Text [8]" xfId="0"/>
    <cellStyle name="Text [Bullet]" xfId="0"/>
    <cellStyle name="Text [Dash]" xfId="0"/>
    <cellStyle name="Text [Em-Dash]" xfId="0"/>
    <cellStyle name="Text Head" xfId="0"/>
    <cellStyle name="Text Head 1" xfId="0"/>
    <cellStyle name="Text Head 2" xfId="0"/>
    <cellStyle name="Text Indent 1" xfId="0"/>
    <cellStyle name="Text Indent 2" xfId="0"/>
    <cellStyle name="Text Indent A" xfId="0"/>
    <cellStyle name="Text Indent B" xfId="0"/>
    <cellStyle name="Text Indent C" xfId="0"/>
    <cellStyle name="Text Wrap" xfId="0"/>
    <cellStyle name="Text_comparison" xfId="0"/>
    <cellStyle name="TFCF" xfId="0"/>
    <cellStyle name="thousand" xfId="0"/>
    <cellStyle name="threedecplace" xfId="0"/>
    <cellStyle name="Tick" xfId="0"/>
    <cellStyle name="time" xfId="0"/>
    <cellStyle name="Time Strip" xfId="0"/>
    <cellStyle name="Time_M&amp;A Model" xfId="0"/>
    <cellStyle name="times" xfId="0"/>
    <cellStyle name="Times 10" xfId="0"/>
    <cellStyle name="Times 12" xfId="0"/>
    <cellStyle name="Times [1]" xfId="0"/>
    <cellStyle name="Times [1] Total" xfId="0"/>
    <cellStyle name="Times [1] Total 2" xfId="0"/>
    <cellStyle name="Times [1]_GP_NEM_4" xfId="0"/>
    <cellStyle name="Times [2]" xfId="0"/>
    <cellStyle name="Times [2] Total" xfId="0"/>
    <cellStyle name="Times [2] Total 2" xfId="0"/>
    <cellStyle name="Times [2]_GP_NEM_4" xfId="0"/>
    <cellStyle name="Times [3]" xfId="0"/>
    <cellStyle name="Times New Roman" xfId="0"/>
    <cellStyle name="times_EXPN" xfId="0"/>
    <cellStyle name="titel" xfId="0"/>
    <cellStyle name="Title Heading" xfId="0"/>
    <cellStyle name="Title II" xfId="0"/>
    <cellStyle name="Title1" xfId="0"/>
    <cellStyle name="Title2" xfId="0"/>
    <cellStyle name="TitleII" xfId="0"/>
    <cellStyle name="Titles" xfId="0"/>
    <cellStyle name="Titles2" xfId="0"/>
    <cellStyle name="TitleYear" xfId="0"/>
    <cellStyle name="titre_col" xfId="0"/>
    <cellStyle name="Titulo-Seccion" xfId="0"/>
    <cellStyle name="tom" xfId="0"/>
    <cellStyle name="Top Edge" xfId="0"/>
    <cellStyle name="TopCaption" xfId="0"/>
    <cellStyle name="Topline" xfId="0"/>
    <cellStyle name="Topline 2" xfId="0"/>
    <cellStyle name="Totals" xfId="0"/>
    <cellStyle name="Totals [0]" xfId="0"/>
    <cellStyle name="Totals [2]" xfId="0"/>
    <cellStyle name="Totals_57 Project Fly (2)" xfId="0"/>
    <cellStyle name="trailing" xfId="0"/>
    <cellStyle name="ts0" xfId="0"/>
    <cellStyle name="ts1" xfId="0"/>
    <cellStyle name="ts2" xfId="0"/>
    <cellStyle name="u" xfId="0"/>
    <cellStyle name="u_MD 1 model_blank_Augustin" xfId="0"/>
    <cellStyle name="ubordinated Debt" xfId="0"/>
    <cellStyle name="Undefiniert" xfId="0"/>
    <cellStyle name="underline" xfId="0"/>
    <cellStyle name="Underscore" xfId="0"/>
    <cellStyle name="Underscore 2" xfId="0"/>
    <cellStyle name="units" xfId="0"/>
    <cellStyle name="Unprot" xfId="0"/>
    <cellStyle name="Unprot$" xfId="0"/>
    <cellStyle name="Unprotect" xfId="0"/>
    <cellStyle name="User_Defined_A" xfId="0"/>
    <cellStyle name="Valuta (0)" xfId="0"/>
    <cellStyle name="Valuta [0]_DCF Filos" xfId="0"/>
    <cellStyle name="Valuta_Compkey_95" xfId="0"/>
    <cellStyle name="VertPC" xfId="0"/>
    <cellStyle name="White" xfId="0"/>
    <cellStyle name="WholeNumber" xfId="0"/>
    <cellStyle name="WP Header" xfId="0"/>
    <cellStyle name="WrappedBold" xfId="0"/>
    <cellStyle name="Währung [0]_Admin" xfId="0"/>
    <cellStyle name="Währung_Admin" xfId="0"/>
    <cellStyle name="x0" xfId="0"/>
    <cellStyle name="x1" xfId="0"/>
    <cellStyle name="x2" xfId="0"/>
    <cellStyle name="year" xfId="0"/>
    <cellStyle name="Year Estimates" xfId="0"/>
    <cellStyle name="Year Historicals" xfId="0"/>
    <cellStyle name="Year_MD 1 model_blank_Augustin" xfId="0"/>
    <cellStyle name="YearA" xfId="0"/>
    <cellStyle name="YearE" xfId="0"/>
    <cellStyle name="Yen" xfId="0"/>
    <cellStyle name="¢" xfId="0"/>
    <cellStyle name="¢ Currency [1]" xfId="0"/>
    <cellStyle name="¢ Currency [2]" xfId="0"/>
    <cellStyle name="¢ Currency [3]" xfId="0"/>
    <cellStyle name="¢_Feeder" xfId="0"/>
    <cellStyle name="¢_M&amp;A Model" xfId="0"/>
    <cellStyle name="¢_temp templates2" xfId="0"/>
    <cellStyle name="£" xfId="0"/>
    <cellStyle name="£ BP" xfId="0"/>
    <cellStyle name="£ Currency" xfId="0"/>
    <cellStyle name="£ Currency [0]" xfId="0"/>
    <cellStyle name="£ Currency [1]" xfId="0"/>
    <cellStyle name="£ Currency [2]" xfId="0"/>
    <cellStyle name="£0" xfId="0"/>
    <cellStyle name="£1" xfId="0"/>
    <cellStyle name="£2" xfId="0"/>
    <cellStyle name="£Currency [0]" xfId="0"/>
    <cellStyle name="£Currency [1]" xfId="0"/>
    <cellStyle name="£Currency [2]" xfId="0"/>
    <cellStyle name="£Currency [p2]" xfId="0"/>
    <cellStyle name="£Currency [p]" xfId="0"/>
    <cellStyle name="£Pounds" xfId="0"/>
    <cellStyle name="¥ JY" xfId="0"/>
    <cellStyle name="Œ…‹æØ‚è [0.00]_GE 3 MINIMUM" xfId="0"/>
    <cellStyle name="Œ…‹æØ‚è_GE 3 MINIMUM" xfId="0"/>
    <cellStyle name="—_EM-HTI" xfId="0"/>
    <cellStyle name="—_EM-HTI_CSC May 20" xfId="0"/>
    <cellStyle name="—_EM-KT" xfId="0"/>
    <cellStyle name="—_EM-KT_03 CSC May 20" xfId="0"/>
    <cellStyle name="—_EM-KT_CSC May 20" xfId="0"/>
    <cellStyle name="—_EM-KT_Global Wireless1" xfId="0"/>
    <cellStyle name="—_EM-SKTelecom_old" xfId="0"/>
    <cellStyle name="—_EM-SKTelecom_old_03 CSC May 20" xfId="0"/>
    <cellStyle name="—_EM-SKTelecom_old_CSC May 20" xfId="0"/>
    <cellStyle name="—_EM-SKTelecom_old_EM-HTI" xfId="0"/>
    <cellStyle name="—_EM-SKTelecom_old_EM-HTI_CSC May 20" xfId="0"/>
    <cellStyle name="—_EM-SKTelecom_old_Global Wireless1" xfId="0"/>
    <cellStyle name="—_Global Wireless1" xfId="0"/>
    <cellStyle name="—_Global Wireless1_03 CSC May 20" xfId="0"/>
    <cellStyle name="—_Global Wireless1_03 CSC May 20_03_ Clean LBO Model" xfId="0"/>
    <cellStyle name="—_Global Wireless1_03 CSC May 20_05_ Clean LBO Model" xfId="0"/>
    <cellStyle name="—_Global Wireless1_03 CSC May 20_08 Valuation Model incl. new BP" xfId="0"/>
    <cellStyle name="—_Global Wireless1_03 CSC May 20_09 Valuation Model incl. new BP" xfId="0"/>
    <cellStyle name="—_Global Wireless1_03 CSC May 20_13 Valuation Model incl. new BP" xfId="0"/>
    <cellStyle name="—_Global Wireless1_03 CSC May 20_14 Valuation Model incl. new BP" xfId="0"/>
    <cellStyle name="—_Global Wireless1_03 CSC May 20_15_ Clean LBO Model" xfId="0"/>
    <cellStyle name="—_Global Wireless1_03 CSC May 20_20 Valuation Model incl. new BP" xfId="0"/>
    <cellStyle name="—_Global Wireless1_03 CSC May 20_25 Valuation Model incl. new BP" xfId="0"/>
    <cellStyle name="—_Global Wireless1_03 CSC May 20_33 Valuation Model incl. new BP" xfId="0"/>
    <cellStyle name="—_Global Wireless1_03 CSC May 20_34 Valuation Model incl. new BP" xfId="0"/>
    <cellStyle name="—_Global Wireless1_03 CSC May 20_37 Valuation Model incl. new BP" xfId="0"/>
    <cellStyle name="—_Global Wireless1_03 CSC May 20_38 Valuation Model incl. new BP" xfId="0"/>
    <cellStyle name="—_Global Wireless1_03 CSC May 20_39 Valuation Model incl. new BP" xfId="0"/>
    <cellStyle name="—_Global Wireless1_03 CSC May 20_40 Valuation Model incl. new BP" xfId="0"/>
    <cellStyle name="—_Global Wireless1_03 CSC May 20_44 Valuation Model incl. new BP" xfId="0"/>
    <cellStyle name="—_Global Wireless1_03_ Clean LBO Model" xfId="0"/>
    <cellStyle name="—_Global Wireless1_05_ Clean LBO Model" xfId="0"/>
    <cellStyle name="—_Global Wireless1_08 Valuation Model incl. new BP" xfId="0"/>
    <cellStyle name="—_Global Wireless1_09 Valuation Model incl. new BP" xfId="0"/>
    <cellStyle name="—_Global Wireless1_13 Valuation Model incl. new BP" xfId="0"/>
    <cellStyle name="—_Global Wireless1_14 Valuation Model incl. new BP" xfId="0"/>
    <cellStyle name="—_Global Wireless1_15_ Clean LBO Model" xfId="0"/>
    <cellStyle name="—_Global Wireless1_20 Valuation Model incl. new BP" xfId="0"/>
    <cellStyle name="—_Global Wireless1_25 Valuation Model incl. new BP" xfId="0"/>
    <cellStyle name="—_Global Wireless1_33 Valuation Model incl. new BP" xfId="0"/>
    <cellStyle name="—_Global Wireless1_34 Valuation Model incl. new BP" xfId="0"/>
    <cellStyle name="—_Global Wireless1_37 Valuation Model incl. new BP" xfId="0"/>
    <cellStyle name="—_Global Wireless1_38 Valuation Model incl. new BP" xfId="0"/>
    <cellStyle name="—_Global Wireless1_39 Valuation Model incl. new BP" xfId="0"/>
    <cellStyle name="—_Global Wireless1_40 Valuation Model incl. new BP" xfId="0"/>
    <cellStyle name="—_Global Wireless1_44 Valuation Model incl. new BP" xfId="0"/>
    <cellStyle name="—_Global Wireless1_CSC May 20" xfId="0"/>
    <cellStyle name="—_Global Wireless1_CSC May 20_03_ Clean LBO Model" xfId="0"/>
    <cellStyle name="—_Global Wireless1_CSC May 20_05_ Clean LBO Model" xfId="0"/>
    <cellStyle name="—_Global Wireless1_CSC May 20_08 Valuation Model incl. new BP" xfId="0"/>
    <cellStyle name="—_Global Wireless1_CSC May 20_09 Valuation Model incl. new BP" xfId="0"/>
    <cellStyle name="—_Global Wireless1_CSC May 20_13 Valuation Model incl. new BP" xfId="0"/>
    <cellStyle name="—_Global Wireless1_CSC May 20_14 Valuation Model incl. new BP" xfId="0"/>
    <cellStyle name="—_Global Wireless1_CSC May 20_15_ Clean LBO Model" xfId="0"/>
    <cellStyle name="—_Global Wireless1_CSC May 20_20 Valuation Model incl. new BP" xfId="0"/>
    <cellStyle name="—_Global Wireless1_CSC May 20_25 Valuation Model incl. new BP" xfId="0"/>
    <cellStyle name="—_Global Wireless1_CSC May 20_33 Valuation Model incl. new BP" xfId="0"/>
    <cellStyle name="—_Global Wireless1_CSC May 20_34 Valuation Model incl. new BP" xfId="0"/>
    <cellStyle name="—_Global Wireless1_CSC May 20_37 Valuation Model incl. new BP" xfId="0"/>
    <cellStyle name="—_Global Wireless1_CSC May 20_38 Valuation Model incl. new BP" xfId="0"/>
    <cellStyle name="—_Global Wireless1_CSC May 20_39 Valuation Model incl. new BP" xfId="0"/>
    <cellStyle name="—_Global Wireless1_CSC May 20_40 Valuation Model incl. new BP" xfId="0"/>
    <cellStyle name="—_Global Wireless1_CSC May 20_44 Valuation Model incl. new BP" xfId="0"/>
    <cellStyle name="—_GS Assumptions-F" xfId="0"/>
    <cellStyle name="—_GS Assumptions-F_03_ Clean LBO Model" xfId="0"/>
    <cellStyle name="—_GS Assumptions-F_05_ Clean LBO Model" xfId="0"/>
    <cellStyle name="—_GS Assumptions-F_08 Valuation Model incl. new BP" xfId="0"/>
    <cellStyle name="—_GS Assumptions-F_09 Valuation Model incl. new BP" xfId="0"/>
    <cellStyle name="—_GS Assumptions-F_13 Valuation Model incl. new BP" xfId="0"/>
    <cellStyle name="—_GS Assumptions-F_14 Valuation Model incl. new BP" xfId="0"/>
    <cellStyle name="—_GS Assumptions-F_15_ Clean LBO Model" xfId="0"/>
    <cellStyle name="—_GS Assumptions-F_20 Valuation Model incl. new BP" xfId="0"/>
    <cellStyle name="—_GS Assumptions-F_25 Valuation Model incl. new BP" xfId="0"/>
    <cellStyle name="—_GS Assumptions-F_33 Valuation Model incl. new BP" xfId="0"/>
    <cellStyle name="—_GS Assumptions-F_34 Valuation Model incl. new BP" xfId="0"/>
    <cellStyle name="—_GS Assumptions-F_37 Valuation Model incl. new BP" xfId="0"/>
    <cellStyle name="—_GS Assumptions-F_38 Valuation Model incl. new BP" xfId="0"/>
    <cellStyle name="—_GS Assumptions-F_39 Valuation Model incl. new BP" xfId="0"/>
    <cellStyle name="—_GS Assumptions-F_40 Valuation Model incl. new BP" xfId="0"/>
    <cellStyle name="—_GS Assumptions-F_44 Valuation Model incl. new BP" xfId="0"/>
    <cellStyle name="—_GS Assumptions-F_Global Wireless1" xfId="0"/>
    <cellStyle name="—_GS Assumptions-F_Global Wireless1_03 CSC May 20" xfId="0"/>
    <cellStyle name="—_GS Assumptions-F_Global Wireless1_03 CSC May 20_03_ Clean LBO Model" xfId="0"/>
    <cellStyle name="—_GS Assumptions-F_Global Wireless1_03 CSC May 20_05_ Clean LBO Model" xfId="0"/>
    <cellStyle name="—_GS Assumptions-F_Global Wireless1_03 CSC May 20_08 Valuation Model incl. new BP" xfId="0"/>
    <cellStyle name="—_GS Assumptions-F_Global Wireless1_03 CSC May 20_09 Valuation Model incl. new BP" xfId="0"/>
    <cellStyle name="—_GS Assumptions-F_Global Wireless1_03 CSC May 20_13 Valuation Model incl. new BP" xfId="0"/>
    <cellStyle name="—_GS Assumptions-F_Global Wireless1_03 CSC May 20_14 Valuation Model incl. new BP" xfId="0"/>
    <cellStyle name="—_GS Assumptions-F_Global Wireless1_03 CSC May 20_15_ Clean LBO Model" xfId="0"/>
    <cellStyle name="—_GS Assumptions-F_Global Wireless1_03 CSC May 20_20 Valuation Model incl. new BP" xfId="0"/>
    <cellStyle name="—_GS Assumptions-F_Global Wireless1_03 CSC May 20_25 Valuation Model incl. new BP" xfId="0"/>
    <cellStyle name="—_GS Assumptions-F_Global Wireless1_03 CSC May 20_33 Valuation Model incl. new BP" xfId="0"/>
    <cellStyle name="—_GS Assumptions-F_Global Wireless1_03 CSC May 20_34 Valuation Model incl. new BP" xfId="0"/>
    <cellStyle name="—_GS Assumptions-F_Global Wireless1_03 CSC May 20_37 Valuation Model incl. new BP" xfId="0"/>
    <cellStyle name="—_GS Assumptions-F_Global Wireless1_03 CSC May 20_38 Valuation Model incl. new BP" xfId="0"/>
    <cellStyle name="—_GS Assumptions-F_Global Wireless1_03 CSC May 20_39 Valuation Model incl. new BP" xfId="0"/>
    <cellStyle name="—_GS Assumptions-F_Global Wireless1_03 CSC May 20_40 Valuation Model incl. new BP" xfId="0"/>
    <cellStyle name="—_GS Assumptions-F_Global Wireless1_03 CSC May 20_44 Valuation Model incl. new BP" xfId="0"/>
    <cellStyle name="—_GS Assumptions-F_Global Wireless1_03_ Clean LBO Model" xfId="0"/>
    <cellStyle name="—_GS Assumptions-F_Global Wireless1_05_ Clean LBO Model" xfId="0"/>
    <cellStyle name="—_GS Assumptions-F_Global Wireless1_08 Valuation Model incl. new BP" xfId="0"/>
    <cellStyle name="—_GS Assumptions-F_Global Wireless1_09 Valuation Model incl. new BP" xfId="0"/>
    <cellStyle name="—_GS Assumptions-F_Global Wireless1_13 Valuation Model incl. new BP" xfId="0"/>
    <cellStyle name="—_GS Assumptions-F_Global Wireless1_14 Valuation Model incl. new BP" xfId="0"/>
    <cellStyle name="—_GS Assumptions-F_Global Wireless1_15_ Clean LBO Model" xfId="0"/>
    <cellStyle name="—_GS Assumptions-F_Global Wireless1_20 Valuation Model incl. new BP" xfId="0"/>
    <cellStyle name="—_GS Assumptions-F_Global Wireless1_25 Valuation Model incl. new BP" xfId="0"/>
    <cellStyle name="—_GS Assumptions-F_Global Wireless1_33 Valuation Model incl. new BP" xfId="0"/>
    <cellStyle name="—_GS Assumptions-F_Global Wireless1_34 Valuation Model incl. new BP" xfId="0"/>
    <cellStyle name="—_GS Assumptions-F_Global Wireless1_37 Valuation Model incl. new BP" xfId="0"/>
    <cellStyle name="—_GS Assumptions-F_Global Wireless1_38 Valuation Model incl. new BP" xfId="0"/>
    <cellStyle name="—_GS Assumptions-F_Global Wireless1_39 Valuation Model incl. new BP" xfId="0"/>
    <cellStyle name="—_GS Assumptions-F_Global Wireless1_40 Valuation Model incl. new BP" xfId="0"/>
    <cellStyle name="—_GS Assumptions-F_Global Wireless1_44 Valuation Model incl. new BP" xfId="0"/>
    <cellStyle name="—_GS Assumptions-F_Global Wireless1_CSC May 20" xfId="0"/>
    <cellStyle name="—_GS Assumptions-F_Global Wireless1_CSC May 20_03_ Clean LBO Model" xfId="0"/>
    <cellStyle name="—_GS Assumptions-F_Global Wireless1_CSC May 20_05_ Clean LBO Model" xfId="0"/>
    <cellStyle name="—_GS Assumptions-F_Global Wireless1_CSC May 20_08 Valuation Model incl. new BP" xfId="0"/>
    <cellStyle name="—_GS Assumptions-F_Global Wireless1_CSC May 20_09 Valuation Model incl. new BP" xfId="0"/>
    <cellStyle name="—_GS Assumptions-F_Global Wireless1_CSC May 20_13 Valuation Model incl. new BP" xfId="0"/>
    <cellStyle name="—_GS Assumptions-F_Global Wireless1_CSC May 20_14 Valuation Model incl. new BP" xfId="0"/>
    <cellStyle name="—_GS Assumptions-F_Global Wireless1_CSC May 20_15_ Clean LBO Model" xfId="0"/>
    <cellStyle name="—_GS Assumptions-F_Global Wireless1_CSC May 20_20 Valuation Model incl. new BP" xfId="0"/>
    <cellStyle name="—_GS Assumptions-F_Global Wireless1_CSC May 20_25 Valuation Model incl. new BP" xfId="0"/>
    <cellStyle name="—_GS Assumptions-F_Global Wireless1_CSC May 20_33 Valuation Model incl. new BP" xfId="0"/>
    <cellStyle name="—_GS Assumptions-F_Global Wireless1_CSC May 20_34 Valuation Model incl. new BP" xfId="0"/>
    <cellStyle name="—_GS Assumptions-F_Global Wireless1_CSC May 20_37 Valuation Model incl. new BP" xfId="0"/>
    <cellStyle name="—_GS Assumptions-F_Global Wireless1_CSC May 20_38 Valuation Model incl. new BP" xfId="0"/>
    <cellStyle name="—_GS Assumptions-F_Global Wireless1_CSC May 20_39 Valuation Model incl. new BP" xfId="0"/>
    <cellStyle name="—_GS Assumptions-F_Global Wireless1_CSC May 20_40 Valuation Model incl. new BP" xfId="0"/>
    <cellStyle name="—_GS Assumptions-F_Global Wireless1_CSC May 20_44 Valuation Model incl. new BP" xfId="0"/>
    <cellStyle name="—_GS_Balance" xfId="0"/>
    <cellStyle name="—_GS_Balance_03_ Clean LBO Model" xfId="0"/>
    <cellStyle name="—_GS_Balance_05_ Clean LBO Model" xfId="0"/>
    <cellStyle name="—_GS_Balance_08 Valuation Model incl. new BP" xfId="0"/>
    <cellStyle name="—_GS_Balance_09 Valuation Model incl. new BP" xfId="0"/>
    <cellStyle name="—_GS_Balance_13 Valuation Model incl. new BP" xfId="0"/>
    <cellStyle name="—_GS_Balance_14 Valuation Model incl. new BP" xfId="0"/>
    <cellStyle name="—_GS_Balance_15_ Clean LBO Model" xfId="0"/>
    <cellStyle name="—_GS_Balance_20 Valuation Model incl. new BP" xfId="0"/>
    <cellStyle name="—_GS_Balance_25 Valuation Model incl. new BP" xfId="0"/>
    <cellStyle name="—_GS_Balance_33 Valuation Model incl. new BP" xfId="0"/>
    <cellStyle name="—_GS_Balance_34 Valuation Model incl. new BP" xfId="0"/>
    <cellStyle name="—_GS_Balance_37 Valuation Model incl. new BP" xfId="0"/>
    <cellStyle name="—_GS_Balance_38 Valuation Model incl. new BP" xfId="0"/>
    <cellStyle name="—_GS_Balance_39 Valuation Model incl. new BP" xfId="0"/>
    <cellStyle name="—_GS_Balance_40 Valuation Model incl. new BP" xfId="0"/>
    <cellStyle name="—_GS_Balance_44 Valuation Model incl. new BP" xfId="0"/>
    <cellStyle name="—_GS_Balance_Global Wireless1" xfId="0"/>
    <cellStyle name="—_GS_Balance_Global Wireless1_03 CSC May 20" xfId="0"/>
    <cellStyle name="—_GS_Balance_Global Wireless1_03 CSC May 20_03_ Clean LBO Model" xfId="0"/>
    <cellStyle name="—_GS_Balance_Global Wireless1_03 CSC May 20_05_ Clean LBO Model" xfId="0"/>
    <cellStyle name="—_GS_Balance_Global Wireless1_03 CSC May 20_08 Valuation Model incl. new BP" xfId="0"/>
    <cellStyle name="—_GS_Balance_Global Wireless1_03 CSC May 20_09 Valuation Model incl. new BP" xfId="0"/>
    <cellStyle name="—_GS_Balance_Global Wireless1_03 CSC May 20_13 Valuation Model incl. new BP" xfId="0"/>
    <cellStyle name="—_GS_Balance_Global Wireless1_03 CSC May 20_14 Valuation Model incl. new BP" xfId="0"/>
    <cellStyle name="—_GS_Balance_Global Wireless1_03 CSC May 20_15_ Clean LBO Model" xfId="0"/>
    <cellStyle name="—_GS_Balance_Global Wireless1_03 CSC May 20_20 Valuation Model incl. new BP" xfId="0"/>
    <cellStyle name="—_GS_Balance_Global Wireless1_03 CSC May 20_25 Valuation Model incl. new BP" xfId="0"/>
    <cellStyle name="—_GS_Balance_Global Wireless1_03 CSC May 20_33 Valuation Model incl. new BP" xfId="0"/>
    <cellStyle name="—_GS_Balance_Global Wireless1_03 CSC May 20_34 Valuation Model incl. new BP" xfId="0"/>
    <cellStyle name="—_GS_Balance_Global Wireless1_03 CSC May 20_37 Valuation Model incl. new BP" xfId="0"/>
    <cellStyle name="—_GS_Balance_Global Wireless1_03 CSC May 20_38 Valuation Model incl. new BP" xfId="0"/>
    <cellStyle name="—_GS_Balance_Global Wireless1_03 CSC May 20_39 Valuation Model incl. new BP" xfId="0"/>
    <cellStyle name="—_GS_Balance_Global Wireless1_03 CSC May 20_40 Valuation Model incl. new BP" xfId="0"/>
    <cellStyle name="—_GS_Balance_Global Wireless1_03 CSC May 20_44 Valuation Model incl. new BP" xfId="0"/>
    <cellStyle name="—_GS_Balance_Global Wireless1_03_ Clean LBO Model" xfId="0"/>
    <cellStyle name="—_GS_Balance_Global Wireless1_05_ Clean LBO Model" xfId="0"/>
    <cellStyle name="—_GS_Balance_Global Wireless1_08 Valuation Model incl. new BP" xfId="0"/>
    <cellStyle name="—_GS_Balance_Global Wireless1_09 Valuation Model incl. new BP" xfId="0"/>
    <cellStyle name="—_GS_Balance_Global Wireless1_13 Valuation Model incl. new BP" xfId="0"/>
    <cellStyle name="—_GS_Balance_Global Wireless1_14 Valuation Model incl. new BP" xfId="0"/>
    <cellStyle name="—_GS_Balance_Global Wireless1_15_ Clean LBO Model" xfId="0"/>
    <cellStyle name="—_GS_Balance_Global Wireless1_20 Valuation Model incl. new BP" xfId="0"/>
    <cellStyle name="—_GS_Balance_Global Wireless1_25 Valuation Model incl. new BP" xfId="0"/>
    <cellStyle name="—_GS_Balance_Global Wireless1_33 Valuation Model incl. new BP" xfId="0"/>
    <cellStyle name="—_GS_Balance_Global Wireless1_34 Valuation Model incl. new BP" xfId="0"/>
    <cellStyle name="—_GS_Balance_Global Wireless1_37 Valuation Model incl. new BP" xfId="0"/>
    <cellStyle name="—_GS_Balance_Global Wireless1_38 Valuation Model incl. new BP" xfId="0"/>
    <cellStyle name="—_GS_Balance_Global Wireless1_39 Valuation Model incl. new BP" xfId="0"/>
    <cellStyle name="—_GS_Balance_Global Wireless1_40 Valuation Model incl. new BP" xfId="0"/>
    <cellStyle name="—_GS_Balance_Global Wireless1_44 Valuation Model incl. new BP" xfId="0"/>
    <cellStyle name="—_GS_Balance_Global Wireless1_CSC May 20" xfId="0"/>
    <cellStyle name="—_GS_Balance_Global Wireless1_CSC May 20_03_ Clean LBO Model" xfId="0"/>
    <cellStyle name="—_GS_Balance_Global Wireless1_CSC May 20_05_ Clean LBO Model" xfId="0"/>
    <cellStyle name="—_GS_Balance_Global Wireless1_CSC May 20_08 Valuation Model incl. new BP" xfId="0"/>
    <cellStyle name="—_GS_Balance_Global Wireless1_CSC May 20_09 Valuation Model incl. new BP" xfId="0"/>
    <cellStyle name="—_GS_Balance_Global Wireless1_CSC May 20_13 Valuation Model incl. new BP" xfId="0"/>
    <cellStyle name="—_GS_Balance_Global Wireless1_CSC May 20_14 Valuation Model incl. new BP" xfId="0"/>
    <cellStyle name="—_GS_Balance_Global Wireless1_CSC May 20_15_ Clean LBO Model" xfId="0"/>
    <cellStyle name="—_GS_Balance_Global Wireless1_CSC May 20_20 Valuation Model incl. new BP" xfId="0"/>
    <cellStyle name="—_GS_Balance_Global Wireless1_CSC May 20_25 Valuation Model incl. new BP" xfId="0"/>
    <cellStyle name="—_GS_Balance_Global Wireless1_CSC May 20_33 Valuation Model incl. new BP" xfId="0"/>
    <cellStyle name="—_GS_Balance_Global Wireless1_CSC May 20_34 Valuation Model incl. new BP" xfId="0"/>
    <cellStyle name="—_GS_Balance_Global Wireless1_CSC May 20_37 Valuation Model incl. new BP" xfId="0"/>
    <cellStyle name="—_GS_Balance_Global Wireless1_CSC May 20_38 Valuation Model incl. new BP" xfId="0"/>
    <cellStyle name="—_GS_Balance_Global Wireless1_CSC May 20_39 Valuation Model incl. new BP" xfId="0"/>
    <cellStyle name="—_GS_Balance_Global Wireless1_CSC May 20_40 Valuation Model incl. new BP" xfId="0"/>
    <cellStyle name="—_GS_Balance_Global Wireless1_CSC May 20_44 Valuation Model incl. new BP" xfId="0"/>
    <cellStyle name="—_GS_Cash " xfId="0"/>
    <cellStyle name="—_GS_Cash  (2)" xfId="0"/>
    <cellStyle name="—_GS_Cash  (2)_03_ Clean LBO Model" xfId="0"/>
    <cellStyle name="—_GS_Cash  (2)_05_ Clean LBO Model" xfId="0"/>
    <cellStyle name="—_GS_Cash  (2)_08 Valuation Model incl. new BP" xfId="0"/>
    <cellStyle name="—_GS_Cash  (2)_09 Valuation Model incl. new BP" xfId="0"/>
    <cellStyle name="—_GS_Cash  (2)_13 Valuation Model incl. new BP" xfId="0"/>
    <cellStyle name="—_GS_Cash  (2)_14 Valuation Model incl. new BP" xfId="0"/>
    <cellStyle name="—_GS_Cash  (2)_15_ Clean LBO Model" xfId="0"/>
    <cellStyle name="—_GS_Cash  (2)_20 Valuation Model incl. new BP" xfId="0"/>
    <cellStyle name="—_GS_Cash  (2)_25 Valuation Model incl. new BP" xfId="0"/>
    <cellStyle name="—_GS_Cash  (2)_33 Valuation Model incl. new BP" xfId="0"/>
    <cellStyle name="—_GS_Cash  (2)_34 Valuation Model incl. new BP" xfId="0"/>
    <cellStyle name="—_GS_Cash  (2)_37 Valuation Model incl. new BP" xfId="0"/>
    <cellStyle name="—_GS_Cash  (2)_38 Valuation Model incl. new BP" xfId="0"/>
    <cellStyle name="—_GS_Cash  (2)_39 Valuation Model incl. new BP" xfId="0"/>
    <cellStyle name="—_GS_Cash  (2)_40 Valuation Model incl. new BP" xfId="0"/>
    <cellStyle name="—_GS_Cash  (2)_44 Valuation Model incl. new BP" xfId="0"/>
    <cellStyle name="—_GS_Cash  (2)_Global Wireless1" xfId="0"/>
    <cellStyle name="—_GS_Cash  (2)_Global Wireless1_03 CSC May 20" xfId="0"/>
    <cellStyle name="—_GS_Cash  (2)_Global Wireless1_03 CSC May 20_03_ Clean LBO Model" xfId="0"/>
    <cellStyle name="—_GS_Cash  (2)_Global Wireless1_03 CSC May 20_05_ Clean LBO Model" xfId="0"/>
    <cellStyle name="—_GS_Cash  (2)_Global Wireless1_03 CSC May 20_08 Valuation Model incl. new BP" xfId="0"/>
    <cellStyle name="—_GS_Cash  (2)_Global Wireless1_03 CSC May 20_09 Valuation Model incl. new BP" xfId="0"/>
    <cellStyle name="—_GS_Cash  (2)_Global Wireless1_03 CSC May 20_13 Valuation Model incl. new BP" xfId="0"/>
    <cellStyle name="—_GS_Cash  (2)_Global Wireless1_03 CSC May 20_14 Valuation Model incl. new BP" xfId="0"/>
    <cellStyle name="—_GS_Cash  (2)_Global Wireless1_03 CSC May 20_15_ Clean LBO Model" xfId="0"/>
    <cellStyle name="—_GS_Cash  (2)_Global Wireless1_03 CSC May 20_20 Valuation Model incl. new BP" xfId="0"/>
    <cellStyle name="—_GS_Cash  (2)_Global Wireless1_03 CSC May 20_25 Valuation Model incl. new BP" xfId="0"/>
    <cellStyle name="—_GS_Cash  (2)_Global Wireless1_03 CSC May 20_33 Valuation Model incl. new BP" xfId="0"/>
    <cellStyle name="—_GS_Cash  (2)_Global Wireless1_03 CSC May 20_34 Valuation Model incl. new BP" xfId="0"/>
    <cellStyle name="—_GS_Cash  (2)_Global Wireless1_03 CSC May 20_37 Valuation Model incl. new BP" xfId="0"/>
    <cellStyle name="—_GS_Cash  (2)_Global Wireless1_03 CSC May 20_38 Valuation Model incl. new BP" xfId="0"/>
    <cellStyle name="—_GS_Cash  (2)_Global Wireless1_03 CSC May 20_39 Valuation Model incl. new BP" xfId="0"/>
    <cellStyle name="—_GS_Cash  (2)_Global Wireless1_03 CSC May 20_40 Valuation Model incl. new BP" xfId="0"/>
    <cellStyle name="—_GS_Cash  (2)_Global Wireless1_03 CSC May 20_44 Valuation Model incl. new BP" xfId="0"/>
    <cellStyle name="—_GS_Cash  (2)_Global Wireless1_03_ Clean LBO Model" xfId="0"/>
    <cellStyle name="—_GS_Cash  (2)_Global Wireless1_05_ Clean LBO Model" xfId="0"/>
    <cellStyle name="—_GS_Cash  (2)_Global Wireless1_08 Valuation Model incl. new BP" xfId="0"/>
    <cellStyle name="—_GS_Cash  (2)_Global Wireless1_09 Valuation Model incl. new BP" xfId="0"/>
    <cellStyle name="—_GS_Cash  (2)_Global Wireless1_13 Valuation Model incl. new BP" xfId="0"/>
    <cellStyle name="—_GS_Cash  (2)_Global Wireless1_14 Valuation Model incl. new BP" xfId="0"/>
    <cellStyle name="—_GS_Cash  (2)_Global Wireless1_15_ Clean LBO Model" xfId="0"/>
    <cellStyle name="—_GS_Cash  (2)_Global Wireless1_20 Valuation Model incl. new BP" xfId="0"/>
    <cellStyle name="—_GS_Cash  (2)_Global Wireless1_25 Valuation Model incl. new BP" xfId="0"/>
    <cellStyle name="—_GS_Cash  (2)_Global Wireless1_33 Valuation Model incl. new BP" xfId="0"/>
    <cellStyle name="—_GS_Cash  (2)_Global Wireless1_34 Valuation Model incl. new BP" xfId="0"/>
    <cellStyle name="—_GS_Cash  (2)_Global Wireless1_37 Valuation Model incl. new BP" xfId="0"/>
    <cellStyle name="—_GS_Cash  (2)_Global Wireless1_38 Valuation Model incl. new BP" xfId="0"/>
    <cellStyle name="—_GS_Cash  (2)_Global Wireless1_39 Valuation Model incl. new BP" xfId="0"/>
    <cellStyle name="—_GS_Cash  (2)_Global Wireless1_40 Valuation Model incl. new BP" xfId="0"/>
    <cellStyle name="—_GS_Cash  (2)_Global Wireless1_44 Valuation Model incl. new BP" xfId="0"/>
    <cellStyle name="—_GS_Cash  (2)_Global Wireless1_CSC May 20" xfId="0"/>
    <cellStyle name="—_GS_Cash  (2)_Global Wireless1_CSC May 20_03_ Clean LBO Model" xfId="0"/>
    <cellStyle name="—_GS_Cash  (2)_Global Wireless1_CSC May 20_05_ Clean LBO Model" xfId="0"/>
    <cellStyle name="—_GS_Cash  (2)_Global Wireless1_CSC May 20_08 Valuation Model incl. new BP" xfId="0"/>
    <cellStyle name="—_GS_Cash  (2)_Global Wireless1_CSC May 20_09 Valuation Model incl. new BP" xfId="0"/>
    <cellStyle name="—_GS_Cash  (2)_Global Wireless1_CSC May 20_13 Valuation Model incl. new BP" xfId="0"/>
    <cellStyle name="—_GS_Cash  (2)_Global Wireless1_CSC May 20_14 Valuation Model incl. new BP" xfId="0"/>
    <cellStyle name="—_GS_Cash  (2)_Global Wireless1_CSC May 20_15_ Clean LBO Model" xfId="0"/>
    <cellStyle name="—_GS_Cash  (2)_Global Wireless1_CSC May 20_20 Valuation Model incl. new BP" xfId="0"/>
    <cellStyle name="—_GS_Cash  (2)_Global Wireless1_CSC May 20_25 Valuation Model incl. new BP" xfId="0"/>
    <cellStyle name="—_GS_Cash  (2)_Global Wireless1_CSC May 20_33 Valuation Model incl. new BP" xfId="0"/>
    <cellStyle name="—_GS_Cash  (2)_Global Wireless1_CSC May 20_34 Valuation Model incl. new BP" xfId="0"/>
    <cellStyle name="—_GS_Cash  (2)_Global Wireless1_CSC May 20_37 Valuation Model incl. new BP" xfId="0"/>
    <cellStyle name="—_GS_Cash  (2)_Global Wireless1_CSC May 20_38 Valuation Model incl. new BP" xfId="0"/>
    <cellStyle name="—_GS_Cash  (2)_Global Wireless1_CSC May 20_39 Valuation Model incl. new BP" xfId="0"/>
    <cellStyle name="—_GS_Cash  (2)_Global Wireless1_CSC May 20_40 Valuation Model incl. new BP" xfId="0"/>
    <cellStyle name="—_GS_Cash  (2)_Global Wireless1_CSC May 20_44 Valuation Model incl. new BP" xfId="0"/>
    <cellStyle name="—_GS_Cash _03_ Clean LBO Model" xfId="0"/>
    <cellStyle name="—_GS_Cash _05_ Clean LBO Model" xfId="0"/>
    <cellStyle name="—_GS_Cash _08 Valuation Model incl. new BP" xfId="0"/>
    <cellStyle name="—_GS_Cash _09 Valuation Model incl. new BP" xfId="0"/>
    <cellStyle name="—_GS_Cash _13 Valuation Model incl. new BP" xfId="0"/>
    <cellStyle name="—_GS_Cash _14 Valuation Model incl. new BP" xfId="0"/>
    <cellStyle name="—_GS_Cash _15_ Clean LBO Model" xfId="0"/>
    <cellStyle name="—_GS_Cash _20 Valuation Model incl. new BP" xfId="0"/>
    <cellStyle name="—_GS_Cash _25 Valuation Model incl. new BP" xfId="0"/>
    <cellStyle name="—_GS_Cash _33 Valuation Model incl. new BP" xfId="0"/>
    <cellStyle name="—_GS_Cash _34 Valuation Model incl. new BP" xfId="0"/>
    <cellStyle name="—_GS_Cash _37 Valuation Model incl. new BP" xfId="0"/>
    <cellStyle name="—_GS_Cash _38 Valuation Model incl. new BP" xfId="0"/>
    <cellStyle name="—_GS_Cash _39 Valuation Model incl. new BP" xfId="0"/>
    <cellStyle name="—_GS_Cash _40 Valuation Model incl. new BP" xfId="0"/>
    <cellStyle name="—_GS_Cash _44 Valuation Model incl. new BP" xfId="0"/>
    <cellStyle name="—_GS_Cash _Global Wireless1" xfId="0"/>
    <cellStyle name="—_GS_Cash _Global Wireless1_03 CSC May 20" xfId="0"/>
    <cellStyle name="—_GS_Cash _Global Wireless1_03 CSC May 20_03_ Clean LBO Model" xfId="0"/>
    <cellStyle name="—_GS_Cash _Global Wireless1_03 CSC May 20_05_ Clean LBO Model" xfId="0"/>
    <cellStyle name="—_GS_Cash _Global Wireless1_03 CSC May 20_08 Valuation Model incl. new BP" xfId="0"/>
    <cellStyle name="—_GS_Cash _Global Wireless1_03 CSC May 20_09 Valuation Model incl. new BP" xfId="0"/>
    <cellStyle name="—_GS_Cash _Global Wireless1_03 CSC May 20_13 Valuation Model incl. new BP" xfId="0"/>
    <cellStyle name="—_GS_Cash _Global Wireless1_03 CSC May 20_14 Valuation Model incl. new BP" xfId="0"/>
    <cellStyle name="—_GS_Cash _Global Wireless1_03 CSC May 20_15_ Clean LBO Model" xfId="0"/>
    <cellStyle name="—_GS_Cash _Global Wireless1_03 CSC May 20_20 Valuation Model incl. new BP" xfId="0"/>
    <cellStyle name="—_GS_Cash _Global Wireless1_03 CSC May 20_25 Valuation Model incl. new BP" xfId="0"/>
    <cellStyle name="—_GS_Cash _Global Wireless1_03 CSC May 20_33 Valuation Model incl. new BP" xfId="0"/>
    <cellStyle name="—_GS_Cash _Global Wireless1_03 CSC May 20_34 Valuation Model incl. new BP" xfId="0"/>
    <cellStyle name="—_GS_Cash _Global Wireless1_03 CSC May 20_37 Valuation Model incl. new BP" xfId="0"/>
    <cellStyle name="—_GS_Cash _Global Wireless1_03 CSC May 20_38 Valuation Model incl. new BP" xfId="0"/>
    <cellStyle name="—_GS_Cash _Global Wireless1_03 CSC May 20_39 Valuation Model incl. new BP" xfId="0"/>
    <cellStyle name="—_GS_Cash _Global Wireless1_03 CSC May 20_40 Valuation Model incl. new BP" xfId="0"/>
    <cellStyle name="—_GS_Cash _Global Wireless1_03 CSC May 20_44 Valuation Model incl. new BP" xfId="0"/>
    <cellStyle name="—_GS_Cash _Global Wireless1_03_ Clean LBO Model" xfId="0"/>
    <cellStyle name="—_GS_Cash _Global Wireless1_05_ Clean LBO Model" xfId="0"/>
    <cellStyle name="—_GS_Cash _Global Wireless1_08 Valuation Model incl. new BP" xfId="0"/>
    <cellStyle name="—_GS_Cash _Global Wireless1_09 Valuation Model incl. new BP" xfId="0"/>
    <cellStyle name="—_GS_Cash _Global Wireless1_13 Valuation Model incl. new BP" xfId="0"/>
    <cellStyle name="—_GS_Cash _Global Wireless1_14 Valuation Model incl. new BP" xfId="0"/>
    <cellStyle name="—_GS_Cash _Global Wireless1_15_ Clean LBO Model" xfId="0"/>
    <cellStyle name="—_GS_Cash _Global Wireless1_20 Valuation Model incl. new BP" xfId="0"/>
    <cellStyle name="—_GS_Cash _Global Wireless1_25 Valuation Model incl. new BP" xfId="0"/>
    <cellStyle name="—_GS_Cash _Global Wireless1_33 Valuation Model incl. new BP" xfId="0"/>
    <cellStyle name="—_GS_Cash _Global Wireless1_34 Valuation Model incl. new BP" xfId="0"/>
    <cellStyle name="—_GS_Cash _Global Wireless1_37 Valuation Model incl. new BP" xfId="0"/>
    <cellStyle name="—_GS_Cash _Global Wireless1_38 Valuation Model incl. new BP" xfId="0"/>
    <cellStyle name="—_GS_Cash _Global Wireless1_39 Valuation Model incl. new BP" xfId="0"/>
    <cellStyle name="—_GS_Cash _Global Wireless1_40 Valuation Model incl. new BP" xfId="0"/>
    <cellStyle name="—_GS_Cash _Global Wireless1_44 Valuation Model incl. new BP" xfId="0"/>
    <cellStyle name="—_GS_Cash _Global Wireless1_CSC May 20" xfId="0"/>
    <cellStyle name="—_GS_Cash _Global Wireless1_CSC May 20_03_ Clean LBO Model" xfId="0"/>
    <cellStyle name="—_GS_Cash _Global Wireless1_CSC May 20_05_ Clean LBO Model" xfId="0"/>
    <cellStyle name="—_GS_Cash _Global Wireless1_CSC May 20_08 Valuation Model incl. new BP" xfId="0"/>
    <cellStyle name="—_GS_Cash _Global Wireless1_CSC May 20_09 Valuation Model incl. new BP" xfId="0"/>
    <cellStyle name="—_GS_Cash _Global Wireless1_CSC May 20_13 Valuation Model incl. new BP" xfId="0"/>
    <cellStyle name="—_GS_Cash _Global Wireless1_CSC May 20_14 Valuation Model incl. new BP" xfId="0"/>
    <cellStyle name="—_GS_Cash _Global Wireless1_CSC May 20_15_ Clean LBO Model" xfId="0"/>
    <cellStyle name="—_GS_Cash _Global Wireless1_CSC May 20_20 Valuation Model incl. new BP" xfId="0"/>
    <cellStyle name="—_GS_Cash _Global Wireless1_CSC May 20_25 Valuation Model incl. new BP" xfId="0"/>
    <cellStyle name="—_GS_Cash _Global Wireless1_CSC May 20_33 Valuation Model incl. new BP" xfId="0"/>
    <cellStyle name="—_GS_Cash _Global Wireless1_CSC May 20_34 Valuation Model incl. new BP" xfId="0"/>
    <cellStyle name="—_GS_Cash _Global Wireless1_CSC May 20_37 Valuation Model incl. new BP" xfId="0"/>
    <cellStyle name="—_GS_Cash _Global Wireless1_CSC May 20_38 Valuation Model incl. new BP" xfId="0"/>
    <cellStyle name="—_GS_Cash _Global Wireless1_CSC May 20_39 Valuation Model incl. new BP" xfId="0"/>
    <cellStyle name="—_GS_Cash _Global Wireless1_CSC May 20_40 Valuation Model incl. new BP" xfId="0"/>
    <cellStyle name="—_GS_Cash _Global Wireless1_CSC May 20_44 Valuation Model incl. new BP" xfId="0"/>
    <cellStyle name="—_GS_DCF" xfId="0"/>
    <cellStyle name="—_GS_DCF_03_ Clean LBO Model" xfId="0"/>
    <cellStyle name="—_GS_DCF_05_ Clean LBO Model" xfId="0"/>
    <cellStyle name="—_GS_DCF_08 Valuation Model incl. new BP" xfId="0"/>
    <cellStyle name="—_GS_DCF_09 Valuation Model incl. new BP" xfId="0"/>
    <cellStyle name="—_GS_DCF_13 Valuation Model incl. new BP" xfId="0"/>
    <cellStyle name="—_GS_DCF_14 Valuation Model incl. new BP" xfId="0"/>
    <cellStyle name="—_GS_DCF_15_ Clean LBO Model" xfId="0"/>
    <cellStyle name="—_GS_DCF_20 Valuation Model incl. new BP" xfId="0"/>
    <cellStyle name="—_GS_DCF_25 Valuation Model incl. new BP" xfId="0"/>
    <cellStyle name="—_GS_DCF_33 Valuation Model incl. new BP" xfId="0"/>
    <cellStyle name="—_GS_DCF_34 Valuation Model incl. new BP" xfId="0"/>
    <cellStyle name="—_GS_DCF_37 Valuation Model incl. new BP" xfId="0"/>
    <cellStyle name="—_GS_DCF_38 Valuation Model incl. new BP" xfId="0"/>
    <cellStyle name="—_GS_DCF_39 Valuation Model incl. new BP" xfId="0"/>
    <cellStyle name="—_GS_DCF_40 Valuation Model incl. new BP" xfId="0"/>
    <cellStyle name="—_GS_DCF_44 Valuation Model incl. new BP" xfId="0"/>
    <cellStyle name="—_GS_DCF_Global Wireless1" xfId="0"/>
    <cellStyle name="—_GS_DCF_Global Wireless1_03 CSC May 20" xfId="0"/>
    <cellStyle name="—_GS_DCF_Global Wireless1_03 CSC May 20_03_ Clean LBO Model" xfId="0"/>
    <cellStyle name="—_GS_DCF_Global Wireless1_03 CSC May 20_05_ Clean LBO Model" xfId="0"/>
    <cellStyle name="—_GS_DCF_Global Wireless1_03 CSC May 20_08 Valuation Model incl. new BP" xfId="0"/>
    <cellStyle name="—_GS_DCF_Global Wireless1_03 CSC May 20_09 Valuation Model incl. new BP" xfId="0"/>
    <cellStyle name="—_GS_DCF_Global Wireless1_03 CSC May 20_13 Valuation Model incl. new BP" xfId="0"/>
    <cellStyle name="—_GS_DCF_Global Wireless1_03 CSC May 20_14 Valuation Model incl. new BP" xfId="0"/>
    <cellStyle name="—_GS_DCF_Global Wireless1_03 CSC May 20_15_ Clean LBO Model" xfId="0"/>
    <cellStyle name="—_GS_DCF_Global Wireless1_03 CSC May 20_20 Valuation Model incl. new BP" xfId="0"/>
    <cellStyle name="—_GS_DCF_Global Wireless1_03 CSC May 20_25 Valuation Model incl. new BP" xfId="0"/>
    <cellStyle name="—_GS_DCF_Global Wireless1_03 CSC May 20_33 Valuation Model incl. new BP" xfId="0"/>
    <cellStyle name="—_GS_DCF_Global Wireless1_03 CSC May 20_34 Valuation Model incl. new BP" xfId="0"/>
    <cellStyle name="—_GS_DCF_Global Wireless1_03 CSC May 20_37 Valuation Model incl. new BP" xfId="0"/>
    <cellStyle name="—_GS_DCF_Global Wireless1_03 CSC May 20_38 Valuation Model incl. new BP" xfId="0"/>
    <cellStyle name="—_GS_DCF_Global Wireless1_03 CSC May 20_39 Valuation Model incl. new BP" xfId="0"/>
    <cellStyle name="—_GS_DCF_Global Wireless1_03 CSC May 20_40 Valuation Model incl. new BP" xfId="0"/>
    <cellStyle name="—_GS_DCF_Global Wireless1_03 CSC May 20_44 Valuation Model incl. new BP" xfId="0"/>
    <cellStyle name="—_GS_DCF_Global Wireless1_03_ Clean LBO Model" xfId="0"/>
    <cellStyle name="—_GS_DCF_Global Wireless1_05_ Clean LBO Model" xfId="0"/>
    <cellStyle name="—_GS_DCF_Global Wireless1_08 Valuation Model incl. new BP" xfId="0"/>
    <cellStyle name="—_GS_DCF_Global Wireless1_09 Valuation Model incl. new BP" xfId="0"/>
    <cellStyle name="—_GS_DCF_Global Wireless1_13 Valuation Model incl. new BP" xfId="0"/>
    <cellStyle name="—_GS_DCF_Global Wireless1_14 Valuation Model incl. new BP" xfId="0"/>
    <cellStyle name="—_GS_DCF_Global Wireless1_15_ Clean LBO Model" xfId="0"/>
    <cellStyle name="—_GS_DCF_Global Wireless1_20 Valuation Model incl. new BP" xfId="0"/>
    <cellStyle name="—_GS_DCF_Global Wireless1_25 Valuation Model incl. new BP" xfId="0"/>
    <cellStyle name="—_GS_DCF_Global Wireless1_33 Valuation Model incl. new BP" xfId="0"/>
    <cellStyle name="—_GS_DCF_Global Wireless1_34 Valuation Model incl. new BP" xfId="0"/>
    <cellStyle name="—_GS_DCF_Global Wireless1_37 Valuation Model incl. new BP" xfId="0"/>
    <cellStyle name="—_GS_DCF_Global Wireless1_38 Valuation Model incl. new BP" xfId="0"/>
    <cellStyle name="—_GS_DCF_Global Wireless1_39 Valuation Model incl. new BP" xfId="0"/>
    <cellStyle name="—_GS_DCF_Global Wireless1_40 Valuation Model incl. new BP" xfId="0"/>
    <cellStyle name="—_GS_DCF_Global Wireless1_44 Valuation Model incl. new BP" xfId="0"/>
    <cellStyle name="—_GS_DCF_Global Wireless1_CSC May 20" xfId="0"/>
    <cellStyle name="—_GS_DCF_Global Wireless1_CSC May 20_03_ Clean LBO Model" xfId="0"/>
    <cellStyle name="—_GS_DCF_Global Wireless1_CSC May 20_05_ Clean LBO Model" xfId="0"/>
    <cellStyle name="—_GS_DCF_Global Wireless1_CSC May 20_08 Valuation Model incl. new BP" xfId="0"/>
    <cellStyle name="—_GS_DCF_Global Wireless1_CSC May 20_09 Valuation Model incl. new BP" xfId="0"/>
    <cellStyle name="—_GS_DCF_Global Wireless1_CSC May 20_13 Valuation Model incl. new BP" xfId="0"/>
    <cellStyle name="—_GS_DCF_Global Wireless1_CSC May 20_14 Valuation Model incl. new BP" xfId="0"/>
    <cellStyle name="—_GS_DCF_Global Wireless1_CSC May 20_15_ Clean LBO Model" xfId="0"/>
    <cellStyle name="—_GS_DCF_Global Wireless1_CSC May 20_20 Valuation Model incl. new BP" xfId="0"/>
    <cellStyle name="—_GS_DCF_Global Wireless1_CSC May 20_25 Valuation Model incl. new BP" xfId="0"/>
    <cellStyle name="—_GS_DCF_Global Wireless1_CSC May 20_33 Valuation Model incl. new BP" xfId="0"/>
    <cellStyle name="—_GS_DCF_Global Wireless1_CSC May 20_34 Valuation Model incl. new BP" xfId="0"/>
    <cellStyle name="—_GS_DCF_Global Wireless1_CSC May 20_37 Valuation Model incl. new BP" xfId="0"/>
    <cellStyle name="—_GS_DCF_Global Wireless1_CSC May 20_38 Valuation Model incl. new BP" xfId="0"/>
    <cellStyle name="—_GS_DCF_Global Wireless1_CSC May 20_39 Valuation Model incl. new BP" xfId="0"/>
    <cellStyle name="—_GS_DCF_Global Wireless1_CSC May 20_40 Valuation Model incl. new BP" xfId="0"/>
    <cellStyle name="—_GS_DCF_Global Wireless1_CSC May 20_44 Valuation Model incl. new BP" xfId="0"/>
    <cellStyle name="—_GS_PNL" xfId="0"/>
    <cellStyle name="—_GS_PNL_03_ Clean LBO Model" xfId="0"/>
    <cellStyle name="—_GS_PNL_05_ Clean LBO Model" xfId="0"/>
    <cellStyle name="—_GS_PNL_08 Valuation Model incl. new BP" xfId="0"/>
    <cellStyle name="—_GS_PNL_09 Valuation Model incl. new BP" xfId="0"/>
    <cellStyle name="—_GS_PNL_13 Valuation Model incl. new BP" xfId="0"/>
    <cellStyle name="—_GS_PNL_14 Valuation Model incl. new BP" xfId="0"/>
    <cellStyle name="—_GS_PNL_15_ Clean LBO Model" xfId="0"/>
    <cellStyle name="—_GS_PNL_20 Valuation Model incl. new BP" xfId="0"/>
    <cellStyle name="—_GS_PNL_25 Valuation Model incl. new BP" xfId="0"/>
    <cellStyle name="—_GS_PNL_33 Valuation Model incl. new BP" xfId="0"/>
    <cellStyle name="—_GS_PNL_34 Valuation Model incl. new BP" xfId="0"/>
    <cellStyle name="—_GS_PNL_37 Valuation Model incl. new BP" xfId="0"/>
    <cellStyle name="—_GS_PNL_38 Valuation Model incl. new BP" xfId="0"/>
    <cellStyle name="—_GS_PNL_39 Valuation Model incl. new BP" xfId="0"/>
    <cellStyle name="—_GS_PNL_40 Valuation Model incl. new BP" xfId="0"/>
    <cellStyle name="—_GS_PNL_44 Valuation Model incl. new BP" xfId="0"/>
    <cellStyle name="—_GS_PNL_Global Wireless1" xfId="0"/>
    <cellStyle name="—_GS_PNL_Global Wireless1_03 CSC May 20" xfId="0"/>
    <cellStyle name="—_GS_PNL_Global Wireless1_03 CSC May 20_03_ Clean LBO Model" xfId="0"/>
    <cellStyle name="—_GS_PNL_Global Wireless1_03 CSC May 20_05_ Clean LBO Model" xfId="0"/>
    <cellStyle name="—_GS_PNL_Global Wireless1_03 CSC May 20_08 Valuation Model incl. new BP" xfId="0"/>
    <cellStyle name="—_GS_PNL_Global Wireless1_03 CSC May 20_09 Valuation Model incl. new BP" xfId="0"/>
    <cellStyle name="—_GS_PNL_Global Wireless1_03 CSC May 20_13 Valuation Model incl. new BP" xfId="0"/>
    <cellStyle name="—_GS_PNL_Global Wireless1_03 CSC May 20_14 Valuation Model incl. new BP" xfId="0"/>
    <cellStyle name="—_GS_PNL_Global Wireless1_03 CSC May 20_15_ Clean LBO Model" xfId="0"/>
    <cellStyle name="—_GS_PNL_Global Wireless1_03 CSC May 20_20 Valuation Model incl. new BP" xfId="0"/>
    <cellStyle name="—_GS_PNL_Global Wireless1_03 CSC May 20_25 Valuation Model incl. new BP" xfId="0"/>
    <cellStyle name="—_GS_PNL_Global Wireless1_03 CSC May 20_33 Valuation Model incl. new BP" xfId="0"/>
    <cellStyle name="—_GS_PNL_Global Wireless1_03 CSC May 20_34 Valuation Model incl. new BP" xfId="0"/>
    <cellStyle name="—_GS_PNL_Global Wireless1_03 CSC May 20_37 Valuation Model incl. new BP" xfId="0"/>
    <cellStyle name="—_GS_PNL_Global Wireless1_03 CSC May 20_38 Valuation Model incl. new BP" xfId="0"/>
    <cellStyle name="—_GS_PNL_Global Wireless1_03 CSC May 20_39 Valuation Model incl. new BP" xfId="0"/>
    <cellStyle name="—_GS_PNL_Global Wireless1_03 CSC May 20_40 Valuation Model incl. new BP" xfId="0"/>
    <cellStyle name="—_GS_PNL_Global Wireless1_03 CSC May 20_44 Valuation Model incl. new BP" xfId="0"/>
    <cellStyle name="—_GS_PNL_Global Wireless1_03_ Clean LBO Model" xfId="0"/>
    <cellStyle name="—_GS_PNL_Global Wireless1_05_ Clean LBO Model" xfId="0"/>
    <cellStyle name="—_GS_PNL_Global Wireless1_08 Valuation Model incl. new BP" xfId="0"/>
    <cellStyle name="—_GS_PNL_Global Wireless1_09 Valuation Model incl. new BP" xfId="0"/>
    <cellStyle name="—_GS_PNL_Global Wireless1_13 Valuation Model incl. new BP" xfId="0"/>
    <cellStyle name="—_GS_PNL_Global Wireless1_14 Valuation Model incl. new BP" xfId="0"/>
    <cellStyle name="—_GS_PNL_Global Wireless1_15_ Clean LBO Model" xfId="0"/>
    <cellStyle name="—_GS_PNL_Global Wireless1_20 Valuation Model incl. new BP" xfId="0"/>
    <cellStyle name="—_GS_PNL_Global Wireless1_25 Valuation Model incl. new BP" xfId="0"/>
    <cellStyle name="—_GS_PNL_Global Wireless1_33 Valuation Model incl. new BP" xfId="0"/>
    <cellStyle name="—_GS_PNL_Global Wireless1_34 Valuation Model incl. new BP" xfId="0"/>
    <cellStyle name="—_GS_PNL_Global Wireless1_37 Valuation Model incl. new BP" xfId="0"/>
    <cellStyle name="—_GS_PNL_Global Wireless1_38 Valuation Model incl. new BP" xfId="0"/>
    <cellStyle name="—_GS_PNL_Global Wireless1_39 Valuation Model incl. new BP" xfId="0"/>
    <cellStyle name="—_GS_PNL_Global Wireless1_40 Valuation Model incl. new BP" xfId="0"/>
    <cellStyle name="—_GS_PNL_Global Wireless1_44 Valuation Model incl. new BP" xfId="0"/>
    <cellStyle name="—_GS_PNL_Global Wireless1_CSC May 20" xfId="0"/>
    <cellStyle name="—_GS_PNL_Global Wireless1_CSC May 20_03_ Clean LBO Model" xfId="0"/>
    <cellStyle name="—_GS_PNL_Global Wireless1_CSC May 20_05_ Clean LBO Model" xfId="0"/>
    <cellStyle name="—_GS_PNL_Global Wireless1_CSC May 20_08 Valuation Model incl. new BP" xfId="0"/>
    <cellStyle name="—_GS_PNL_Global Wireless1_CSC May 20_09 Valuation Model incl. new BP" xfId="0"/>
    <cellStyle name="—_GS_PNL_Global Wireless1_CSC May 20_13 Valuation Model incl. new BP" xfId="0"/>
    <cellStyle name="—_GS_PNL_Global Wireless1_CSC May 20_14 Valuation Model incl. new BP" xfId="0"/>
    <cellStyle name="—_GS_PNL_Global Wireless1_CSC May 20_15_ Clean LBO Model" xfId="0"/>
    <cellStyle name="—_GS_PNL_Global Wireless1_CSC May 20_20 Valuation Model incl. new BP" xfId="0"/>
    <cellStyle name="—_GS_PNL_Global Wireless1_CSC May 20_25 Valuation Model incl. new BP" xfId="0"/>
    <cellStyle name="—_GS_PNL_Global Wireless1_CSC May 20_33 Valuation Model incl. new BP" xfId="0"/>
    <cellStyle name="—_GS_PNL_Global Wireless1_CSC May 20_34 Valuation Model incl. new BP" xfId="0"/>
    <cellStyle name="—_GS_PNL_Global Wireless1_CSC May 20_37 Valuation Model incl. new BP" xfId="0"/>
    <cellStyle name="—_GS_PNL_Global Wireless1_CSC May 20_38 Valuation Model incl. new BP" xfId="0"/>
    <cellStyle name="—_GS_PNL_Global Wireless1_CSC May 20_39 Valuation Model incl. new BP" xfId="0"/>
    <cellStyle name="—_GS_PNL_Global Wireless1_CSC May 20_40 Valuation Model incl. new BP" xfId="0"/>
    <cellStyle name="—_GS_PNL_Global Wireless1_CSC May 20_44 Valuation Model incl. new BP" xfId="0"/>
    <cellStyle name="’Ê‰Ý [0.00]_GE 3 MINIMUM" xfId="0"/>
    <cellStyle name="’Ê‰Ý_GE 3 MINIMUM" xfId="0"/>
    <cellStyle name="•W_GE 3 MINIMUM" xfId="0"/>
    <cellStyle name="•W€_GE 3 MINIMUM" xfId="0"/>
    <cellStyle name="€" xfId="0"/>
    <cellStyle name="€ Currency" xfId="0"/>
    <cellStyle name="Excel Built-in Heading 1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B0401"/>
      <rgbColor rgb="FF008000"/>
      <rgbColor rgb="FF000080"/>
      <rgbColor rgb="FF808000"/>
      <rgbColor rgb="FF800080"/>
      <rgbColor rgb="FF008080"/>
      <rgbColor rgb="FFC0C0C0"/>
      <rgbColor rgb="FF808080"/>
      <rgbColor rgb="FF9CA9EB"/>
      <rgbColor rgb="FFE6B9B8"/>
      <rgbColor rgb="FFFFFFCC"/>
      <rgbColor rgb="FFCBFFFF"/>
      <rgbColor rgb="FFDCE6F2"/>
      <rgbColor rgb="FFFD8484"/>
      <rgbColor rgb="FF065DAF"/>
      <rgbColor rgb="FFCCCCFF"/>
      <rgbColor rgb="FFF0FFFF"/>
      <rgbColor rgb="FFF9D9F0"/>
      <rgbColor rgb="FFD7E4BD"/>
      <rgbColor rgb="FFBDDEED"/>
      <rgbColor rgb="FFE6E0EC"/>
      <rgbColor rgb="FFEBEBEB"/>
      <rgbColor rgb="FF1F497D"/>
      <rgbColor rgb="FFFEEEE6"/>
      <rgbColor rgb="FFB8CDE5"/>
      <rgbColor rgb="FFDBEEF4"/>
      <rgbColor rgb="FFCCFFCC"/>
      <rgbColor rgb="FFFFFF99"/>
      <rgbColor rgb="FF99CCFF"/>
      <rgbColor rgb="FFFF99CC"/>
      <rgbColor rgb="FFCC99FF"/>
      <rgbColor rgb="FFFFCC99"/>
      <rgbColor rgb="FF457BE5"/>
      <rgbColor rgb="FF33CCCC"/>
      <rgbColor rgb="FF93C196"/>
      <rgbColor rgb="FFFCD5B5"/>
      <rgbColor rgb="FFFF8500"/>
      <rgbColor rgb="FFF79646"/>
      <rgbColor rgb="FF7099B8"/>
      <rgbColor rgb="FF969696"/>
      <rgbColor rgb="FF002F5F"/>
      <rgbColor rgb="FF209C63"/>
      <rgbColor rgb="FFEBF1DE"/>
      <rgbColor rgb="FFE0E0E0"/>
      <rgbColor rgb="FFC0C0FF"/>
      <rgbColor rgb="FFCCC1DA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externalLink" Target="externalLinks/externalLink6.xml"/><Relationship Id="rId16" Type="http://schemas.openxmlformats.org/officeDocument/2006/relationships/externalLink" Target="externalLinks/externalLink7.xml"/><Relationship Id="rId17" Type="http://schemas.openxmlformats.org/officeDocument/2006/relationships/externalLink" Target="externalLinks/externalLink8.xml"/><Relationship Id="rId18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14.xml"/><Relationship Id="rId24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1.xml"/><Relationship Id="rId31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24.xml"/><Relationship Id="rId34" Type="http://schemas.openxmlformats.org/officeDocument/2006/relationships/externalLink" Target="externalLinks/externalLink25.xml"/><Relationship Id="rId3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nts%20and%20Settings/ldnarb/Desktop/field.xls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../../../../../../H:/temp/MDOne.xls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../../../../../../H:/Gavin%20-%20Work%20Related/Month%20End/February%202005/Jan_%202005%20MANAGEMENT%20ACCOUNTS%20.xls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Teams/M&amp;A/Client%20Directory/H/Hays/Model/Recruitment_model_310507_v77.xls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../../../../../../H:/Mining/Admin/Mincomps/General%20mining/2005/Mining%20Comps%2007_07_05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../../../../../../K:/Mergers/Client%20Directory/F/FKI/FKI_model_v3.xls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Projects/Project%20Tuck/Models/Round%20II/Project%20Tuck_JPMC%20version%20v58.xls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~1/ldnegr/LOCALS~1/Temp/Temporary%20Directory%201%20for%20Copy%20of%20Rusal_model_v%2016%20xls.zip/Copy%20of%20Rusal_model_v.16.xls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../../../../../../files3/cf$/Corporate%20Finance%20Advice/Teams/M&amp;A/Christopher/Client%20Directory/BOC/Models/Merger%20models/2005/Project%20Tango%20Model%20(version%2050).xls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Clients/InterContinental%20Hotels/2008/Valuation%20and%20defence%20-%20June%202008/Data%20Files/Excel%20Data%20150608.xls" TargetMode="External"/>
</Relationships>
</file>

<file path=xl/externalLinks/_rels/externalLink19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nts%20and%20Settings/jfrehner/Local%20Settings/Temporary%20Internet%20Files/OLK94/legal/Anylyst%20Company%20Model/DCF%20Cocoon%20030716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~1/ldnegr/LOCALS~1/Temp/Temporary%20Directory%201%20for%20Working%20_ValCom_11.05.06_APK_FINALVALCOM.xls.zip/Working%20_ValCom_11.05.06_APK_FINALVALCOM.xls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../../../../../../H:/Gavin%20-%20Work%20Related/Month%20End/February%202005/Executive%20Summary%20(Tear%20Sheets).xls" TargetMode="External"/>
</Relationships>
</file>

<file path=xl/externalLinks/_rels/externalLink21.xml.rels><?xml version="1.0" encoding="UTF-8"?>
<Relationships xmlns="http://schemas.openxmlformats.org/package/2006/relationships"><Relationship Id="rId1" Type="http://schemas.openxmlformats.org/officeDocument/2006/relationships/externalLinkPath" Target="../../../../../../G:/Documents%20and%20Settings/amaharaj/Local%20Settings/Temporary%20Internet%20Files/OLK84/Project%20Victoria%20version%201.xls" TargetMode="External"/>
</Relationships>
</file>

<file path=xl/externalLinks/_rels/externalLink22.xml.rels><?xml version="1.0" encoding="UTF-8"?>
<Relationships xmlns="http://schemas.openxmlformats.org/package/2006/relationships"><Relationship Id="rId1" Type="http://schemas.openxmlformats.org/officeDocument/2006/relationships/externalLinkPath" Target="../../../../../../H:/Lydian/NGC%20ongoing/Lydian%20Model/NGCH%20Model%20(LCAJF).xls" TargetMode="External"/>
</Relationships>
</file>

<file path=xl/externalLinks/_rels/externalLink23.xml.rels><?xml version="1.0" encoding="UTF-8"?>
<Relationships xmlns="http://schemas.openxmlformats.org/package/2006/relationships"><Relationship Id="rId1" Type="http://schemas.openxmlformats.org/officeDocument/2006/relationships/externalLinkPath" Target="../../../../../../S:/Deals/Dolphin/Lydian%20Model/legal/Anylyst%20Company%20Model/DCF%20Cocoon%20030716.xls" TargetMode="External"/>
</Relationships>
</file>

<file path=xl/externalLinks/_rels/externalLink24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Clients/Babcock/Project%20Diablo/Model/superceded/DML%20Model%20(version%2021).xls" TargetMode="External"/>
</Relationships>
</file>

<file path=xl/externalLinks/_rels/externalLink25.xml.rels><?xml version="1.0" encoding="UTF-8"?>
<Relationships xmlns="http://schemas.openxmlformats.org/package/2006/relationships"><Relationship Id="rId1" Type="http://schemas.openxmlformats.org/officeDocument/2006/relationships/externalLinkPath" Target="../../../../../../F:/Documents%20and%20Settings/u903129/Desktop/ChartPRO/ChartPRO%20Master%20v3m3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nts%20and%20Settings/ldnhaf/Local%20Settings/Temporary%20Internet%20Files/OLKC/15%2003%2007%20Project%20Blue%20model%20(2)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Clients/Babcock/Defence/Model/BB%20Defence%20Model%20v91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../../../../../../H:/MNILIAD/Workings/Nov%2005/Working%20file%20RelVal%20ODYSSEY%2003.11.05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Projects/Project%20Bia/Models/Feb%202006/Project%20Bia_Feb%202006_v44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../../../../../../H:/data/U416046/Temp/notes9DC704/Talvivaara%20Finance_08.05.06v01.xls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../../../../../../H:/data/U239287/Temp/notesB0A751/ENR%20v15_27.11.06.xls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Teams/M&amp;A/Esmond/Kazakhmys/2006/ENR%20Model%20V37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SG"/>
      <sheetName val="Football"/>
      <sheetName val="Title"/>
      <sheetName val="ANS_pre"/>
      <sheetName val="ANS_Calendarised"/>
      <sheetName val="ANS_Financing"/>
      <sheetName val="ANS_LBO"/>
      <sheetName val="LBO"/>
      <sheetName val="ANS_post"/>
      <sheetName val="Input Sheets &gt;&gt;&gt;"/>
      <sheetName val="ANS_developments"/>
      <sheetName val="Share price perform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1Input"/>
      <sheetName val="aBaseCoFin"/>
      <sheetName val="DEALSheet"/>
      <sheetName val="DealOpeningBS"/>
      <sheetName val="NewcoBuildup"/>
      <sheetName val="NewcoNOLs"/>
      <sheetName val="IS_Proforma"/>
      <sheetName val="BS_Proforma"/>
      <sheetName val="CF"/>
      <sheetName val="DCF"/>
      <sheetName val="LBO"/>
      <sheetName val="ExecSummary"/>
      <sheetName val="Summary2"/>
      <sheetName val="RatingsRatios"/>
      <sheetName val="CoverSheet"/>
      <sheetName val="Changes"/>
      <sheetName val="InputMaster"/>
      <sheetName val="a_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fa"/>
      <sheetName val="Dep"/>
      <sheetName val="FA Proof"/>
      <sheetName val="cpl"/>
      <sheetName val="Consolidated P&amp;L"/>
      <sheetName val="SCHEDULE 1 mk1"/>
      <sheetName val="SCHEDULE1"/>
      <sheetName val="SCHEDULE 2 MK1"/>
      <sheetName val="SCHEDULE 2"/>
      <sheetName val="SCHEDULE 3"/>
      <sheetName val="SCHEDULE 4"/>
      <sheetName val="SCHEDULE 5"/>
      <sheetName val="cashfl_wkns"/>
      <sheetName val="pres_cashflow"/>
      <sheetName val="Balance Sheet Budget"/>
      <sheetName val="FA NBV"/>
      <sheetName val="Consolidated Clubs"/>
      <sheetName val="Head Office"/>
      <sheetName val="Clubs 1"/>
      <sheetName val="Clubs1tearoff"/>
      <sheetName val="Clubs 2"/>
      <sheetName val="Clubs 3"/>
      <sheetName val="NGC PM"/>
      <sheetName val="GOLF"/>
      <sheetName val="summary Sched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ain_DealSheet"/>
      <sheetName val="Pro-Forma"/>
      <sheetName val="PF_valuemath"/>
      <sheetName val="Pro-Forma Financials"/>
      <sheetName val="PF_leverage"/>
      <sheetName val="PF_Input"/>
      <sheetName val="PF_PPS"/>
      <sheetName val="PF Financials_Perm_Temp"/>
      <sheetName val="Combined_Temp_DCF"/>
      <sheetName val="CombinedTemps_AVP"/>
      <sheetName val="PF Financials_Perm_Temp_Flex"/>
      <sheetName val="PF_leverage_Perm_Temp"/>
      <sheetName val="PF_Perm_Temp_valuemath"/>
      <sheetName val="Hays"/>
      <sheetName val="Hays_DealSheet"/>
      <sheetName val="Hays_Assumptions"/>
      <sheetName val="Hays_Financials"/>
      <sheetName val="Hays_Financials_Cal"/>
      <sheetName val="Hays_DCF"/>
      <sheetName val="Hays_LBO"/>
      <sheetName val="Hays_Workings"/>
      <sheetName val="Hays_Consolidated_AVP"/>
      <sheetName val="Hays_notes"/>
      <sheetName val="Hays_FootballField"/>
      <sheetName val="Hays_Perm_Temp_Financials"/>
      <sheetName val="Hays_Perm_Temp_Fin_Flexed"/>
      <sheetName val="Hays_Temp_DCF"/>
      <sheetName val="Hays_Perm_DCF"/>
      <sheetName val="Temp_LBO"/>
      <sheetName val="Temps_Consolidated_AVP"/>
      <sheetName val="Temps_FootballField"/>
      <sheetName val="DS_Hays"/>
      <sheetName val="Hays_PPS"/>
      <sheetName val="Vedior"/>
      <sheetName val="Ved_DealSheet"/>
      <sheetName val="Ved_Assumptions"/>
      <sheetName val="Ved_Financials"/>
      <sheetName val="Ved_DCF"/>
      <sheetName val="Ved_Financials_Cal"/>
      <sheetName val="Ved_Temp_FootballField"/>
      <sheetName val="Ved_Consolidated_AVP"/>
      <sheetName val="Ved_FootballField"/>
      <sheetName val="Ved_LBO"/>
      <sheetName val="NOSH"/>
      <sheetName val="Ved_Perm_Temp_Financials"/>
      <sheetName val="Ved_Perm_Temp_Financials_£_Cal"/>
      <sheetName val="Ved_Temp_DCF"/>
      <sheetName val="Ved_Perm_DCF"/>
      <sheetName val="Ved_Temp_Consolidated_AVP"/>
      <sheetName val="Ved_PPS"/>
      <sheetName val="DS_Ved"/>
      <sheetName val="Adecco"/>
      <sheetName val="Adecco_DealSheet"/>
      <sheetName val="Adecco_Assumptions"/>
      <sheetName val="Adecco_Financials"/>
      <sheetName val="Adecco_Financials_Cal"/>
      <sheetName val="Adecco_DCF"/>
      <sheetName val="Adecco_LBO"/>
      <sheetName val="Adecco_Workings"/>
      <sheetName val="Adecco_Consolidated_AVP"/>
      <sheetName val="Adecco_notes"/>
      <sheetName val="Adecco_FootballField"/>
      <sheetName val="DS_Adecco"/>
      <sheetName val="Adecco_PPS"/>
      <sheetName val="DS_ALL"/>
      <sheetName val="Hays_VED_MV"/>
      <sheetName val="PE_evolution"/>
      <sheetName val="Shr_Graphs"/>
      <sheetName val="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Datastream"/>
      <sheetName val="Input"/>
      <sheetName val="Benchmark"/>
      <sheetName val="Multiple"/>
      <sheetName val="Financials"/>
      <sheetName val="Output_coal"/>
      <sheetName val="NRG_output"/>
      <sheetName val="Output"/>
      <sheetName val="FLEX_OUTPUT"/>
      <sheetName val="Rolling_mult"/>
      <sheetName val="Charts"/>
      <sheetName val="PMO"/>
      <sheetName val="PMO (2)"/>
      <sheetName val="V"/>
      <sheetName val="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PSG"/>
      <sheetName val="FKI impact"/>
      <sheetName val="Assumptions"/>
      <sheetName val="MAIN"/>
      <sheetName val="Fin Sum Output"/>
      <sheetName val="Pitch Output"/>
      <sheetName val="EQ. IRR"/>
      <sheetName val="DIV INC"/>
      <sheetName val="S&amp;P"/>
      <sheetName val="Toggles"/>
      <sheetName val="DCF 3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Input"/>
      <sheetName val="Financials"/>
      <sheetName val="DCF_Fishing"/>
      <sheetName val="Football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emo"/>
      <sheetName val="Notes"/>
      <sheetName val="ANS_QUARTERLY---&gt;"/>
      <sheetName val="PF_B+W+A_Q-IS&amp;CFS"/>
      <sheetName val="PF_B+W+A_Q-BS"/>
      <sheetName val="ANS_Q-Financing"/>
      <sheetName val="ANS_Q-Reconciliation"/>
      <sheetName val="ANS_Q"/>
      <sheetName val="BHC_WHC_QUARTERLY---&gt;"/>
      <sheetName val="PF_B+W_Q-IS&amp;CFS"/>
      <sheetName val="PF_B+W_Q-BS"/>
      <sheetName val="WHC_Q-Financing"/>
      <sheetName val="Q_Reconciliation"/>
      <sheetName val="WHC_Q-securitisation"/>
      <sheetName val="ANS_ANNUAL---&gt;"/>
      <sheetName val="PF_B+W+A_IS&amp;CFS"/>
      <sheetName val="PF_B+W+A_BS"/>
      <sheetName val="EBITDA_split"/>
      <sheetName val="ANS_Financing"/>
      <sheetName val="ANS_Reconciliation"/>
      <sheetName val="ANS_Calendarised"/>
      <sheetName val="ANS"/>
      <sheetName val="Div_ANS"/>
      <sheetName val="Equity value"/>
      <sheetName val="Grove_impact_2"/>
      <sheetName val="Grove impact"/>
      <sheetName val="Bridges"/>
      <sheetName val="Grove_IS"/>
      <sheetName val="ANS_DCF"/>
      <sheetName val="PPS"/>
      <sheetName val="BHC_WHC_ANNUAL&gt;&gt;&gt;&gt;"/>
      <sheetName val="PF_B+W_IS&amp;CFS"/>
      <sheetName val="PF_B+W_BS"/>
      <sheetName val="WHC_Financing"/>
      <sheetName val="Dividend"/>
      <sheetName val="Reconciliation"/>
      <sheetName val="Barchester"/>
      <sheetName val="WHC_non-securitised"/>
      <sheetName val="WHC_securitisation"/>
      <sheetName val="WHC"/>
      <sheetName val="LBO"/>
      <sheetName val="Input Sheets &gt;&gt;&gt;"/>
      <sheetName val="BHC_Q"/>
      <sheetName val="WHC_SECD_Q"/>
      <sheetName val="Barchester_ANS_Q"/>
      <sheetName val="BHC_NEW"/>
      <sheetName val="BHC_DD"/>
      <sheetName val="BHC_HbH"/>
      <sheetName val="WHC_SECD"/>
      <sheetName val="Barchester_ANS_Year"/>
      <sheetName val="ANS_HbH"/>
      <sheetName val="DD_ANS"/>
      <sheetName val="Barchester_280"/>
      <sheetName val="Barchester_INPUTS"/>
      <sheetName val="Barchester_develop"/>
      <sheetName val="Barchester_280_Input"/>
      <sheetName val="Cygnet"/>
      <sheetName val="Care_villages"/>
      <sheetName val="WHC_developments"/>
      <sheetName val="ANS_develop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onsolidated"/>
      <sheetName val="Consolidated output"/>
      <sheetName val="Valuation"/>
      <sheetName val="F"/>
      <sheetName val="Operational"/>
      <sheetName val="Relative"/>
      <sheetName val="Overhead"/>
      <sheetName val="Tax"/>
      <sheetName val="NPV"/>
      <sheetName val="Assumptions"/>
      <sheetName val="NGZ"/>
      <sheetName val="AGK"/>
      <sheetName val="ACG"/>
      <sheetName val="BGZ"/>
      <sheetName val="QAL"/>
      <sheetName val="BrAZ"/>
      <sheetName val="KrAZ"/>
      <sheetName val="SAZ"/>
      <sheetName val="NkAZ"/>
      <sheetName val="KhAZ"/>
      <sheetName val="CBK"/>
      <sheetName val="BCG"/>
      <sheetName val="Komi"/>
      <sheetName val="Resal"/>
      <sheetName val="CvetM"/>
      <sheetName val="Belis"/>
      <sheetName val="&gt;&gt;&gt;Armenal, Sayanal, SF&gt;&gt;&gt;"/>
      <sheetName val="Main Ass"/>
      <sheetName val="P&amp;L"/>
      <sheetName val="CF"/>
      <sheetName val="Det Assum"/>
      <sheetName val="CAPEX"/>
      <sheetName val="OPEX"/>
      <sheetName val="WACC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put financials"/>
      <sheetName val="Financial impact"/>
      <sheetName val="SynergyDisposal"/>
      <sheetName val="DCF - TANGO combined"/>
      <sheetName val="BOCbrokerModel"/>
      <sheetName val="BOC broker assumptions"/>
      <sheetName val="BOC_Strat_plan"/>
      <sheetName val="LindebrokerModel"/>
      <sheetName val="Linde broker assumptions"/>
      <sheetName val="Linde comparison"/>
      <sheetName val="LindeGE"/>
      <sheetName val="Linde Gases"/>
      <sheetName val="Linde Engineering"/>
      <sheetName val="Linde MH"/>
      <sheetName val="MH assumptions"/>
      <sheetName val="Praxair"/>
      <sheetName val="AirProducts"/>
      <sheetName val="BOCE &gt;&gt;&gt;"/>
      <sheetName val="BOCE_assumptions_evolution"/>
      <sheetName val="BOCE model -Mkt Growth"/>
      <sheetName val="BOCE model -Base conservative"/>
      <sheetName val="BOCE LBO Assumptions"/>
      <sheetName val="LBO Input"/>
      <sheetName val="BOCE LBO"/>
      <sheetName val="BOCE mgmt assumptions"/>
      <sheetName val="BOCE assumptions"/>
      <sheetName val="PPS"/>
      <sheetName val="BOCE Benchmarking"/>
      <sheetName val="Wafer_Fab_Region"/>
      <sheetName val="MykrolisbrokerModel"/>
      <sheetName val="Mykrolis assumptions "/>
      <sheetName val="LeyboldModel"/>
      <sheetName val="Unaxis assumptions"/>
      <sheetName val="BASF Model"/>
      <sheetName val="BASF Broker assumptions"/>
      <sheetName val="Pro-forma"/>
      <sheetName val="BASF Assumptions"/>
      <sheetName val="Analysis &gt;&gt;&gt;"/>
      <sheetName val="Combination Analysis"/>
      <sheetName val="DebtCap BASF acq BOC"/>
      <sheetName val="LBO &gt;&gt;&gt;"/>
      <sheetName val="MAIN"/>
      <sheetName val="DIV INC"/>
      <sheetName val="EQ. IRR"/>
      <sheetName val="Comparables"/>
      <sheetName val="AVP Analysis"/>
      <sheetName val="BOC minorities value"/>
      <sheetName val="Sheet1"/>
      <sheetName val="Acc - dilution"/>
      <sheetName val="GE acc -dil"/>
      <sheetName val="Siemens acc-dil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Combined"/>
      <sheetName val="Consultancy"/>
      <sheetName val="Defence Systems"/>
      <sheetName val="DCF"/>
      <sheetName val="SOTP"/>
      <sheetName val="LBO"/>
      <sheetName val="Ships"/>
      <sheetName val="Submarine"/>
      <sheetName val="Debt"/>
      <sheetName val="Babcock synergies"/>
      <sheetName val="Valuation"/>
      <sheetName val="VT DCF"/>
      <sheetName val="WSMI"/>
      <sheetName val="Operational"/>
      <sheetName val="F"/>
      <sheetName val="NPV"/>
      <sheetName val="Relative"/>
      <sheetName val="US&amp;EuroEarnings"/>
      <sheetName val="Toggles"/>
      <sheetName val="Shr_Graphs"/>
      <sheetName val="Hays_VED_M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VWAP"/>
      <sheetName val="Buy-In Analysis"/>
      <sheetName val="__FDSCACHE__"/>
      <sheetName val="Share price performance"/>
      <sheetName val="Broker Estimates"/>
      <sheetName val="DCF_Gro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"/>
      <sheetName val="V"/>
      <sheetName val="Valuation"/>
      <sheetName val="FootballField"/>
      <sheetName val="Contribution"/>
      <sheetName val="EBIT_SPLIT"/>
      <sheetName val="Buy-in_1y"/>
      <sheetName val="Buy-in_6mo"/>
      <sheetName val="2yr &amp; 1yr share price"/>
      <sheetName val="sop valuation"/>
      <sheetName val="TAKEOUT_ANALYSIS"/>
      <sheetName val="xstrata as %"/>
      <sheetName val="Share price_2y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NGRY"/>
      <sheetName val="NGPS"/>
      <sheetName val="Validation &amp; Graph Calcs"/>
    </sheetNames>
    <sheetDataSet>
      <sheetData sheetId="0"/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en Amort (4)"/>
      <sheetName val="Sen Amort (3)"/>
      <sheetName val="Sen Amort (2)"/>
      <sheetName val="Sen Amort (ref)"/>
      <sheetName val="Model Revisions"/>
      <sheetName val="Sen Amort (Sen Bond)"/>
      <sheetName val="Sen Amort (HYB)"/>
      <sheetName val="Index"/>
      <sheetName val="Control"/>
      <sheetName val="Summary"/>
      <sheetName val="IS Input"/>
      <sheetName val="BS Input"/>
      <sheetName val="Funding Requirement"/>
      <sheetName val="Funding"/>
      <sheetName val="Fees"/>
      <sheetName val="Base Case Inputs"/>
      <sheetName val="Scenarios"/>
      <sheetName val="Currency"/>
      <sheetName val="Returns"/>
      <sheetName val="Inc Statement"/>
      <sheetName val="WACD"/>
      <sheetName val="DCF"/>
      <sheetName val="Bal Sheet"/>
      <sheetName val="Cash Flows"/>
      <sheetName val="Ratios"/>
      <sheetName val="Equity"/>
      <sheetName val="S PIK"/>
      <sheetName val="J PIK"/>
      <sheetName val="Senior Bond"/>
      <sheetName val="ZAR Senior"/>
      <sheetName val="Sen Sub Bond"/>
      <sheetName val="Bond Assumptions"/>
      <sheetName val="Refinance"/>
      <sheetName val="Error Check"/>
      <sheetName val="Sync check"/>
      <sheetName val="Template"/>
      <sheetName val="Presentations Out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RR DUN"/>
      <sheetName val="IRR Edn"/>
      <sheetName val="Consolidation"/>
      <sheetName val="Summary 2004 Data"/>
      <sheetName val="MB ave sub"/>
      <sheetName val="MB def_income"/>
      <sheetName val="MB Total (2)"/>
      <sheetName val="MB Edinburgh"/>
      <sheetName val="MB Dundee"/>
      <sheetName val="MB Anniesland"/>
      <sheetName val="MB Chorley"/>
      <sheetName val="MB Dudley"/>
      <sheetName val="MB Ipswich"/>
      <sheetName val="MB Carlton"/>
      <sheetName val="MB Bristol"/>
      <sheetName val="MB Dartford"/>
      <sheetName val="MB York"/>
      <sheetName val="MB Cambridge"/>
      <sheetName val="MB Gidea"/>
      <sheetName val="MB Leicester"/>
      <sheetName val="MB Hatfield"/>
      <sheetName val="MB Swindon"/>
      <sheetName val="MB Hertford"/>
      <sheetName val="Source"/>
      <sheetName val="MODEL"/>
      <sheetName val="Monthly Summary P&amp;L - NGRY"/>
      <sheetName val="Cons.P&amp;L"/>
      <sheetName val="NBV Analysis"/>
      <sheetName val="Club_Capex_Profit_Summary"/>
      <sheetName val="New Plan"/>
      <sheetName val="The Tax Comp"/>
      <sheetName val="Group Tax"/>
      <sheetName val="Deferred Tax"/>
      <sheetName val="Summary UK M&amp;A"/>
      <sheetName val="UK Listed Peers"/>
      <sheetName val="UK Comp Table"/>
      <sheetName val="Valuation Drivers"/>
      <sheetName val="Valuation"/>
      <sheetName val="Ratio Check"/>
      <sheetName val="Next Generation Clubs (Holdings"/>
      <sheetName val="Cashflow"/>
      <sheetName val="Capital_Repayments"/>
      <sheetName val="interest calculator"/>
      <sheetName val="Balance_Sheet"/>
      <sheetName val="LOAN TO VALUE"/>
      <sheetName val="Download"/>
      <sheetName val="Head_Office"/>
      <sheetName val="NGC_Project_Mgt"/>
      <sheetName val="4th Element"/>
      <sheetName val="Deaconsbank_Golf"/>
      <sheetName val="2004 summary tennis"/>
      <sheetName val="2003 summary tennis"/>
      <sheetName val="TOTAL"/>
      <sheetName val="Edinburgh"/>
      <sheetName val="Dundee"/>
      <sheetName val="Anniesland"/>
      <sheetName val="Chorley"/>
      <sheetName val="Dudley"/>
      <sheetName val="Ipswich"/>
      <sheetName val="Carlton"/>
      <sheetName val="Bristol"/>
      <sheetName val="Dartford"/>
      <sheetName val="York"/>
      <sheetName val="Cambridge_Mar04"/>
      <sheetName val="Gidea_Apr05"/>
      <sheetName val="Leicester"/>
      <sheetName val="Hatfield_Oct04"/>
      <sheetName val="Swindon"/>
      <sheetName val="Harbour club"/>
      <sheetName val="Consol.capex"/>
      <sheetName val="HQ_and_landbank_Capex"/>
      <sheetName val="Deaconsbank_Golf_Capex"/>
      <sheetName val="Club Capex Summary"/>
      <sheetName val="Edinburgh_Capex"/>
      <sheetName val="Dundee_Capex"/>
      <sheetName val="Anniesland_Capex"/>
      <sheetName val="Chorley_Capex"/>
      <sheetName val="Dudley_Capex"/>
      <sheetName val="Ipswich_Capex"/>
      <sheetName val="Carlton_Capex"/>
      <sheetName val="Bristol_Capex"/>
      <sheetName val="Dartford_Capex"/>
      <sheetName val="York_Capex"/>
      <sheetName val="Cambridge_Capex"/>
      <sheetName val="Gidea_Capex"/>
      <sheetName val="Leicester_Capex"/>
      <sheetName val="Hatfield_Capex"/>
      <sheetName val="Swindon_Capex"/>
      <sheetName val="Harbour_Capex"/>
      <sheetName val="Sheet2"/>
      <sheetName val="spare"/>
      <sheetName val="Tax - IGNORE"/>
      <sheetName val="IGNORE-TAX- NGC Limited - P&amp;L"/>
      <sheetName val="IGNORE-TAX- Millnell -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Deal sheet"/>
      <sheetName val="Combined"/>
      <sheetName val="Synergies"/>
      <sheetName val="MOD Synergies"/>
      <sheetName val="Babcock synergies"/>
      <sheetName val="Babcock &gt;&gt;&gt;"/>
      <sheetName val="Babcock"/>
      <sheetName val="Datastream"/>
      <sheetName val="DML &gt;&gt;&gt;"/>
      <sheetName val="Input"/>
      <sheetName val="Output"/>
      <sheetName val="DCF"/>
      <sheetName val="LBO"/>
      <sheetName val="AVP"/>
      <sheetName val="Summary"/>
      <sheetName val="Submarine"/>
      <sheetName val="Ships"/>
      <sheetName val="WSMI"/>
      <sheetName val="Defence Systems"/>
      <sheetName val="Commercial"/>
      <sheetName val="Consultancy"/>
      <sheetName val="Intercompa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rea Standard"/>
      <sheetName val="Area Stack"/>
      <sheetName val="Area Stack 100%"/>
      <sheetName val="Bar_clustered"/>
      <sheetName val="Bar stack"/>
      <sheetName val="Bar clustered w zero axis"/>
      <sheetName val="Bar clustered with 2 axes"/>
      <sheetName val="Bar clustered and stacked"/>
      <sheetName val="Floating bar"/>
      <sheetName val="Stack bar 100%"/>
      <sheetName val="Barbell"/>
      <sheetName val="Bubble 1"/>
      <sheetName val="Bubble 2 (grid)"/>
      <sheetName val="Column"/>
      <sheetName val="Column stack"/>
      <sheetName val="Column clustered w zero axis"/>
      <sheetName val="Column clustered with 2 axes"/>
      <sheetName val="Column clustered and stacked"/>
      <sheetName val="Data Arrangement (2)"/>
      <sheetName val="Reserved"/>
      <sheetName val="Double stacked column"/>
      <sheetName val="Floating column"/>
      <sheetName val="Stack column 100%"/>
      <sheetName val="Line"/>
      <sheetName val="Line with column"/>
      <sheetName val="Line with column stack"/>
      <sheetName val="Line with zero axis"/>
      <sheetName val="2 clustered+stacked col w_ line"/>
      <sheetName val="Pie"/>
      <sheetName val="Pie with pie"/>
      <sheetName val="Pie with column"/>
      <sheetName val="Price volume"/>
      <sheetName val="Radar"/>
      <sheetName val="Scatter"/>
      <sheetName val="Scatterline (with annotations)"/>
      <sheetName val="Step"/>
      <sheetName val="Waterfall 1"/>
      <sheetName val="Waterfall 2 (negative)"/>
      <sheetName val="Data Arrangement"/>
      <sheetName val="Color Grid"/>
      <sheetName val="Sheet1"/>
      <sheetName val="Assum"/>
      <sheetName val="CRO Input"/>
      <sheetName val="Storage"/>
      <sheetName val="CSAS-Liquidity"/>
      <sheetName val="AccDil"/>
      <sheetName val="Comps input"/>
      <sheetName val="InitialinputsJim"/>
      <sheetName val="DCF"/>
      <sheetName val="Valuation"/>
      <sheetName val="WyomProd"/>
      <sheetName val="Output_risked"/>
      <sheetName val="ASPT"/>
      <sheetName val="Outputs"/>
      <sheetName val="Probable Production"/>
      <sheetName val="Operating_Output"/>
      <sheetName val="Open"/>
      <sheetName val="ind"/>
      <sheetName val="Input"/>
      <sheetName val="Graph 1"/>
      <sheetName val="ChartPRO Master v3m3"/>
      <sheetName val="Advances"/>
      <sheetName val="ONEInput"/>
      <sheetName val="Master"/>
      <sheetName val="CCM by Initiative"/>
      <sheetName val="SFS by Initiative"/>
      <sheetName val="MAIN"/>
      <sheetName val="Accounts"/>
      <sheetName val="Front Page"/>
      <sheetName val="Area_Standard"/>
      <sheetName val="Area_Stack"/>
      <sheetName val="Area_Stack_100%"/>
      <sheetName val="Bar_stack"/>
      <sheetName val="Bar_clustered_w_zero_axis"/>
      <sheetName val="Bar_clustered_with_2_axes"/>
      <sheetName val="Bar_clustered_and_stacked"/>
      <sheetName val="Floating_bar"/>
      <sheetName val="Stack_bar_100%"/>
      <sheetName val="Bubble_1"/>
      <sheetName val="Bubble_2_(grid)"/>
      <sheetName val="Column_stack"/>
      <sheetName val="Column_clustered_w_zero_axis"/>
      <sheetName val="Column_clustered_with_2_axes"/>
      <sheetName val="Column_clustered_and_stacked"/>
      <sheetName val="Data_Arrangement_(2)"/>
      <sheetName val="Double_stacked_column"/>
      <sheetName val="Floating_column"/>
      <sheetName val="Stack_column_100%"/>
      <sheetName val="Line_with_column"/>
      <sheetName val="Line_with_column_stack"/>
      <sheetName val="Line_with_zero_axis"/>
      <sheetName val="2_clustered+stacked_col_w__line"/>
      <sheetName val="Pie_with_pie"/>
      <sheetName val="Pie_with_column"/>
      <sheetName val="Price_volume"/>
      <sheetName val="Scatterline_(with_annotations)"/>
      <sheetName val="Waterfall_1"/>
      <sheetName val="Waterfall_2_(negative)"/>
      <sheetName val="Data_Arrangement"/>
      <sheetName val="Color_Grid"/>
      <sheetName val="COMBINED_BS"/>
      <sheetName val="COMBINED_IS"/>
      <sheetName val="HAS_GETS"/>
      <sheetName val="TRANS_SUM"/>
      <sheetName val="Industry List"/>
      <sheetName val="Macro"/>
      <sheetName val="Traffic Buildup"/>
      <sheetName val="One-off costs"/>
      <sheetName val="Barrabeta"/>
      <sheetName val="Instructions"/>
      <sheetName val="C"/>
      <sheetName val="CRO_Input"/>
      <sheetName val="Comps_input"/>
      <sheetName val="Probable_Production"/>
      <sheetName val="Data Validation lists"/>
      <sheetName val="Bookrunners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COCKPIT"/>
      <sheetName val="Scenario Selector"/>
      <sheetName val="Cluster Formation"/>
      <sheetName val="DCF_Summary Sheet"/>
      <sheetName val="Group_AVP"/>
      <sheetName val="Group_Breakup_SOTP"/>
      <sheetName val="Group_DCF_SOTP"/>
      <sheetName val="LBO"/>
      <sheetName val="Group_Segmental_Breakdown"/>
      <sheetName val="Chemicals &amp; Plastics Breakdown"/>
      <sheetName val="Group_Net_Debt"/>
      <sheetName val="Group_Share_Options"/>
      <sheetName val="Group_Share_Buyback"/>
      <sheetName val="Group_WACC"/>
      <sheetName val="Group_Historical_Data"/>
      <sheetName val="Group_Broker_Estimates"/>
      <sheetName val="Group_Input"/>
      <sheetName val="Agriculture_Cluster"/>
      <sheetName val="Agriculture Cluster_DCF"/>
      <sheetName val="Agriculture Cluster_COCKPIT"/>
      <sheetName val="Blue Corning_Cluster"/>
      <sheetName val="Blue Corning Cluster_DCF"/>
      <sheetName val="Blue Corning Cluster_COCKPIT"/>
      <sheetName val="Standalone Other_Cluster"/>
      <sheetName val="Standalone Other Cluster_DCF"/>
      <sheetName val="Stdalone Other Cluster_COCKPIT"/>
      <sheetName val="Specialty Chemicals_Cluster"/>
      <sheetName val="Specialty Chemicals Cluster_DCF"/>
      <sheetName val="Specialty Chem Cluster_COCKPIT"/>
      <sheetName val="Specialty Plastics_Cluster"/>
      <sheetName val="Specialty Plastics Cluster_DCF"/>
      <sheetName val="Specialty Plast Cluster_COCKPIT"/>
      <sheetName val="Core_Cluster"/>
      <sheetName val="Core Cluster_DCF"/>
      <sheetName val="Core Cluster_COCKPIT"/>
      <sheetName val="Value Centre_Standalone_Total"/>
      <sheetName val="Value Centre_Standalone_DCF"/>
      <sheetName val="Disposal_Total"/>
      <sheetName val="Disposal Total_DCF"/>
      <sheetName val="Agro Science_Input"/>
      <sheetName val="Agro Science_DCF"/>
      <sheetName val="Blue Corning JV_Input"/>
      <sheetName val="Blue Corning_DCF"/>
      <sheetName val="Fabricated Products_Input"/>
      <sheetName val="Fabricated Products_DCF"/>
      <sheetName val="Cellulose Ethers_Input"/>
      <sheetName val="Cellulose Ethers_DCF"/>
      <sheetName val="Acrylates_Input"/>
      <sheetName val="Acrylates_DCF"/>
      <sheetName val="Oxo Chemicals_Input"/>
      <sheetName val="Oxo Chemicals_DCF"/>
      <sheetName val="Glycol Ethers_Input"/>
      <sheetName val="Glycol Ethers_DCF"/>
      <sheetName val="SB_SBR_Input"/>
      <sheetName val="SB_SBR_DCF"/>
      <sheetName val="Vinyl Acetates_Input"/>
      <sheetName val="Vinyl Acetates_DCF"/>
      <sheetName val="PEG's_PPG's_Input"/>
      <sheetName val="PEG's_PPG's_DCF"/>
      <sheetName val="Other Chemicals_Input"/>
      <sheetName val="Other Chemicals_DCF"/>
      <sheetName val="Polycarbonate_Input"/>
      <sheetName val="Polycarbonate_DCF"/>
      <sheetName val="Epoxies_Input"/>
      <sheetName val="Epoxies_DCF"/>
      <sheetName val="Polyurethanes_Input"/>
      <sheetName val="Polyurethanes_DCF"/>
      <sheetName val="ABS_SAN_Input"/>
      <sheetName val="ABS_SAN_DCF"/>
      <sheetName val="Other Plastics_Input"/>
      <sheetName val="Other_Plastics_DCF"/>
      <sheetName val="Chlorinated Basics_Input"/>
      <sheetName val="Chlorinated_Basics_DCF"/>
      <sheetName val="Cl-Solvents_Input"/>
      <sheetName val="Cl-Solvents_DCF"/>
      <sheetName val="Propylene Glycols_Input"/>
      <sheetName val="Propylene Glycols_DCF"/>
      <sheetName val="Polystyrene_Input"/>
      <sheetName val="Polystyrene_DCF"/>
      <sheetName val="Ethylene_PE_Input"/>
      <sheetName val="Ethylene_PE_DCF"/>
      <sheetName val="PP_Input"/>
      <sheetName val="PP_DCF"/>
      <sheetName val="EO_EG_Input"/>
      <sheetName val="EO_EG_DCF"/>
      <sheetName val="Chemical Sales_Input"/>
      <sheetName val="Chemical Sales_DCF"/>
      <sheetName val="Hydrocarbons Sales_Input"/>
      <sheetName val="Hydrocarbons Sales_DCF"/>
      <sheetName val="Other Affiliates_Input"/>
      <sheetName val="Other Affiliates_D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VT-BB &gt;&gt;&gt;"/>
      <sheetName val="VT-BB Dealsheet"/>
      <sheetName val="VT—BB"/>
      <sheetName val="VT Summary"/>
      <sheetName val="Re-rating"/>
      <sheetName val="VT Standalone &gt;&gt;&gt;"/>
      <sheetName val="VT Financials"/>
      <sheetName val="VT DCF"/>
      <sheetName val="VT SOTP"/>
      <sheetName val="VT AVP"/>
      <sheetName val="VT Communication"/>
      <sheetName val="VT Defence"/>
      <sheetName val="VT Education&amp;Skills"/>
      <sheetName val="VT Ships"/>
      <sheetName val="VT Services"/>
      <sheetName val="VT Division Split"/>
      <sheetName val="VT Input"/>
      <sheetName val="VT Brokers"/>
      <sheetName val="VT Options"/>
      <sheetName val="Demerger &gt;&gt;&gt;"/>
      <sheetName val="Demerger Dealsheet"/>
      <sheetName val="Output"/>
      <sheetName val="DefenceCo"/>
      <sheetName val="SupportCo"/>
      <sheetName val="BB Valuation &gt;&gt;&gt;"/>
      <sheetName val="BB Dealsheet"/>
      <sheetName val="BB Summary"/>
      <sheetName val="Datastream"/>
      <sheetName val="BB DCF"/>
      <sheetName val="BB Division split"/>
      <sheetName val="BB Brokers"/>
      <sheetName val="BB Networks"/>
      <sheetName val="Rail"/>
      <sheetName val="BB Engineering"/>
      <sheetName val="BB Defence"/>
      <sheetName val="BB Technical"/>
      <sheetName val="DML DCF"/>
      <sheetName val="BB LBO"/>
      <sheetName val="BB SOTP"/>
      <sheetName val="merger model&gt;&gt;&gt;"/>
      <sheetName val="Combined"/>
      <sheetName val="Debt"/>
      <sheetName val="Slides"/>
      <sheetName val="MOD Synergies"/>
      <sheetName val="Babcock synergies"/>
      <sheetName val="Babcock &gt;&gt;&gt;"/>
      <sheetName val="Babcock_brokers"/>
      <sheetName val="Babcock_internal"/>
      <sheetName val="Assumptions"/>
      <sheetName val="Babcock Statements"/>
      <sheetName val="BNS"/>
      <sheetName val="BB AVP"/>
      <sheetName val="Footballfield"/>
      <sheetName val="BB Options"/>
      <sheetName val="Diablo &gt;&gt;&gt;"/>
      <sheetName val="Diablo statement"/>
      <sheetName val="Valuation"/>
      <sheetName val="Value Math"/>
      <sheetName val="SOTP"/>
      <sheetName val="LBO"/>
      <sheetName val="Summary"/>
      <sheetName val="DCF"/>
      <sheetName val="Synergies"/>
      <sheetName val="BAE &gt;&gt;&gt;"/>
      <sheetName val="BAE Output"/>
      <sheetName val="PPS"/>
      <sheetName val="BAE Brokers"/>
      <sheetName val="BAE-BB Dealsheet"/>
      <sheetName val="BAE—BB"/>
      <sheetName val="BB Calanderised"/>
      <sheetName val="BAE DCF"/>
      <sheetName val="AVP"/>
      <sheetName val="Diablo New Input"/>
      <sheetName val="Other"/>
      <sheetName val="Submarine"/>
      <sheetName val="Ships"/>
      <sheetName val="WSMI"/>
      <sheetName val="Defence Systems"/>
      <sheetName val="Commercial"/>
      <sheetName val="Consultancy"/>
      <sheetName val="Other acq &gt;&gt;&gt;"/>
      <sheetName val="Springtime"/>
      <sheetName val="Indigo"/>
      <sheetName val="Integral"/>
      <sheetName val="Babcock internal"/>
      <sheetName val="Babcock profit and loss"/>
      <sheetName val="Babcock cashflow"/>
      <sheetName val="Babcock balance sheet"/>
      <sheetName val="Springtime Acc"/>
      <sheetName val="INDIGO Acc"/>
      <sheetName val="INTEGRAL Acc"/>
      <sheetName val="US&amp;EuroEarnings"/>
      <sheetName val="NovUp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MO_PD"/>
      <sheetName val="PMO_NN"/>
      <sheetName val="PMO_N"/>
      <sheetName val="PMO_VED"/>
      <sheetName val="PMO_KM"/>
      <sheetName val="PMO_ACA"/>
      <sheetName val="PMO_AOA"/>
      <sheetName val="PMO_TC"/>
      <sheetName val="PMO_FAL"/>
      <sheetName val="PMO_CVRD"/>
      <sheetName val="PMO_AA"/>
      <sheetName val="PMO_BHP"/>
      <sheetName val="PMO_RT"/>
      <sheetName val="PMO_XTA"/>
      <sheetName val="Contribution"/>
      <sheetName val="Valuation"/>
      <sheetName val="EBIT_SPLIT"/>
      <sheetName val="FootballField"/>
      <sheetName val="Buy-in_1y"/>
      <sheetName val="Buy-in_6mo"/>
      <sheetName val="VALUE_MATH_MIM"/>
      <sheetName val="TAKEOUT_ANALYSIS"/>
      <sheetName val="2yr &amp; 1yr share price"/>
      <sheetName val="XTA_FAL"/>
      <sheetName val="Share price_2years"/>
      <sheetName val="sop valuation"/>
      <sheetName val="xstrata as %"/>
      <sheetName val="Operational"/>
      <sheetName val="F"/>
      <sheetName val="NPV"/>
      <sheetName val="Relati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Notes"/>
      <sheetName val="Agenda_1"/>
      <sheetName val="VeniceBrokerEsti"/>
      <sheetName val="Venice_PF"/>
      <sheetName val="DUBLIN_IS&amp;CFS_€"/>
      <sheetName val="NPV"/>
      <sheetName val="LBO"/>
      <sheetName val="Pension_IS&amp;CFS"/>
      <sheetName val="DUBLIN_IS&amp;CFS"/>
      <sheetName val="Agenda_2"/>
      <sheetName val="Agenda_3"/>
      <sheetName val="Agenda_4"/>
      <sheetName val="Schedules"/>
      <sheetName val="Agenda_5"/>
      <sheetName val="AVP"/>
      <sheetName val="DCF_Bridge"/>
      <sheetName val="DCF"/>
      <sheetName val="FootballField"/>
      <sheetName val="Assumptions"/>
      <sheetName val="DD_Case"/>
      <sheetName val="NOSH—Mar 05"/>
      <sheetName val="Quarterly_IS&amp;CFS"/>
      <sheetName val="QuarterlyFinancing"/>
      <sheetName val="Quarterly_BS&amp;Schedules"/>
      <sheetName val="LucerneSettings"/>
      <sheetName val="BankCase"/>
      <sheetName val="LucerneCase"/>
      <sheetName val="DetailedAnnualModel"/>
      <sheetName val="PPS"/>
      <sheetName val="Payoff"/>
      <sheetName val="Buy-in"/>
      <sheetName val="DealSheet"/>
      <sheetName val="DublinBrokerEsti"/>
      <sheetName val="Venice_IS&amp;CFS"/>
      <sheetName val="MktData"/>
      <sheetName val="CFS"/>
      <sheetName val="BS_LucerneCase"/>
      <sheetName val="Pension"/>
      <sheetName val="EPS_Forecast"/>
      <sheetName val="PE_Bands"/>
      <sheetName val="Index"/>
      <sheetName val="DSE"/>
      <sheetName val="REQUEST_TABLE"/>
      <sheetName val="Shareholder analysis&gt;&gt;&g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IK"/>
      <sheetName val="A"/>
      <sheetName val="PPV"/>
      <sheetName val="Output"/>
      <sheetName val="PS"/>
      <sheetName val="CS"/>
      <sheetName val="OS"/>
      <sheetName val="WV"/>
      <sheetName val="Comparison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2005"/>
      <sheetName val="FCF"/>
      <sheetName val="Div"/>
      <sheetName val="Split"/>
      <sheetName val="KMB"/>
      <sheetName val="Ass"/>
      <sheetName val="WACC"/>
      <sheetName val="Charts"/>
      <sheetName val="Fin"/>
      <sheetName val="Val"/>
      <sheetName val="Sens"/>
      <sheetName val="Combo"/>
      <sheetName val="Chrome"/>
      <sheetName val="Alumina"/>
      <sheetName val="Iron"/>
      <sheetName val="Power"/>
      <sheetName val="Zhairem"/>
      <sheetName val="Transport"/>
      <sheetName val="Trading"/>
      <sheetName val="Finance"/>
      <sheetName val="DDS"/>
      <sheetName val="Mktdata"/>
      <sheetName val="FTSE"/>
      <sheetName val="Rerating"/>
      <sheetName val="Input"/>
      <sheetName val="Financi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ssumptions"/>
      <sheetName val="Summary"/>
      <sheetName val="Alum of Kaz_LC"/>
      <sheetName val="EEC"/>
      <sheetName val="Kazchrome"/>
      <sheetName val="Zhairemskiy Gorno"/>
      <sheetName val="SSGPO"/>
      <sheetName val="KazAlum Smelter"/>
      <sheetName val="Transport"/>
      <sheetName val="Trading"/>
      <sheetName val="ENRC Marketing"/>
      <sheetName val="Sum of Parts"/>
      <sheetName val="Comparison"/>
      <sheetName val="Summary Financials"/>
      <sheetName val="Corica AG"/>
      <sheetName val="ENR Alumina AG"/>
      <sheetName val="ENR Ferroalloy AG"/>
      <sheetName val="ENR Iron AG"/>
      <sheetName val="ENR Technik AG"/>
      <sheetName val="Exchange Rate"/>
      <sheetName val="Half year exchange"/>
      <sheetName val="Previous model&amp;Currency Switch"/>
      <sheetName val="Alum of Kaz_LC Hist. Model"/>
      <sheetName val="SSGPO Hist"/>
      <sheetName val="Zhairem Hist."/>
      <sheetName val="Kazchrome Hist. Model"/>
      <sheetName val="EEC Hist Model"/>
      <sheetName val="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3984375" defaultRowHeight="13" zeroHeight="false" outlineLevelRow="0" outlineLevelCol="0"/>
  <sheetData>
    <row r="1" customFormat="false" ht="13" hidden="false" customHeight="false" outlineLevel="0" collapsed="false">
      <c r="B1" s="1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C9:W4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A1" activeCellId="0" sqref="A1"/>
    </sheetView>
  </sheetViews>
  <sheetFormatPr defaultColWidth="9.171875" defaultRowHeight="13" zeroHeight="false" outlineLevelRow="0" outlineLevelCol="0"/>
  <cols>
    <col collapsed="false" customWidth="true" hidden="false" outlineLevel="0" max="1" min="1" style="2" width="2.99"/>
    <col collapsed="false" customWidth="true" hidden="false" outlineLevel="0" max="4" min="2" style="2" width="2.84"/>
    <col collapsed="false" customWidth="true" hidden="false" outlineLevel="0" max="5" min="5" style="2" width="28.5"/>
    <col collapsed="false" customWidth="true" hidden="false" outlineLevel="0" max="8" min="6" style="2" width="7.16"/>
    <col collapsed="false" customWidth="false" hidden="false" outlineLevel="0" max="14" min="9" style="2" width="9.16"/>
    <col collapsed="false" customWidth="true" hidden="false" outlineLevel="0" max="15" min="15" style="2" width="12.83"/>
    <col collapsed="false" customWidth="false" hidden="false" outlineLevel="0" max="16" min="16" style="2" width="9.16"/>
    <col collapsed="false" customWidth="true" hidden="false" outlineLevel="0" max="17" min="17" style="2" width="10"/>
    <col collapsed="false" customWidth="false" hidden="false" outlineLevel="0" max="18" min="18" style="2" width="9.16"/>
    <col collapsed="false" customWidth="true" hidden="false" outlineLevel="0" max="19" min="19" style="2" width="15.49"/>
    <col collapsed="false" customWidth="true" hidden="false" outlineLevel="0" max="20" min="20" style="2" width="8.51"/>
    <col collapsed="false" customWidth="true" hidden="false" outlineLevel="0" max="21" min="21" style="2" width="3.66"/>
    <col collapsed="false" customWidth="false" hidden="false" outlineLevel="0" max="1024" min="22" style="2" width="9.16"/>
  </cols>
  <sheetData>
    <row r="9" customFormat="false" ht="19" hidden="false" customHeight="false" outlineLevel="0" collapsed="false">
      <c r="D9" s="3"/>
      <c r="E9" s="4"/>
      <c r="F9" s="4"/>
      <c r="G9" s="4"/>
      <c r="H9" s="4"/>
      <c r="I9" s="4"/>
      <c r="J9" s="4"/>
      <c r="K9" s="4"/>
      <c r="L9" s="4"/>
      <c r="M9" s="4"/>
      <c r="N9" s="4"/>
    </row>
    <row r="12" customFormat="false" ht="13" hidden="false" customHeight="false" outlineLevel="0" collapsed="false">
      <c r="W12" s="5"/>
    </row>
    <row r="14" customFormat="false" ht="12.75" hidden="false" customHeight="true" outlineLevel="0" collapsed="false">
      <c r="C14" s="6"/>
      <c r="D14" s="7" t="s">
        <v>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customFormat="false" ht="12.75" hidden="false" customHeight="true" outlineLevel="0" collapsed="false"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customFormat="false" ht="12.75" hidden="false" customHeight="true" outlineLevel="0" collapsed="false"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customFormat="false" ht="12.75" hidden="false" customHeight="tru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9" customFormat="false" ht="18" hidden="false" customHeight="false" outlineLevel="0" collapsed="false">
      <c r="C19" s="8" t="s">
        <v>2</v>
      </c>
      <c r="E19" s="9" t="n">
        <f aca="false">Assumptions!D12</f>
        <v>43921</v>
      </c>
    </row>
    <row r="20" customFormat="false" ht="13" hidden="false" customHeight="false" outlineLevel="0" collapsed="false">
      <c r="C20" s="8"/>
    </row>
    <row r="21" customFormat="false" ht="13" hidden="false" customHeight="false" outlineLevel="0" collapsed="false">
      <c r="C21" s="8"/>
    </row>
    <row r="22" customFormat="false" ht="13" hidden="false" customHeight="false" outlineLevel="0" collapsed="false">
      <c r="C22" s="8"/>
    </row>
    <row r="23" customFormat="false" ht="13" hidden="false" customHeight="false" outlineLevel="0" collapsed="false">
      <c r="C23" s="8"/>
    </row>
    <row r="24" customFormat="false" ht="13" hidden="false" customHeight="false" outlineLevel="0" collapsed="false">
      <c r="C24" s="8"/>
    </row>
    <row r="25" customFormat="false" ht="13" hidden="false" customHeight="false" outlineLevel="0" collapsed="false">
      <c r="C25" s="8"/>
    </row>
    <row r="26" customFormat="false" ht="12.75" hidden="false" customHeight="true" outlineLevel="0" collapsed="false">
      <c r="C26" s="8"/>
    </row>
    <row r="27" customFormat="false" ht="13" hidden="false" customHeight="false" outlineLevel="0" collapsed="false">
      <c r="C27" s="8"/>
    </row>
    <row r="28" customFormat="false" ht="13" hidden="false" customHeight="false" outlineLevel="0" collapsed="false">
      <c r="C28" s="8"/>
    </row>
    <row r="29" customFormat="false" ht="4.5" hidden="false" customHeight="true" outlineLevel="0" collapsed="false">
      <c r="C29" s="8"/>
    </row>
    <row r="30" customFormat="false" ht="13" hidden="false" customHeight="false" outlineLevel="0" collapsed="false">
      <c r="C30" s="8"/>
      <c r="Q30" s="10"/>
      <c r="R30" s="11"/>
      <c r="S30" s="11"/>
      <c r="T30" s="12"/>
    </row>
    <row r="31" customFormat="false" ht="13" hidden="false" customHeight="false" outlineLevel="0" collapsed="false">
      <c r="C31" s="8"/>
      <c r="Q31" s="11"/>
      <c r="R31" s="11"/>
      <c r="S31" s="11"/>
      <c r="T31" s="12"/>
      <c r="V31" s="13"/>
    </row>
    <row r="32" customFormat="false" ht="13" hidden="false" customHeight="false" outlineLevel="0" collapsed="false">
      <c r="C32" s="8"/>
      <c r="Q32" s="11"/>
      <c r="R32" s="11"/>
      <c r="S32" s="11"/>
      <c r="T32" s="12"/>
    </row>
    <row r="33" customFormat="false" ht="13" hidden="false" customHeight="false" outlineLevel="0" collapsed="false">
      <c r="C33" s="8"/>
      <c r="P33" s="14"/>
      <c r="Q33" s="11"/>
      <c r="R33" s="11"/>
      <c r="S33" s="11"/>
      <c r="T33" s="12"/>
      <c r="U33" s="14"/>
    </row>
    <row r="34" customFormat="false" ht="13" hidden="false" customHeight="false" outlineLevel="0" collapsed="false">
      <c r="C34" s="8"/>
      <c r="P34" s="14"/>
      <c r="Q34" s="11"/>
      <c r="R34" s="11"/>
      <c r="S34" s="11"/>
      <c r="T34" s="12"/>
      <c r="U34" s="14"/>
    </row>
    <row r="35" customFormat="false" ht="4.5" hidden="false" customHeight="true" outlineLevel="0" collapsed="false">
      <c r="C35" s="8"/>
      <c r="P35" s="14"/>
      <c r="Q35" s="11"/>
      <c r="R35" s="11"/>
      <c r="S35" s="11"/>
      <c r="T35" s="12"/>
      <c r="U35" s="14"/>
    </row>
    <row r="36" customFormat="false" ht="13" hidden="false" customHeight="false" outlineLevel="0" collapsed="false">
      <c r="C36" s="8"/>
      <c r="P36" s="14"/>
      <c r="Q36" s="11"/>
      <c r="R36" s="11"/>
      <c r="S36" s="11"/>
      <c r="T36" s="12"/>
      <c r="U36" s="14"/>
    </row>
    <row r="37" customFormat="false" ht="13" hidden="false" customHeight="false" outlineLevel="0" collapsed="false">
      <c r="C37" s="8"/>
      <c r="P37" s="14"/>
      <c r="Q37" s="11"/>
      <c r="R37" s="11"/>
      <c r="S37" s="11"/>
      <c r="T37" s="12"/>
      <c r="U37" s="14"/>
    </row>
    <row r="38" customFormat="false" ht="13" hidden="false" customHeight="false" outlineLevel="0" collapsed="false">
      <c r="C38" s="8"/>
      <c r="P38" s="14"/>
      <c r="Q38" s="11"/>
      <c r="R38" s="11"/>
      <c r="S38" s="11"/>
      <c r="T38" s="12"/>
      <c r="U38" s="14"/>
    </row>
    <row r="39" customFormat="false" ht="13" hidden="false" customHeight="false" outlineLevel="0" collapsed="false">
      <c r="C39" s="8"/>
      <c r="P39" s="14"/>
      <c r="Q39" s="11"/>
      <c r="R39" s="11"/>
      <c r="S39" s="11"/>
      <c r="T39" s="12"/>
      <c r="U39" s="14"/>
    </row>
    <row r="40" customFormat="false" ht="13" hidden="false" customHeight="false" outlineLevel="0" collapsed="false">
      <c r="C40" s="8"/>
    </row>
    <row r="41" customFormat="false" ht="13" hidden="false" customHeight="false" outlineLevel="0" collapsed="false">
      <c r="C41" s="8"/>
    </row>
    <row r="42" customFormat="false" ht="13" hidden="false" customHeight="false" outlineLevel="0" collapsed="false">
      <c r="C42" s="8"/>
    </row>
    <row r="43" customFormat="false" ht="13" hidden="false" customHeight="false" outlineLevel="0" collapsed="false">
      <c r="C43" s="8"/>
    </row>
  </sheetData>
  <mergeCells count="2">
    <mergeCell ref="D14:T17"/>
    <mergeCell ref="C19:C4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3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6D9F1"/>
    <pageSetUpPr fitToPage="false"/>
  </sheetPr>
  <dimension ref="C1:R52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0" activeCellId="0" sqref="D20"/>
    </sheetView>
  </sheetViews>
  <sheetFormatPr defaultColWidth="8.83984375" defaultRowHeight="13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0" width="2.84"/>
    <col collapsed="false" customWidth="true" hidden="false" outlineLevel="0" max="3" min="3" style="0" width="32.49"/>
    <col collapsed="false" customWidth="true" hidden="false" outlineLevel="0" max="4" min="4" style="0" width="9.66"/>
    <col collapsed="false" customWidth="true" hidden="false" outlineLevel="0" max="5" min="5" style="0" width="9.33"/>
    <col collapsed="false" customWidth="true" hidden="false" outlineLevel="0" max="6" min="6" style="0" width="18.51"/>
    <col collapsed="false" customWidth="true" hidden="false" outlineLevel="0" max="9" min="8" style="0" width="9.16"/>
    <col collapsed="false" customWidth="true" hidden="false" outlineLevel="0" max="12" min="12" style="0" width="2.84"/>
  </cols>
  <sheetData>
    <row r="1" s="1" customFormat="true" ht="13" hidden="false" customHeight="false" outlineLevel="0" collapsed="false"/>
    <row r="3" s="15" customFormat="true" ht="20" hidden="false" customHeight="false" outlineLevel="0" collapsed="false">
      <c r="C3" s="16" t="s">
        <v>3</v>
      </c>
      <c r="D3" s="17"/>
      <c r="E3" s="17"/>
      <c r="F3" s="17"/>
      <c r="G3" s="17"/>
      <c r="H3" s="17"/>
      <c r="I3" s="17"/>
      <c r="J3" s="17"/>
      <c r="K3" s="17"/>
    </row>
    <row r="4" customFormat="false" ht="4.5" hidden="false" customHeight="true" outlineLevel="0" collapsed="false"/>
    <row r="5" customFormat="false" ht="13" hidden="false" customHeight="false" outlineLevel="0" collapsed="false">
      <c r="C5" s="18" t="s">
        <v>4</v>
      </c>
      <c r="D5" s="18"/>
      <c r="E5" s="18"/>
      <c r="F5" s="18"/>
      <c r="G5" s="18"/>
      <c r="H5" s="18"/>
      <c r="I5" s="18"/>
      <c r="J5" s="18"/>
      <c r="K5" s="18"/>
    </row>
    <row r="6" customFormat="false" ht="12.75" hidden="false" customHeight="true" outlineLevel="0" collapsed="false">
      <c r="D6" s="1"/>
    </row>
    <row r="7" customFormat="false" ht="13" hidden="false" customHeight="false" outlineLevel="0" collapsed="false">
      <c r="C7" s="1" t="s">
        <v>5</v>
      </c>
      <c r="D7" s="19" t="n">
        <v>1</v>
      </c>
    </row>
    <row r="8" s="1" customFormat="true" ht="13" hidden="false" customHeight="false" outlineLevel="0" collapsed="false"/>
    <row r="9" s="1" customFormat="true" ht="13" hidden="false" customHeight="false" outlineLevel="0" collapsed="false">
      <c r="C9" s="18" t="s">
        <v>6</v>
      </c>
      <c r="D9" s="18"/>
      <c r="E9" s="18"/>
      <c r="F9" s="18"/>
      <c r="G9" s="18"/>
      <c r="H9" s="18"/>
      <c r="I9" s="18"/>
      <c r="J9" s="18"/>
      <c r="K9" s="18"/>
    </row>
    <row r="10" s="1" customFormat="true" ht="13" hidden="false" customHeight="false" outlineLevel="0" collapsed="false"/>
    <row r="11" s="1" customFormat="true" ht="13" hidden="false" customHeight="false" outlineLevel="0" collapsed="false">
      <c r="C11" s="1" t="s">
        <v>7</v>
      </c>
      <c r="D11" s="20" t="n">
        <v>43554</v>
      </c>
    </row>
    <row r="12" s="1" customFormat="true" ht="13" hidden="false" customHeight="false" outlineLevel="0" collapsed="false">
      <c r="C12" s="1" t="s">
        <v>8</v>
      </c>
      <c r="D12" s="20" t="n">
        <v>43921</v>
      </c>
    </row>
    <row r="13" s="1" customFormat="true" ht="13" hidden="false" customHeight="false" outlineLevel="0" collapsed="false"/>
    <row r="14" customFormat="false" ht="13" hidden="false" customHeight="false" outlineLevel="0" collapsed="false">
      <c r="C14" s="21" t="s">
        <v>9</v>
      </c>
      <c r="D14" s="21"/>
      <c r="E14" s="22"/>
      <c r="F14" s="18"/>
      <c r="G14" s="18"/>
      <c r="H14" s="18"/>
      <c r="I14" s="18"/>
      <c r="J14" s="18"/>
      <c r="K14" s="18"/>
    </row>
    <row r="15" customFormat="false" ht="13" hidden="false" customHeight="false" outlineLevel="0" collapsed="false">
      <c r="C15" s="23"/>
      <c r="D15" s="23"/>
      <c r="E15" s="24"/>
      <c r="G15" s="1"/>
      <c r="H15" s="1"/>
      <c r="I15" s="1"/>
      <c r="J15" s="1"/>
      <c r="K15" s="1"/>
      <c r="L15" s="1"/>
      <c r="M15" s="1"/>
    </row>
    <row r="16" customFormat="false" ht="13" hidden="false" customHeight="false" outlineLevel="0" collapsed="false">
      <c r="C16" s="23" t="s">
        <v>10</v>
      </c>
      <c r="D16" s="25" t="n">
        <v>165</v>
      </c>
      <c r="E16" s="26" t="s">
        <v>11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3" hidden="false" customHeight="false" outlineLevel="0" collapsed="false">
      <c r="C17" s="23" t="s">
        <v>12</v>
      </c>
      <c r="D17" s="25" t="n">
        <v>199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customFormat="false" ht="13" hidden="false" customHeight="false" outlineLevel="0" collapsed="false">
      <c r="C18" s="23" t="s">
        <v>13</v>
      </c>
      <c r="D18" s="27" t="n">
        <f aca="false">(D16*D17)/100</f>
        <v>328.35</v>
      </c>
      <c r="E18" s="2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customFormat="false" ht="13" hidden="false" customHeight="false" outlineLevel="0" collapsed="false">
      <c r="C19" s="23" t="s">
        <v>14</v>
      </c>
      <c r="D19" s="28" t="n">
        <f aca="false">-'Company fin forecasts'!B35</f>
        <v>84.616813539585</v>
      </c>
      <c r="E19" s="24"/>
      <c r="F19" s="1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customFormat="false" ht="13" hidden="false" customHeight="false" outlineLevel="0" collapsed="false">
      <c r="C20" s="23" t="s">
        <v>15</v>
      </c>
      <c r="D20" s="30" t="n">
        <v>0</v>
      </c>
      <c r="E20" s="2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customFormat="false" ht="13" hidden="false" customHeight="false" outlineLevel="0" collapsed="false">
      <c r="C21" s="23" t="s">
        <v>16</v>
      </c>
      <c r="D21" s="30" t="n">
        <v>0</v>
      </c>
      <c r="E21" s="2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customFormat="false" ht="13" hidden="false" customHeight="false" outlineLevel="0" collapsed="false">
      <c r="C22" s="23" t="s">
        <v>17</v>
      </c>
      <c r="D22" s="30" t="n">
        <v>0</v>
      </c>
      <c r="E22" s="3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customFormat="false" ht="13" hidden="false" customHeight="false" outlineLevel="0" collapsed="false">
      <c r="C23" s="23"/>
      <c r="D23" s="27"/>
      <c r="E23" s="2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3" hidden="false" customHeight="false" outlineLevel="0" collapsed="false">
      <c r="C24" s="32" t="s">
        <v>18</v>
      </c>
      <c r="D24" s="33" t="n">
        <f aca="false">D18+D19+D20+D21+D22</f>
        <v>412.966813539585</v>
      </c>
      <c r="E24" s="24"/>
      <c r="F24" s="34"/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customFormat="false" ht="13" hidden="false" customHeight="false" outlineLevel="0" collapsed="false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customFormat="false" ht="13" hidden="false" customHeight="false" outlineLevel="0" collapsed="false">
      <c r="D26" s="35"/>
      <c r="E26" s="35"/>
      <c r="H26" s="35"/>
      <c r="I26" s="35"/>
    </row>
    <row r="27" customFormat="false" ht="13" hidden="false" customHeight="false" outlineLevel="0" collapsed="false">
      <c r="D27" s="35"/>
      <c r="E27" s="35"/>
      <c r="H27" s="35"/>
      <c r="I27" s="35"/>
    </row>
    <row r="28" customFormat="false" ht="13" hidden="false" customHeight="false" outlineLevel="0" collapsed="false">
      <c r="D28" s="35"/>
      <c r="E28" s="35"/>
      <c r="H28" s="35"/>
      <c r="I28" s="35"/>
    </row>
    <row r="29" customFormat="false" ht="13" hidden="false" customHeight="false" outlineLevel="0" collapsed="false">
      <c r="D29" s="35"/>
      <c r="E29" s="35"/>
      <c r="H29" s="35"/>
      <c r="I29" s="35"/>
    </row>
    <row r="30" customFormat="false" ht="13" hidden="false" customHeight="false" outlineLevel="0" collapsed="false">
      <c r="D30" s="35"/>
      <c r="E30" s="35"/>
      <c r="H30" s="35"/>
      <c r="I30" s="35"/>
    </row>
    <row r="31" customFormat="false" ht="13" hidden="false" customHeight="false" outlineLevel="0" collapsed="false">
      <c r="D31" s="35"/>
      <c r="E31" s="35"/>
      <c r="H31" s="35"/>
      <c r="I31" s="35"/>
    </row>
    <row r="32" customFormat="false" ht="13" hidden="false" customHeight="false" outlineLevel="0" collapsed="false">
      <c r="D32" s="35"/>
      <c r="E32" s="35"/>
      <c r="H32" s="35"/>
      <c r="I32" s="35"/>
    </row>
    <row r="33" customFormat="false" ht="13" hidden="false" customHeight="false" outlineLevel="0" collapsed="false">
      <c r="D33" s="35"/>
      <c r="E33" s="35"/>
      <c r="H33" s="35"/>
      <c r="I33" s="35"/>
    </row>
    <row r="34" customFormat="false" ht="13" hidden="false" customHeight="false" outlineLevel="0" collapsed="false">
      <c r="D34" s="35"/>
      <c r="E34" s="35"/>
      <c r="H34" s="35"/>
      <c r="I34" s="35"/>
    </row>
    <row r="35" customFormat="false" ht="13" hidden="false" customHeight="false" outlineLevel="0" collapsed="false">
      <c r="D35" s="35"/>
      <c r="E35" s="35"/>
      <c r="H35" s="35"/>
      <c r="I35" s="35"/>
    </row>
    <row r="36" customFormat="false" ht="13" hidden="false" customHeight="false" outlineLevel="0" collapsed="false">
      <c r="D36" s="35"/>
      <c r="E36" s="35"/>
      <c r="H36" s="35"/>
      <c r="I36" s="35"/>
    </row>
    <row r="37" customFormat="false" ht="13" hidden="false" customHeight="false" outlineLevel="0" collapsed="false">
      <c r="D37" s="35"/>
      <c r="E37" s="35"/>
      <c r="H37" s="35"/>
      <c r="I37" s="35"/>
    </row>
    <row r="38" customFormat="false" ht="13" hidden="false" customHeight="false" outlineLevel="0" collapsed="false">
      <c r="D38" s="35"/>
      <c r="E38" s="35"/>
      <c r="H38" s="35"/>
      <c r="I38" s="35"/>
    </row>
    <row r="39" customFormat="false" ht="13" hidden="false" customHeight="false" outlineLevel="0" collapsed="false">
      <c r="D39" s="35"/>
      <c r="E39" s="35"/>
      <c r="H39" s="35"/>
      <c r="I39" s="35"/>
    </row>
    <row r="40" customFormat="false" ht="13" hidden="false" customHeight="false" outlineLevel="0" collapsed="false">
      <c r="D40" s="35"/>
      <c r="E40" s="35"/>
      <c r="H40" s="35"/>
      <c r="I40" s="35"/>
    </row>
    <row r="41" customFormat="false" ht="13" hidden="false" customHeight="false" outlineLevel="0" collapsed="false">
      <c r="D41" s="35"/>
      <c r="E41" s="35"/>
      <c r="H41" s="35"/>
      <c r="I41" s="35"/>
    </row>
    <row r="42" customFormat="false" ht="13" hidden="false" customHeight="false" outlineLevel="0" collapsed="false">
      <c r="D42" s="35"/>
      <c r="E42" s="35"/>
      <c r="H42" s="35"/>
      <c r="I42" s="35"/>
    </row>
    <row r="43" customFormat="false" ht="13" hidden="false" customHeight="false" outlineLevel="0" collapsed="false">
      <c r="D43" s="35"/>
      <c r="E43" s="35"/>
      <c r="H43" s="35"/>
      <c r="I43" s="35"/>
    </row>
    <row r="44" customFormat="false" ht="13" hidden="false" customHeight="false" outlineLevel="0" collapsed="false">
      <c r="D44" s="35"/>
      <c r="E44" s="35"/>
      <c r="H44" s="35"/>
      <c r="I44" s="35"/>
    </row>
    <row r="45" customFormat="false" ht="13" hidden="false" customHeight="false" outlineLevel="0" collapsed="false">
      <c r="D45" s="35"/>
      <c r="E45" s="35"/>
      <c r="H45" s="35"/>
      <c r="I45" s="35"/>
    </row>
    <row r="46" customFormat="false" ht="13" hidden="false" customHeight="false" outlineLevel="0" collapsed="false">
      <c r="D46" s="35"/>
      <c r="E46" s="35"/>
      <c r="H46" s="35"/>
      <c r="I46" s="35"/>
    </row>
    <row r="47" customFormat="false" ht="13" hidden="false" customHeight="false" outlineLevel="0" collapsed="false">
      <c r="D47" s="35"/>
      <c r="E47" s="35"/>
      <c r="H47" s="35"/>
      <c r="I47" s="35"/>
    </row>
    <row r="48" customFormat="false" ht="13" hidden="false" customHeight="false" outlineLevel="0" collapsed="false">
      <c r="D48" s="35"/>
      <c r="E48" s="35"/>
      <c r="H48" s="35"/>
      <c r="I48" s="35"/>
    </row>
    <row r="49" customFormat="false" ht="13" hidden="false" customHeight="false" outlineLevel="0" collapsed="false">
      <c r="D49" s="35"/>
      <c r="E49" s="35"/>
      <c r="H49" s="35"/>
      <c r="I49" s="35"/>
    </row>
    <row r="50" customFormat="false" ht="13" hidden="false" customHeight="false" outlineLevel="0" collapsed="false">
      <c r="D50" s="35"/>
      <c r="E50" s="35"/>
      <c r="H50" s="35"/>
      <c r="I50" s="35"/>
    </row>
    <row r="51" customFormat="false" ht="13" hidden="false" customHeight="false" outlineLevel="0" collapsed="false">
      <c r="D51" s="35"/>
      <c r="E51" s="35"/>
      <c r="H51" s="35"/>
      <c r="I51" s="35"/>
    </row>
    <row r="52" customFormat="false" ht="13" hidden="false" customHeight="false" outlineLevel="0" collapsed="false">
      <c r="D52" s="35"/>
      <c r="E52" s="35"/>
      <c r="H52" s="35"/>
      <c r="I52" s="35"/>
    </row>
    <row r="53" customFormat="false" ht="13" hidden="false" customHeight="false" outlineLevel="0" collapsed="false">
      <c r="D53" s="35"/>
      <c r="E53" s="35"/>
      <c r="H53" s="35"/>
      <c r="I53" s="35"/>
    </row>
    <row r="54" customFormat="false" ht="13" hidden="false" customHeight="false" outlineLevel="0" collapsed="false">
      <c r="D54" s="35"/>
      <c r="E54" s="35"/>
      <c r="H54" s="35"/>
      <c r="I54" s="35"/>
    </row>
    <row r="55" customFormat="false" ht="13" hidden="false" customHeight="false" outlineLevel="0" collapsed="false">
      <c r="D55" s="35"/>
      <c r="E55" s="35"/>
      <c r="H55" s="35"/>
      <c r="I55" s="35"/>
    </row>
    <row r="56" customFormat="false" ht="13" hidden="false" customHeight="false" outlineLevel="0" collapsed="false">
      <c r="D56" s="35"/>
      <c r="E56" s="35"/>
      <c r="H56" s="35"/>
      <c r="I56" s="35"/>
    </row>
    <row r="57" customFormat="false" ht="13" hidden="false" customHeight="false" outlineLevel="0" collapsed="false">
      <c r="D57" s="35"/>
      <c r="E57" s="35"/>
      <c r="H57" s="35"/>
      <c r="I57" s="35"/>
    </row>
    <row r="58" customFormat="false" ht="13" hidden="false" customHeight="false" outlineLevel="0" collapsed="false">
      <c r="D58" s="35"/>
      <c r="E58" s="35"/>
      <c r="H58" s="35"/>
      <c r="I58" s="35"/>
    </row>
    <row r="59" customFormat="false" ht="13" hidden="false" customHeight="false" outlineLevel="0" collapsed="false">
      <c r="D59" s="35"/>
      <c r="E59" s="35"/>
      <c r="H59" s="35"/>
      <c r="I59" s="35"/>
    </row>
    <row r="60" customFormat="false" ht="13" hidden="false" customHeight="false" outlineLevel="0" collapsed="false">
      <c r="D60" s="35"/>
      <c r="E60" s="35"/>
      <c r="H60" s="35"/>
      <c r="I60" s="35"/>
    </row>
    <row r="61" customFormat="false" ht="13" hidden="false" customHeight="false" outlineLevel="0" collapsed="false">
      <c r="D61" s="35"/>
      <c r="E61" s="35"/>
      <c r="H61" s="35"/>
      <c r="I61" s="35"/>
    </row>
    <row r="62" customFormat="false" ht="13" hidden="false" customHeight="false" outlineLevel="0" collapsed="false">
      <c r="D62" s="35"/>
      <c r="E62" s="35"/>
      <c r="H62" s="35"/>
      <c r="I62" s="35"/>
    </row>
    <row r="63" customFormat="false" ht="13" hidden="false" customHeight="false" outlineLevel="0" collapsed="false">
      <c r="D63" s="35"/>
      <c r="E63" s="35"/>
      <c r="H63" s="35"/>
      <c r="I63" s="35"/>
    </row>
    <row r="64" customFormat="false" ht="13" hidden="false" customHeight="false" outlineLevel="0" collapsed="false">
      <c r="D64" s="35"/>
      <c r="E64" s="35"/>
      <c r="H64" s="35"/>
      <c r="I64" s="35"/>
    </row>
    <row r="65" customFormat="false" ht="13" hidden="false" customHeight="false" outlineLevel="0" collapsed="false">
      <c r="D65" s="35"/>
      <c r="E65" s="35"/>
      <c r="H65" s="35"/>
      <c r="I65" s="35"/>
    </row>
    <row r="66" customFormat="false" ht="13" hidden="false" customHeight="false" outlineLevel="0" collapsed="false">
      <c r="D66" s="35"/>
      <c r="E66" s="35"/>
      <c r="H66" s="35"/>
      <c r="I66" s="35"/>
    </row>
    <row r="67" customFormat="false" ht="13" hidden="false" customHeight="false" outlineLevel="0" collapsed="false">
      <c r="D67" s="35"/>
      <c r="E67" s="35"/>
      <c r="H67" s="35"/>
      <c r="I67" s="35"/>
    </row>
    <row r="68" customFormat="false" ht="13" hidden="false" customHeight="false" outlineLevel="0" collapsed="false">
      <c r="D68" s="35"/>
      <c r="E68" s="35"/>
      <c r="H68" s="35"/>
      <c r="I68" s="35"/>
    </row>
    <row r="69" customFormat="false" ht="13" hidden="false" customHeight="false" outlineLevel="0" collapsed="false">
      <c r="D69" s="35"/>
      <c r="E69" s="35"/>
      <c r="H69" s="35"/>
      <c r="I69" s="35"/>
    </row>
    <row r="70" customFormat="false" ht="13" hidden="false" customHeight="false" outlineLevel="0" collapsed="false">
      <c r="D70" s="35"/>
      <c r="E70" s="35"/>
      <c r="H70" s="35"/>
      <c r="I70" s="35"/>
    </row>
    <row r="71" customFormat="false" ht="13" hidden="false" customHeight="false" outlineLevel="0" collapsed="false">
      <c r="D71" s="35"/>
      <c r="E71" s="35"/>
      <c r="H71" s="35"/>
      <c r="I71" s="35"/>
    </row>
    <row r="72" customFormat="false" ht="13" hidden="false" customHeight="false" outlineLevel="0" collapsed="false">
      <c r="D72" s="35"/>
      <c r="E72" s="35"/>
      <c r="H72" s="35"/>
      <c r="I72" s="35"/>
    </row>
    <row r="73" customFormat="false" ht="13" hidden="false" customHeight="false" outlineLevel="0" collapsed="false">
      <c r="D73" s="35"/>
      <c r="E73" s="35"/>
      <c r="H73" s="35"/>
      <c r="I73" s="35"/>
    </row>
    <row r="74" customFormat="false" ht="13" hidden="false" customHeight="false" outlineLevel="0" collapsed="false">
      <c r="D74" s="35"/>
      <c r="E74" s="35"/>
      <c r="H74" s="35"/>
      <c r="I74" s="35"/>
    </row>
    <row r="75" customFormat="false" ht="13" hidden="false" customHeight="false" outlineLevel="0" collapsed="false">
      <c r="D75" s="35"/>
      <c r="E75" s="35"/>
      <c r="H75" s="35"/>
      <c r="I75" s="35"/>
    </row>
    <row r="76" customFormat="false" ht="13" hidden="false" customHeight="false" outlineLevel="0" collapsed="false">
      <c r="D76" s="35"/>
      <c r="E76" s="35"/>
      <c r="H76" s="35"/>
      <c r="I76" s="35"/>
    </row>
    <row r="77" customFormat="false" ht="13" hidden="false" customHeight="false" outlineLevel="0" collapsed="false">
      <c r="D77" s="35"/>
      <c r="E77" s="35"/>
      <c r="H77" s="35"/>
      <c r="I77" s="35"/>
    </row>
    <row r="78" customFormat="false" ht="13" hidden="false" customHeight="false" outlineLevel="0" collapsed="false">
      <c r="D78" s="35"/>
      <c r="E78" s="35"/>
      <c r="H78" s="35"/>
      <c r="I78" s="35"/>
    </row>
    <row r="79" customFormat="false" ht="13" hidden="false" customHeight="false" outlineLevel="0" collapsed="false">
      <c r="D79" s="35"/>
      <c r="E79" s="35"/>
      <c r="H79" s="35"/>
      <c r="I79" s="35"/>
    </row>
    <row r="80" customFormat="false" ht="13" hidden="false" customHeight="false" outlineLevel="0" collapsed="false">
      <c r="D80" s="35"/>
      <c r="E80" s="35"/>
      <c r="H80" s="35"/>
      <c r="I80" s="35"/>
    </row>
    <row r="81" customFormat="false" ht="13" hidden="false" customHeight="false" outlineLevel="0" collapsed="false">
      <c r="D81" s="35"/>
      <c r="E81" s="35"/>
      <c r="H81" s="35"/>
      <c r="I81" s="35"/>
    </row>
    <row r="82" customFormat="false" ht="13" hidden="false" customHeight="false" outlineLevel="0" collapsed="false">
      <c r="D82" s="35"/>
      <c r="E82" s="35"/>
      <c r="H82" s="35"/>
      <c r="I82" s="35"/>
    </row>
    <row r="83" customFormat="false" ht="13" hidden="false" customHeight="false" outlineLevel="0" collapsed="false">
      <c r="D83" s="35"/>
      <c r="E83" s="35"/>
      <c r="H83" s="35"/>
      <c r="I83" s="35"/>
    </row>
    <row r="84" customFormat="false" ht="13" hidden="false" customHeight="false" outlineLevel="0" collapsed="false">
      <c r="D84" s="35"/>
      <c r="E84" s="35"/>
      <c r="H84" s="35"/>
      <c r="I84" s="35"/>
    </row>
    <row r="85" customFormat="false" ht="13" hidden="false" customHeight="false" outlineLevel="0" collapsed="false">
      <c r="D85" s="35"/>
      <c r="E85" s="35"/>
      <c r="H85" s="35"/>
      <c r="I85" s="35"/>
    </row>
    <row r="86" customFormat="false" ht="13" hidden="false" customHeight="false" outlineLevel="0" collapsed="false">
      <c r="D86" s="35"/>
      <c r="E86" s="35"/>
      <c r="H86" s="35"/>
      <c r="I86" s="35"/>
    </row>
    <row r="87" customFormat="false" ht="13" hidden="false" customHeight="false" outlineLevel="0" collapsed="false">
      <c r="D87" s="35"/>
      <c r="E87" s="35"/>
      <c r="H87" s="35"/>
      <c r="I87" s="35"/>
    </row>
    <row r="88" customFormat="false" ht="13" hidden="false" customHeight="false" outlineLevel="0" collapsed="false">
      <c r="D88" s="35"/>
      <c r="E88" s="35"/>
      <c r="H88" s="35"/>
      <c r="I88" s="35"/>
    </row>
    <row r="89" customFormat="false" ht="13" hidden="false" customHeight="false" outlineLevel="0" collapsed="false">
      <c r="D89" s="35"/>
      <c r="E89" s="35"/>
      <c r="H89" s="35"/>
      <c r="I89" s="35"/>
    </row>
    <row r="90" customFormat="false" ht="13" hidden="false" customHeight="false" outlineLevel="0" collapsed="false">
      <c r="D90" s="35"/>
      <c r="E90" s="35"/>
      <c r="H90" s="35"/>
      <c r="I90" s="35"/>
    </row>
    <row r="91" customFormat="false" ht="13" hidden="false" customHeight="false" outlineLevel="0" collapsed="false">
      <c r="D91" s="35"/>
      <c r="E91" s="35"/>
      <c r="H91" s="35"/>
      <c r="I91" s="35"/>
    </row>
    <row r="92" customFormat="false" ht="13" hidden="false" customHeight="false" outlineLevel="0" collapsed="false">
      <c r="D92" s="35"/>
      <c r="E92" s="35"/>
      <c r="H92" s="35"/>
      <c r="I92" s="35"/>
    </row>
    <row r="93" customFormat="false" ht="13" hidden="false" customHeight="false" outlineLevel="0" collapsed="false">
      <c r="D93" s="35"/>
      <c r="E93" s="35"/>
      <c r="H93" s="35"/>
      <c r="I93" s="35"/>
    </row>
    <row r="94" customFormat="false" ht="13" hidden="false" customHeight="false" outlineLevel="0" collapsed="false">
      <c r="D94" s="35"/>
      <c r="E94" s="35"/>
      <c r="H94" s="35"/>
      <c r="I94" s="35"/>
    </row>
    <row r="95" customFormat="false" ht="13" hidden="false" customHeight="false" outlineLevel="0" collapsed="false">
      <c r="D95" s="35"/>
      <c r="E95" s="35"/>
      <c r="H95" s="35"/>
      <c r="I95" s="35"/>
    </row>
    <row r="96" customFormat="false" ht="13" hidden="false" customHeight="false" outlineLevel="0" collapsed="false">
      <c r="D96" s="35"/>
      <c r="E96" s="35"/>
      <c r="H96" s="35"/>
      <c r="I96" s="35"/>
    </row>
    <row r="97" customFormat="false" ht="13" hidden="false" customHeight="false" outlineLevel="0" collapsed="false">
      <c r="D97" s="35"/>
      <c r="E97" s="35"/>
      <c r="H97" s="35"/>
      <c r="I97" s="35"/>
    </row>
    <row r="98" customFormat="false" ht="13" hidden="false" customHeight="false" outlineLevel="0" collapsed="false">
      <c r="D98" s="35"/>
      <c r="E98" s="35"/>
      <c r="H98" s="35"/>
      <c r="I98" s="35"/>
    </row>
    <row r="99" customFormat="false" ht="13" hidden="false" customHeight="false" outlineLevel="0" collapsed="false">
      <c r="D99" s="35"/>
      <c r="E99" s="35"/>
      <c r="H99" s="35"/>
      <c r="I99" s="35"/>
    </row>
    <row r="100" customFormat="false" ht="13" hidden="false" customHeight="false" outlineLevel="0" collapsed="false">
      <c r="D100" s="35"/>
      <c r="E100" s="35"/>
      <c r="H100" s="35"/>
      <c r="I100" s="35"/>
    </row>
    <row r="101" customFormat="false" ht="13" hidden="false" customHeight="false" outlineLevel="0" collapsed="false">
      <c r="D101" s="35"/>
      <c r="E101" s="35"/>
      <c r="H101" s="35"/>
      <c r="I101" s="35"/>
    </row>
    <row r="102" customFormat="false" ht="13" hidden="false" customHeight="false" outlineLevel="0" collapsed="false">
      <c r="D102" s="35"/>
      <c r="E102" s="35"/>
      <c r="H102" s="35"/>
      <c r="I102" s="35"/>
    </row>
    <row r="103" customFormat="false" ht="13" hidden="false" customHeight="false" outlineLevel="0" collapsed="false">
      <c r="D103" s="35"/>
      <c r="E103" s="35"/>
      <c r="H103" s="35"/>
      <c r="I103" s="35"/>
    </row>
    <row r="104" customFormat="false" ht="13" hidden="false" customHeight="false" outlineLevel="0" collapsed="false">
      <c r="D104" s="35"/>
      <c r="E104" s="35"/>
      <c r="H104" s="35"/>
      <c r="I104" s="35"/>
    </row>
    <row r="105" customFormat="false" ht="13" hidden="false" customHeight="false" outlineLevel="0" collapsed="false">
      <c r="D105" s="35"/>
      <c r="E105" s="35"/>
      <c r="H105" s="35"/>
      <c r="I105" s="35"/>
    </row>
    <row r="106" customFormat="false" ht="13" hidden="false" customHeight="false" outlineLevel="0" collapsed="false">
      <c r="D106" s="35"/>
      <c r="E106" s="35"/>
      <c r="H106" s="35"/>
      <c r="I106" s="35"/>
    </row>
    <row r="107" customFormat="false" ht="13" hidden="false" customHeight="false" outlineLevel="0" collapsed="false">
      <c r="D107" s="35"/>
      <c r="E107" s="35"/>
      <c r="H107" s="35"/>
      <c r="I107" s="35"/>
    </row>
    <row r="108" customFormat="false" ht="13" hidden="false" customHeight="false" outlineLevel="0" collapsed="false">
      <c r="D108" s="35"/>
      <c r="E108" s="35"/>
      <c r="H108" s="35"/>
      <c r="I108" s="35"/>
    </row>
    <row r="109" customFormat="false" ht="13" hidden="false" customHeight="false" outlineLevel="0" collapsed="false">
      <c r="D109" s="35"/>
      <c r="E109" s="35"/>
      <c r="H109" s="35"/>
      <c r="I109" s="35"/>
    </row>
    <row r="110" customFormat="false" ht="13" hidden="false" customHeight="false" outlineLevel="0" collapsed="false">
      <c r="D110" s="35"/>
      <c r="E110" s="35"/>
      <c r="H110" s="35"/>
      <c r="I110" s="35"/>
    </row>
    <row r="111" customFormat="false" ht="13" hidden="false" customHeight="false" outlineLevel="0" collapsed="false">
      <c r="D111" s="35"/>
      <c r="E111" s="35"/>
      <c r="H111" s="35"/>
      <c r="I111" s="35"/>
    </row>
    <row r="112" customFormat="false" ht="13" hidden="false" customHeight="false" outlineLevel="0" collapsed="false">
      <c r="D112" s="35"/>
      <c r="E112" s="35"/>
      <c r="H112" s="35"/>
      <c r="I112" s="35"/>
    </row>
    <row r="113" customFormat="false" ht="13" hidden="false" customHeight="false" outlineLevel="0" collapsed="false">
      <c r="D113" s="35"/>
      <c r="E113" s="35"/>
      <c r="H113" s="35"/>
      <c r="I113" s="35"/>
    </row>
    <row r="114" customFormat="false" ht="13" hidden="false" customHeight="false" outlineLevel="0" collapsed="false">
      <c r="D114" s="35"/>
      <c r="E114" s="35"/>
      <c r="H114" s="35"/>
      <c r="I114" s="35"/>
    </row>
    <row r="115" customFormat="false" ht="13" hidden="false" customHeight="false" outlineLevel="0" collapsed="false">
      <c r="D115" s="35"/>
      <c r="E115" s="35"/>
      <c r="H115" s="35"/>
      <c r="I115" s="35"/>
    </row>
    <row r="116" customFormat="false" ht="13" hidden="false" customHeight="false" outlineLevel="0" collapsed="false">
      <c r="D116" s="35"/>
      <c r="E116" s="35"/>
      <c r="H116" s="35"/>
      <c r="I116" s="35"/>
    </row>
    <row r="117" customFormat="false" ht="13" hidden="false" customHeight="false" outlineLevel="0" collapsed="false">
      <c r="D117" s="35"/>
      <c r="H117" s="35"/>
    </row>
    <row r="118" customFormat="false" ht="13" hidden="false" customHeight="false" outlineLevel="0" collapsed="false">
      <c r="D118" s="1"/>
      <c r="H118" s="1"/>
    </row>
    <row r="119" customFormat="false" ht="13" hidden="false" customHeight="false" outlineLevel="0" collapsed="false">
      <c r="D119" s="1"/>
      <c r="H119" s="1"/>
    </row>
    <row r="120" customFormat="false" ht="13" hidden="false" customHeight="false" outlineLevel="0" collapsed="false">
      <c r="D120" s="1"/>
      <c r="H120" s="1"/>
    </row>
    <row r="121" customFormat="false" ht="13" hidden="false" customHeight="false" outlineLevel="0" collapsed="false">
      <c r="D121" s="1"/>
      <c r="H121" s="1"/>
    </row>
    <row r="122" customFormat="false" ht="13" hidden="false" customHeight="false" outlineLevel="0" collapsed="false">
      <c r="D122" s="1"/>
      <c r="H122" s="1"/>
    </row>
    <row r="123" customFormat="false" ht="13" hidden="false" customHeight="false" outlineLevel="0" collapsed="false">
      <c r="D123" s="1"/>
      <c r="H123" s="1"/>
    </row>
    <row r="124" customFormat="false" ht="13" hidden="false" customHeight="false" outlineLevel="0" collapsed="false">
      <c r="D124" s="1"/>
      <c r="H124" s="1"/>
    </row>
    <row r="125" customFormat="false" ht="13" hidden="false" customHeight="false" outlineLevel="0" collapsed="false">
      <c r="D125" s="1"/>
      <c r="H125" s="1"/>
    </row>
    <row r="126" customFormat="false" ht="13" hidden="false" customHeight="false" outlineLevel="0" collapsed="false">
      <c r="D126" s="1"/>
      <c r="H126" s="1"/>
    </row>
    <row r="127" customFormat="false" ht="13" hidden="false" customHeight="false" outlineLevel="0" collapsed="false">
      <c r="D127" s="1"/>
      <c r="H127" s="1"/>
    </row>
    <row r="128" customFormat="false" ht="13" hidden="false" customHeight="false" outlineLevel="0" collapsed="false">
      <c r="D128" s="1"/>
      <c r="H128" s="1"/>
    </row>
    <row r="129" customFormat="false" ht="13" hidden="false" customHeight="false" outlineLevel="0" collapsed="false">
      <c r="D129" s="1"/>
      <c r="H129" s="1"/>
    </row>
    <row r="130" customFormat="false" ht="13" hidden="false" customHeight="false" outlineLevel="0" collapsed="false">
      <c r="D130" s="1"/>
      <c r="H130" s="1"/>
    </row>
    <row r="131" customFormat="false" ht="13" hidden="false" customHeight="false" outlineLevel="0" collapsed="false">
      <c r="D131" s="1"/>
      <c r="H131" s="1"/>
    </row>
    <row r="132" customFormat="false" ht="13" hidden="false" customHeight="false" outlineLevel="0" collapsed="false">
      <c r="D132" s="1"/>
      <c r="H132" s="1"/>
    </row>
    <row r="133" customFormat="false" ht="13" hidden="false" customHeight="false" outlineLevel="0" collapsed="false">
      <c r="D133" s="1"/>
      <c r="H133" s="1"/>
    </row>
    <row r="134" customFormat="false" ht="13" hidden="false" customHeight="false" outlineLevel="0" collapsed="false">
      <c r="D134" s="1"/>
      <c r="H134" s="1"/>
    </row>
    <row r="135" customFormat="false" ht="13" hidden="false" customHeight="false" outlineLevel="0" collapsed="false">
      <c r="D135" s="1"/>
      <c r="H135" s="1"/>
    </row>
    <row r="136" customFormat="false" ht="13" hidden="false" customHeight="false" outlineLevel="0" collapsed="false">
      <c r="D136" s="1"/>
      <c r="H136" s="1"/>
    </row>
    <row r="137" customFormat="false" ht="13" hidden="false" customHeight="false" outlineLevel="0" collapsed="false">
      <c r="D137" s="1"/>
      <c r="H137" s="1"/>
    </row>
    <row r="138" customFormat="false" ht="13" hidden="false" customHeight="false" outlineLevel="0" collapsed="false">
      <c r="D138" s="1"/>
      <c r="H138" s="1"/>
    </row>
    <row r="139" customFormat="false" ht="13" hidden="false" customHeight="false" outlineLevel="0" collapsed="false">
      <c r="D139" s="1"/>
      <c r="H139" s="1"/>
    </row>
    <row r="140" customFormat="false" ht="13" hidden="false" customHeight="false" outlineLevel="0" collapsed="false">
      <c r="D140" s="1"/>
      <c r="H140" s="1"/>
    </row>
    <row r="141" customFormat="false" ht="13" hidden="false" customHeight="false" outlineLevel="0" collapsed="false">
      <c r="D141" s="1"/>
      <c r="H141" s="1"/>
    </row>
    <row r="142" customFormat="false" ht="13" hidden="false" customHeight="false" outlineLevel="0" collapsed="false">
      <c r="D142" s="1"/>
      <c r="H142" s="1"/>
    </row>
    <row r="143" customFormat="false" ht="13" hidden="false" customHeight="false" outlineLevel="0" collapsed="false">
      <c r="D143" s="1"/>
      <c r="H143" s="1"/>
    </row>
    <row r="144" customFormat="false" ht="13" hidden="false" customHeight="false" outlineLevel="0" collapsed="false">
      <c r="D144" s="1"/>
      <c r="H144" s="1"/>
    </row>
    <row r="145" customFormat="false" ht="13" hidden="false" customHeight="false" outlineLevel="0" collapsed="false">
      <c r="D145" s="1"/>
      <c r="H145" s="1"/>
    </row>
    <row r="146" customFormat="false" ht="13" hidden="false" customHeight="false" outlineLevel="0" collapsed="false">
      <c r="D146" s="1"/>
      <c r="H146" s="1"/>
    </row>
    <row r="147" customFormat="false" ht="13" hidden="false" customHeight="false" outlineLevel="0" collapsed="false">
      <c r="D147" s="1"/>
      <c r="H147" s="1"/>
    </row>
    <row r="148" customFormat="false" ht="13" hidden="false" customHeight="false" outlineLevel="0" collapsed="false">
      <c r="D148" s="1"/>
      <c r="H148" s="1"/>
    </row>
    <row r="149" customFormat="false" ht="13" hidden="false" customHeight="false" outlineLevel="0" collapsed="false">
      <c r="D149" s="1"/>
      <c r="H149" s="1"/>
    </row>
    <row r="150" customFormat="false" ht="13" hidden="false" customHeight="false" outlineLevel="0" collapsed="false">
      <c r="D150" s="1"/>
      <c r="H150" s="1"/>
    </row>
    <row r="151" customFormat="false" ht="13" hidden="false" customHeight="false" outlineLevel="0" collapsed="false">
      <c r="D151" s="1"/>
      <c r="H151" s="1"/>
    </row>
    <row r="152" customFormat="false" ht="13" hidden="false" customHeight="false" outlineLevel="0" collapsed="false">
      <c r="D152" s="1"/>
      <c r="H152" s="1"/>
    </row>
    <row r="153" customFormat="false" ht="13" hidden="false" customHeight="false" outlineLevel="0" collapsed="false">
      <c r="D153" s="1"/>
      <c r="H153" s="1"/>
    </row>
    <row r="154" customFormat="false" ht="13" hidden="false" customHeight="false" outlineLevel="0" collapsed="false">
      <c r="D154" s="1"/>
      <c r="H154" s="1"/>
    </row>
    <row r="155" customFormat="false" ht="13" hidden="false" customHeight="false" outlineLevel="0" collapsed="false">
      <c r="D155" s="1"/>
      <c r="H155" s="1"/>
    </row>
    <row r="156" customFormat="false" ht="13" hidden="false" customHeight="false" outlineLevel="0" collapsed="false">
      <c r="D156" s="1"/>
      <c r="H156" s="1"/>
    </row>
    <row r="157" customFormat="false" ht="13" hidden="false" customHeight="false" outlineLevel="0" collapsed="false">
      <c r="D157" s="1"/>
      <c r="H157" s="1"/>
    </row>
    <row r="158" customFormat="false" ht="13" hidden="false" customHeight="false" outlineLevel="0" collapsed="false">
      <c r="D158" s="1"/>
      <c r="H158" s="1"/>
    </row>
    <row r="159" customFormat="false" ht="13" hidden="false" customHeight="false" outlineLevel="0" collapsed="false">
      <c r="D159" s="1"/>
      <c r="H159" s="1"/>
    </row>
    <row r="160" customFormat="false" ht="13" hidden="false" customHeight="false" outlineLevel="0" collapsed="false">
      <c r="D160" s="1"/>
      <c r="H160" s="1"/>
    </row>
    <row r="161" customFormat="false" ht="13" hidden="false" customHeight="false" outlineLevel="0" collapsed="false">
      <c r="D161" s="1"/>
      <c r="H161" s="1"/>
    </row>
    <row r="162" customFormat="false" ht="13" hidden="false" customHeight="false" outlineLevel="0" collapsed="false">
      <c r="D162" s="1"/>
      <c r="H162" s="1"/>
    </row>
    <row r="163" customFormat="false" ht="13" hidden="false" customHeight="false" outlineLevel="0" collapsed="false">
      <c r="D163" s="1"/>
      <c r="H163" s="1"/>
    </row>
    <row r="164" customFormat="false" ht="13" hidden="false" customHeight="false" outlineLevel="0" collapsed="false">
      <c r="D164" s="1"/>
      <c r="H164" s="1"/>
    </row>
    <row r="165" customFormat="false" ht="13" hidden="false" customHeight="false" outlineLevel="0" collapsed="false">
      <c r="D165" s="1"/>
      <c r="H165" s="1"/>
    </row>
    <row r="166" customFormat="false" ht="13" hidden="false" customHeight="false" outlineLevel="0" collapsed="false">
      <c r="D166" s="1"/>
      <c r="H166" s="1"/>
    </row>
    <row r="167" customFormat="false" ht="13" hidden="false" customHeight="false" outlineLevel="0" collapsed="false">
      <c r="D167" s="1"/>
      <c r="H167" s="1"/>
    </row>
    <row r="168" customFormat="false" ht="13" hidden="false" customHeight="false" outlineLevel="0" collapsed="false">
      <c r="D168" s="1"/>
      <c r="H168" s="1"/>
    </row>
    <row r="169" customFormat="false" ht="13" hidden="false" customHeight="false" outlineLevel="0" collapsed="false">
      <c r="D169" s="1"/>
      <c r="H169" s="1"/>
    </row>
    <row r="170" customFormat="false" ht="13" hidden="false" customHeight="false" outlineLevel="0" collapsed="false">
      <c r="D170" s="1"/>
      <c r="H170" s="1"/>
    </row>
    <row r="171" customFormat="false" ht="13" hidden="false" customHeight="false" outlineLevel="0" collapsed="false">
      <c r="D171" s="1"/>
      <c r="H171" s="1"/>
    </row>
    <row r="172" customFormat="false" ht="13" hidden="false" customHeight="false" outlineLevel="0" collapsed="false">
      <c r="D172" s="1"/>
      <c r="H172" s="1"/>
    </row>
    <row r="173" customFormat="false" ht="13" hidden="false" customHeight="false" outlineLevel="0" collapsed="false">
      <c r="D173" s="1"/>
      <c r="H173" s="1"/>
    </row>
    <row r="174" customFormat="false" ht="13" hidden="false" customHeight="false" outlineLevel="0" collapsed="false">
      <c r="D174" s="1"/>
      <c r="H174" s="1"/>
    </row>
    <row r="175" customFormat="false" ht="13" hidden="false" customHeight="false" outlineLevel="0" collapsed="false">
      <c r="D175" s="1"/>
      <c r="H175" s="1"/>
    </row>
    <row r="176" customFormat="false" ht="13" hidden="false" customHeight="false" outlineLevel="0" collapsed="false">
      <c r="D176" s="1"/>
      <c r="H176" s="1"/>
    </row>
    <row r="177" customFormat="false" ht="13" hidden="false" customHeight="false" outlineLevel="0" collapsed="false">
      <c r="D177" s="1"/>
      <c r="H177" s="1"/>
    </row>
    <row r="178" customFormat="false" ht="13" hidden="false" customHeight="false" outlineLevel="0" collapsed="false">
      <c r="D178" s="1"/>
      <c r="H178" s="1"/>
    </row>
    <row r="179" customFormat="false" ht="13" hidden="false" customHeight="false" outlineLevel="0" collapsed="false">
      <c r="D179" s="1"/>
      <c r="H179" s="1"/>
    </row>
    <row r="180" customFormat="false" ht="13" hidden="false" customHeight="false" outlineLevel="0" collapsed="false">
      <c r="D180" s="1"/>
      <c r="H180" s="1"/>
    </row>
    <row r="181" customFormat="false" ht="13" hidden="false" customHeight="false" outlineLevel="0" collapsed="false">
      <c r="D181" s="1"/>
      <c r="H181" s="1"/>
    </row>
    <row r="182" customFormat="false" ht="13" hidden="false" customHeight="false" outlineLevel="0" collapsed="false">
      <c r="D182" s="1"/>
      <c r="H182" s="1"/>
    </row>
    <row r="183" customFormat="false" ht="13" hidden="false" customHeight="false" outlineLevel="0" collapsed="false">
      <c r="D183" s="1"/>
      <c r="H183" s="1"/>
    </row>
    <row r="184" customFormat="false" ht="13" hidden="false" customHeight="false" outlineLevel="0" collapsed="false">
      <c r="D184" s="1"/>
      <c r="H184" s="1"/>
    </row>
    <row r="185" customFormat="false" ht="13" hidden="false" customHeight="false" outlineLevel="0" collapsed="false">
      <c r="D185" s="1"/>
      <c r="H185" s="1"/>
    </row>
    <row r="186" customFormat="false" ht="13" hidden="false" customHeight="false" outlineLevel="0" collapsed="false">
      <c r="D186" s="1"/>
      <c r="H186" s="1"/>
    </row>
    <row r="187" customFormat="false" ht="13" hidden="false" customHeight="false" outlineLevel="0" collapsed="false">
      <c r="D187" s="1"/>
      <c r="H187" s="1"/>
    </row>
    <row r="188" customFormat="false" ht="13" hidden="false" customHeight="false" outlineLevel="0" collapsed="false">
      <c r="D188" s="1"/>
      <c r="H188" s="1"/>
    </row>
    <row r="189" customFormat="false" ht="13" hidden="false" customHeight="false" outlineLevel="0" collapsed="false">
      <c r="D189" s="1"/>
      <c r="H189" s="1"/>
    </row>
    <row r="190" customFormat="false" ht="13" hidden="false" customHeight="false" outlineLevel="0" collapsed="false">
      <c r="D190" s="1"/>
      <c r="H190" s="1"/>
    </row>
    <row r="191" customFormat="false" ht="13" hidden="false" customHeight="false" outlineLevel="0" collapsed="false">
      <c r="D191" s="1"/>
      <c r="H191" s="1"/>
    </row>
    <row r="192" customFormat="false" ht="13" hidden="false" customHeight="false" outlineLevel="0" collapsed="false">
      <c r="D192" s="1"/>
      <c r="H192" s="1"/>
    </row>
    <row r="193" customFormat="false" ht="13" hidden="false" customHeight="false" outlineLevel="0" collapsed="false">
      <c r="D193" s="1"/>
      <c r="H193" s="1"/>
    </row>
    <row r="194" customFormat="false" ht="13" hidden="false" customHeight="false" outlineLevel="0" collapsed="false">
      <c r="D194" s="1"/>
      <c r="H194" s="1"/>
    </row>
    <row r="195" customFormat="false" ht="13" hidden="false" customHeight="false" outlineLevel="0" collapsed="false">
      <c r="D195" s="1"/>
      <c r="H195" s="1"/>
    </row>
    <row r="196" customFormat="false" ht="13" hidden="false" customHeight="false" outlineLevel="0" collapsed="false">
      <c r="D196" s="1"/>
      <c r="H196" s="1"/>
    </row>
    <row r="197" customFormat="false" ht="13" hidden="false" customHeight="false" outlineLevel="0" collapsed="false">
      <c r="D197" s="1"/>
      <c r="H197" s="1"/>
    </row>
    <row r="198" customFormat="false" ht="13" hidden="false" customHeight="false" outlineLevel="0" collapsed="false">
      <c r="D198" s="1"/>
      <c r="H198" s="1"/>
    </row>
    <row r="199" customFormat="false" ht="13" hidden="false" customHeight="false" outlineLevel="0" collapsed="false">
      <c r="D199" s="1"/>
      <c r="H199" s="1"/>
    </row>
    <row r="200" customFormat="false" ht="13" hidden="false" customHeight="false" outlineLevel="0" collapsed="false">
      <c r="D200" s="1"/>
      <c r="H200" s="1"/>
    </row>
    <row r="201" customFormat="false" ht="13" hidden="false" customHeight="false" outlineLevel="0" collapsed="false">
      <c r="D201" s="1"/>
      <c r="H201" s="1"/>
    </row>
    <row r="202" customFormat="false" ht="13" hidden="false" customHeight="false" outlineLevel="0" collapsed="false">
      <c r="D202" s="1"/>
      <c r="H202" s="1"/>
    </row>
    <row r="203" customFormat="false" ht="13" hidden="false" customHeight="false" outlineLevel="0" collapsed="false">
      <c r="D203" s="1"/>
      <c r="H203" s="1"/>
    </row>
    <row r="204" customFormat="false" ht="13" hidden="false" customHeight="false" outlineLevel="0" collapsed="false">
      <c r="D204" s="1"/>
      <c r="H204" s="1"/>
    </row>
    <row r="205" customFormat="false" ht="13" hidden="false" customHeight="false" outlineLevel="0" collapsed="false">
      <c r="D205" s="1"/>
      <c r="H205" s="1"/>
    </row>
    <row r="206" customFormat="false" ht="13" hidden="false" customHeight="false" outlineLevel="0" collapsed="false">
      <c r="D206" s="1"/>
      <c r="H206" s="1"/>
    </row>
    <row r="207" customFormat="false" ht="13" hidden="false" customHeight="false" outlineLevel="0" collapsed="false">
      <c r="D207" s="1"/>
      <c r="H207" s="1"/>
    </row>
    <row r="208" customFormat="false" ht="13" hidden="false" customHeight="false" outlineLevel="0" collapsed="false">
      <c r="D208" s="1"/>
      <c r="H208" s="1"/>
    </row>
    <row r="209" customFormat="false" ht="13" hidden="false" customHeight="false" outlineLevel="0" collapsed="false">
      <c r="D209" s="1"/>
      <c r="H209" s="1"/>
    </row>
    <row r="210" customFormat="false" ht="13" hidden="false" customHeight="false" outlineLevel="0" collapsed="false">
      <c r="D210" s="1"/>
      <c r="H210" s="1"/>
    </row>
    <row r="211" customFormat="false" ht="13" hidden="false" customHeight="false" outlineLevel="0" collapsed="false">
      <c r="D211" s="1"/>
      <c r="H211" s="1"/>
    </row>
    <row r="212" customFormat="false" ht="13" hidden="false" customHeight="false" outlineLevel="0" collapsed="false">
      <c r="D212" s="1"/>
      <c r="H212" s="1"/>
    </row>
    <row r="213" customFormat="false" ht="13" hidden="false" customHeight="false" outlineLevel="0" collapsed="false">
      <c r="D213" s="1"/>
      <c r="H213" s="1"/>
    </row>
    <row r="214" customFormat="false" ht="13" hidden="false" customHeight="false" outlineLevel="0" collapsed="false">
      <c r="D214" s="1"/>
      <c r="H214" s="1"/>
    </row>
    <row r="215" customFormat="false" ht="13" hidden="false" customHeight="false" outlineLevel="0" collapsed="false">
      <c r="D215" s="1"/>
      <c r="H215" s="1"/>
    </row>
    <row r="216" customFormat="false" ht="13" hidden="false" customHeight="false" outlineLevel="0" collapsed="false">
      <c r="D216" s="1"/>
      <c r="H216" s="1"/>
    </row>
    <row r="217" customFormat="false" ht="13" hidden="false" customHeight="false" outlineLevel="0" collapsed="false">
      <c r="D217" s="1"/>
      <c r="H217" s="1"/>
    </row>
    <row r="218" customFormat="false" ht="13" hidden="false" customHeight="false" outlineLevel="0" collapsed="false">
      <c r="D218" s="1"/>
      <c r="H218" s="1"/>
    </row>
    <row r="219" customFormat="false" ht="13" hidden="false" customHeight="false" outlineLevel="0" collapsed="false">
      <c r="D219" s="1"/>
      <c r="H219" s="1"/>
    </row>
    <row r="220" customFormat="false" ht="13" hidden="false" customHeight="false" outlineLevel="0" collapsed="false">
      <c r="D220" s="1"/>
      <c r="H220" s="1"/>
    </row>
    <row r="221" customFormat="false" ht="13" hidden="false" customHeight="false" outlineLevel="0" collapsed="false">
      <c r="D221" s="1"/>
      <c r="H221" s="1"/>
    </row>
    <row r="222" customFormat="false" ht="13" hidden="false" customHeight="false" outlineLevel="0" collapsed="false">
      <c r="D222" s="1"/>
      <c r="H222" s="1"/>
    </row>
    <row r="223" customFormat="false" ht="13" hidden="false" customHeight="false" outlineLevel="0" collapsed="false">
      <c r="D223" s="1"/>
      <c r="H223" s="1"/>
    </row>
    <row r="224" customFormat="false" ht="13" hidden="false" customHeight="false" outlineLevel="0" collapsed="false">
      <c r="D224" s="1"/>
      <c r="H224" s="1"/>
    </row>
    <row r="225" customFormat="false" ht="13" hidden="false" customHeight="false" outlineLevel="0" collapsed="false">
      <c r="D225" s="1"/>
      <c r="H225" s="1"/>
    </row>
    <row r="226" customFormat="false" ht="13" hidden="false" customHeight="false" outlineLevel="0" collapsed="false">
      <c r="D226" s="1"/>
      <c r="H226" s="1"/>
    </row>
    <row r="227" customFormat="false" ht="13" hidden="false" customHeight="false" outlineLevel="0" collapsed="false">
      <c r="D227" s="1"/>
      <c r="H227" s="1"/>
    </row>
    <row r="228" customFormat="false" ht="13" hidden="false" customHeight="false" outlineLevel="0" collapsed="false">
      <c r="D228" s="1"/>
      <c r="H228" s="1"/>
    </row>
    <row r="229" customFormat="false" ht="13" hidden="false" customHeight="false" outlineLevel="0" collapsed="false">
      <c r="D229" s="1"/>
      <c r="H229" s="1"/>
    </row>
    <row r="230" customFormat="false" ht="13" hidden="false" customHeight="false" outlineLevel="0" collapsed="false">
      <c r="D230" s="1"/>
      <c r="H230" s="1"/>
    </row>
    <row r="231" customFormat="false" ht="13" hidden="false" customHeight="false" outlineLevel="0" collapsed="false">
      <c r="D231" s="1"/>
      <c r="H231" s="1"/>
    </row>
    <row r="232" customFormat="false" ht="13" hidden="false" customHeight="false" outlineLevel="0" collapsed="false">
      <c r="D232" s="1"/>
      <c r="H232" s="1"/>
    </row>
    <row r="233" customFormat="false" ht="13" hidden="false" customHeight="false" outlineLevel="0" collapsed="false">
      <c r="D233" s="1"/>
      <c r="H233" s="1"/>
    </row>
    <row r="234" customFormat="false" ht="13" hidden="false" customHeight="false" outlineLevel="0" collapsed="false">
      <c r="D234" s="1"/>
      <c r="H234" s="1"/>
    </row>
    <row r="235" customFormat="false" ht="13" hidden="false" customHeight="false" outlineLevel="0" collapsed="false">
      <c r="D235" s="1"/>
      <c r="H235" s="1"/>
    </row>
    <row r="236" customFormat="false" ht="13" hidden="false" customHeight="false" outlineLevel="0" collapsed="false">
      <c r="D236" s="1"/>
      <c r="H236" s="1"/>
    </row>
    <row r="237" customFormat="false" ht="13" hidden="false" customHeight="false" outlineLevel="0" collapsed="false">
      <c r="D237" s="1"/>
      <c r="H237" s="1"/>
    </row>
    <row r="238" customFormat="false" ht="13" hidden="false" customHeight="false" outlineLevel="0" collapsed="false">
      <c r="D238" s="1"/>
      <c r="H238" s="1"/>
    </row>
    <row r="239" customFormat="false" ht="13" hidden="false" customHeight="false" outlineLevel="0" collapsed="false">
      <c r="D239" s="1"/>
      <c r="H239" s="1"/>
    </row>
    <row r="240" customFormat="false" ht="13" hidden="false" customHeight="false" outlineLevel="0" collapsed="false">
      <c r="D240" s="1"/>
      <c r="H240" s="1"/>
    </row>
    <row r="241" customFormat="false" ht="13" hidden="false" customHeight="false" outlineLevel="0" collapsed="false">
      <c r="D241" s="1"/>
      <c r="H241" s="1"/>
    </row>
    <row r="242" customFormat="false" ht="13" hidden="false" customHeight="false" outlineLevel="0" collapsed="false">
      <c r="D242" s="1"/>
      <c r="H242" s="1"/>
    </row>
    <row r="243" customFormat="false" ht="13" hidden="false" customHeight="false" outlineLevel="0" collapsed="false">
      <c r="D243" s="1"/>
      <c r="H243" s="1"/>
    </row>
    <row r="244" customFormat="false" ht="13" hidden="false" customHeight="false" outlineLevel="0" collapsed="false">
      <c r="D244" s="1"/>
      <c r="H244" s="1"/>
    </row>
    <row r="245" customFormat="false" ht="13" hidden="false" customHeight="false" outlineLevel="0" collapsed="false">
      <c r="D245" s="1"/>
      <c r="H245" s="1"/>
    </row>
    <row r="246" customFormat="false" ht="13" hidden="false" customHeight="false" outlineLevel="0" collapsed="false">
      <c r="D246" s="1"/>
      <c r="H246" s="1"/>
    </row>
    <row r="247" customFormat="false" ht="13" hidden="false" customHeight="false" outlineLevel="0" collapsed="false">
      <c r="D247" s="1"/>
      <c r="H247" s="1"/>
    </row>
    <row r="248" customFormat="false" ht="13" hidden="false" customHeight="false" outlineLevel="0" collapsed="false">
      <c r="D248" s="1"/>
      <c r="H248" s="1"/>
    </row>
    <row r="249" customFormat="false" ht="13" hidden="false" customHeight="false" outlineLevel="0" collapsed="false">
      <c r="D249" s="1"/>
      <c r="H249" s="1"/>
    </row>
    <row r="250" customFormat="false" ht="13" hidden="false" customHeight="false" outlineLevel="0" collapsed="false">
      <c r="D250" s="1"/>
      <c r="H250" s="1"/>
    </row>
    <row r="251" customFormat="false" ht="13" hidden="false" customHeight="false" outlineLevel="0" collapsed="false">
      <c r="D251" s="1"/>
      <c r="H251" s="1"/>
    </row>
    <row r="252" customFormat="false" ht="13" hidden="false" customHeight="false" outlineLevel="0" collapsed="false">
      <c r="D252" s="1"/>
      <c r="H252" s="1"/>
    </row>
    <row r="253" customFormat="false" ht="13" hidden="false" customHeight="false" outlineLevel="0" collapsed="false">
      <c r="D253" s="1"/>
      <c r="H253" s="1"/>
    </row>
    <row r="254" customFormat="false" ht="13" hidden="false" customHeight="false" outlineLevel="0" collapsed="false">
      <c r="D254" s="1"/>
      <c r="H254" s="1"/>
    </row>
    <row r="255" customFormat="false" ht="13" hidden="false" customHeight="false" outlineLevel="0" collapsed="false">
      <c r="D255" s="1"/>
      <c r="H255" s="1"/>
    </row>
    <row r="256" customFormat="false" ht="13" hidden="false" customHeight="false" outlineLevel="0" collapsed="false">
      <c r="D256" s="1"/>
      <c r="H256" s="1"/>
    </row>
    <row r="257" customFormat="false" ht="13" hidden="false" customHeight="false" outlineLevel="0" collapsed="false">
      <c r="D257" s="1"/>
      <c r="H257" s="1"/>
    </row>
    <row r="258" customFormat="false" ht="13" hidden="false" customHeight="false" outlineLevel="0" collapsed="false">
      <c r="D258" s="1"/>
      <c r="H258" s="1"/>
    </row>
    <row r="259" customFormat="false" ht="13" hidden="false" customHeight="false" outlineLevel="0" collapsed="false">
      <c r="D259" s="1"/>
      <c r="H259" s="1"/>
    </row>
    <row r="260" customFormat="false" ht="13" hidden="false" customHeight="false" outlineLevel="0" collapsed="false">
      <c r="D260" s="1"/>
      <c r="H260" s="1"/>
    </row>
    <row r="261" customFormat="false" ht="13" hidden="false" customHeight="false" outlineLevel="0" collapsed="false">
      <c r="D261" s="1"/>
      <c r="H261" s="1"/>
    </row>
    <row r="262" customFormat="false" ht="13" hidden="false" customHeight="false" outlineLevel="0" collapsed="false">
      <c r="D262" s="1"/>
      <c r="H262" s="1"/>
    </row>
    <row r="263" customFormat="false" ht="13" hidden="false" customHeight="false" outlineLevel="0" collapsed="false">
      <c r="D263" s="1"/>
      <c r="H263" s="1"/>
    </row>
    <row r="264" customFormat="false" ht="13" hidden="false" customHeight="false" outlineLevel="0" collapsed="false">
      <c r="D264" s="1"/>
      <c r="H264" s="1"/>
    </row>
    <row r="265" customFormat="false" ht="13" hidden="false" customHeight="false" outlineLevel="0" collapsed="false">
      <c r="D265" s="1"/>
      <c r="H265" s="1"/>
    </row>
    <row r="266" customFormat="false" ht="13" hidden="false" customHeight="false" outlineLevel="0" collapsed="false">
      <c r="D266" s="1"/>
      <c r="H266" s="1"/>
    </row>
    <row r="267" customFormat="false" ht="13" hidden="false" customHeight="false" outlineLevel="0" collapsed="false">
      <c r="D267" s="1"/>
      <c r="H267" s="1"/>
    </row>
    <row r="268" customFormat="false" ht="13" hidden="false" customHeight="false" outlineLevel="0" collapsed="false">
      <c r="D268" s="1"/>
      <c r="H268" s="1"/>
    </row>
    <row r="269" customFormat="false" ht="13" hidden="false" customHeight="false" outlineLevel="0" collapsed="false">
      <c r="D269" s="1"/>
      <c r="H269" s="1"/>
    </row>
    <row r="270" customFormat="false" ht="13" hidden="false" customHeight="false" outlineLevel="0" collapsed="false">
      <c r="D270" s="1"/>
      <c r="H270" s="1"/>
    </row>
    <row r="271" customFormat="false" ht="13" hidden="false" customHeight="false" outlineLevel="0" collapsed="false">
      <c r="D271" s="1"/>
      <c r="H271" s="1"/>
    </row>
    <row r="272" customFormat="false" ht="13" hidden="false" customHeight="false" outlineLevel="0" collapsed="false">
      <c r="D272" s="1"/>
      <c r="H272" s="1"/>
    </row>
    <row r="273" customFormat="false" ht="13" hidden="false" customHeight="false" outlineLevel="0" collapsed="false">
      <c r="D273" s="1"/>
      <c r="H273" s="1"/>
    </row>
    <row r="274" customFormat="false" ht="13" hidden="false" customHeight="false" outlineLevel="0" collapsed="false">
      <c r="D274" s="1"/>
      <c r="H274" s="1"/>
    </row>
    <row r="275" customFormat="false" ht="13" hidden="false" customHeight="false" outlineLevel="0" collapsed="false">
      <c r="D275" s="1"/>
      <c r="H275" s="1"/>
    </row>
    <row r="276" customFormat="false" ht="13" hidden="false" customHeight="false" outlineLevel="0" collapsed="false">
      <c r="D276" s="1"/>
      <c r="H276" s="1"/>
    </row>
    <row r="277" customFormat="false" ht="13" hidden="false" customHeight="false" outlineLevel="0" collapsed="false">
      <c r="D277" s="1"/>
      <c r="H277" s="1"/>
    </row>
    <row r="278" customFormat="false" ht="13" hidden="false" customHeight="false" outlineLevel="0" collapsed="false">
      <c r="D278" s="1"/>
      <c r="H278" s="1"/>
    </row>
    <row r="279" customFormat="false" ht="13" hidden="false" customHeight="false" outlineLevel="0" collapsed="false">
      <c r="D279" s="1"/>
      <c r="H279" s="1"/>
    </row>
    <row r="280" customFormat="false" ht="13" hidden="false" customHeight="false" outlineLevel="0" collapsed="false">
      <c r="D280" s="1"/>
    </row>
    <row r="281" customFormat="false" ht="13" hidden="false" customHeight="false" outlineLevel="0" collapsed="false">
      <c r="D281" s="1"/>
    </row>
    <row r="282" customFormat="false" ht="13" hidden="false" customHeight="false" outlineLevel="0" collapsed="false">
      <c r="D282" s="1"/>
    </row>
    <row r="283" customFormat="false" ht="13" hidden="false" customHeight="false" outlineLevel="0" collapsed="false">
      <c r="D283" s="1"/>
    </row>
    <row r="284" customFormat="false" ht="13" hidden="false" customHeight="false" outlineLevel="0" collapsed="false">
      <c r="D284" s="1"/>
    </row>
    <row r="285" customFormat="false" ht="13" hidden="false" customHeight="false" outlineLevel="0" collapsed="false">
      <c r="D285" s="1"/>
    </row>
    <row r="286" customFormat="false" ht="13" hidden="false" customHeight="false" outlineLevel="0" collapsed="false">
      <c r="D286" s="1"/>
    </row>
    <row r="287" customFormat="false" ht="13" hidden="false" customHeight="false" outlineLevel="0" collapsed="false">
      <c r="D287" s="1"/>
    </row>
    <row r="288" customFormat="false" ht="13" hidden="false" customHeight="false" outlineLevel="0" collapsed="false">
      <c r="D288" s="1"/>
    </row>
    <row r="289" customFormat="false" ht="13" hidden="false" customHeight="false" outlineLevel="0" collapsed="false">
      <c r="D289" s="1"/>
    </row>
    <row r="290" customFormat="false" ht="13" hidden="false" customHeight="false" outlineLevel="0" collapsed="false">
      <c r="D290" s="1"/>
    </row>
    <row r="291" customFormat="false" ht="13" hidden="false" customHeight="false" outlineLevel="0" collapsed="false">
      <c r="D291" s="1"/>
    </row>
    <row r="292" customFormat="false" ht="13" hidden="false" customHeight="false" outlineLevel="0" collapsed="false">
      <c r="D292" s="1"/>
    </row>
    <row r="293" customFormat="false" ht="13" hidden="false" customHeight="false" outlineLevel="0" collapsed="false">
      <c r="D293" s="1"/>
    </row>
    <row r="294" customFormat="false" ht="13" hidden="false" customHeight="false" outlineLevel="0" collapsed="false">
      <c r="D294" s="1"/>
    </row>
    <row r="295" customFormat="false" ht="13" hidden="false" customHeight="false" outlineLevel="0" collapsed="false">
      <c r="D295" s="1"/>
    </row>
    <row r="296" customFormat="false" ht="13" hidden="false" customHeight="false" outlineLevel="0" collapsed="false">
      <c r="D296" s="1"/>
    </row>
    <row r="297" customFormat="false" ht="13" hidden="false" customHeight="false" outlineLevel="0" collapsed="false">
      <c r="D297" s="1"/>
    </row>
    <row r="298" customFormat="false" ht="13" hidden="false" customHeight="false" outlineLevel="0" collapsed="false">
      <c r="D298" s="1"/>
    </row>
    <row r="299" customFormat="false" ht="13" hidden="false" customHeight="false" outlineLevel="0" collapsed="false">
      <c r="D299" s="1"/>
    </row>
    <row r="300" customFormat="false" ht="13" hidden="false" customHeight="false" outlineLevel="0" collapsed="false">
      <c r="D300" s="1"/>
    </row>
    <row r="301" customFormat="false" ht="13" hidden="false" customHeight="false" outlineLevel="0" collapsed="false">
      <c r="D301" s="1"/>
    </row>
    <row r="302" customFormat="false" ht="13" hidden="false" customHeight="false" outlineLevel="0" collapsed="false">
      <c r="D302" s="1"/>
    </row>
    <row r="303" customFormat="false" ht="13" hidden="false" customHeight="false" outlineLevel="0" collapsed="false">
      <c r="D303" s="1"/>
    </row>
    <row r="304" customFormat="false" ht="13" hidden="false" customHeight="false" outlineLevel="0" collapsed="false">
      <c r="D304" s="1"/>
    </row>
    <row r="305" customFormat="false" ht="13" hidden="false" customHeight="false" outlineLevel="0" collapsed="false">
      <c r="D305" s="1"/>
    </row>
    <row r="306" customFormat="false" ht="13" hidden="false" customHeight="false" outlineLevel="0" collapsed="false">
      <c r="D306" s="1"/>
    </row>
    <row r="307" customFormat="false" ht="13" hidden="false" customHeight="false" outlineLevel="0" collapsed="false">
      <c r="D307" s="1"/>
    </row>
    <row r="308" customFormat="false" ht="13" hidden="false" customHeight="false" outlineLevel="0" collapsed="false">
      <c r="D308" s="1"/>
    </row>
    <row r="309" customFormat="false" ht="13" hidden="false" customHeight="false" outlineLevel="0" collapsed="false">
      <c r="D309" s="1"/>
    </row>
    <row r="310" customFormat="false" ht="13" hidden="false" customHeight="false" outlineLevel="0" collapsed="false">
      <c r="D310" s="1"/>
    </row>
    <row r="311" customFormat="false" ht="13" hidden="false" customHeight="false" outlineLevel="0" collapsed="false">
      <c r="D311" s="1"/>
    </row>
    <row r="312" customFormat="false" ht="13" hidden="false" customHeight="false" outlineLevel="0" collapsed="false">
      <c r="D312" s="1"/>
    </row>
    <row r="313" customFormat="false" ht="13" hidden="false" customHeight="false" outlineLevel="0" collapsed="false">
      <c r="D313" s="1"/>
    </row>
    <row r="314" customFormat="false" ht="13" hidden="false" customHeight="false" outlineLevel="0" collapsed="false">
      <c r="D314" s="1"/>
    </row>
    <row r="315" customFormat="false" ht="13" hidden="false" customHeight="false" outlineLevel="0" collapsed="false">
      <c r="D315" s="1"/>
    </row>
    <row r="316" customFormat="false" ht="13" hidden="false" customHeight="false" outlineLevel="0" collapsed="false">
      <c r="D316" s="1"/>
    </row>
    <row r="317" customFormat="false" ht="13" hidden="false" customHeight="false" outlineLevel="0" collapsed="false">
      <c r="D317" s="1"/>
    </row>
    <row r="318" customFormat="false" ht="13" hidden="false" customHeight="false" outlineLevel="0" collapsed="false">
      <c r="D318" s="1"/>
    </row>
    <row r="319" customFormat="false" ht="13" hidden="false" customHeight="false" outlineLevel="0" collapsed="false">
      <c r="D319" s="1"/>
    </row>
    <row r="320" customFormat="false" ht="13" hidden="false" customHeight="false" outlineLevel="0" collapsed="false">
      <c r="D320" s="1"/>
    </row>
    <row r="321" customFormat="false" ht="13" hidden="false" customHeight="false" outlineLevel="0" collapsed="false">
      <c r="D321" s="1"/>
    </row>
    <row r="322" customFormat="false" ht="13" hidden="false" customHeight="false" outlineLevel="0" collapsed="false">
      <c r="D322" s="1"/>
    </row>
    <row r="323" customFormat="false" ht="13" hidden="false" customHeight="false" outlineLevel="0" collapsed="false">
      <c r="D323" s="1"/>
    </row>
    <row r="324" customFormat="false" ht="13" hidden="false" customHeight="false" outlineLevel="0" collapsed="false">
      <c r="D324" s="1"/>
    </row>
    <row r="325" customFormat="false" ht="13" hidden="false" customHeight="false" outlineLevel="0" collapsed="false">
      <c r="D325" s="1"/>
    </row>
    <row r="326" customFormat="false" ht="13" hidden="false" customHeight="false" outlineLevel="0" collapsed="false">
      <c r="D326" s="1"/>
    </row>
    <row r="327" customFormat="false" ht="13" hidden="false" customHeight="false" outlineLevel="0" collapsed="false">
      <c r="D327" s="1"/>
    </row>
    <row r="328" customFormat="false" ht="13" hidden="false" customHeight="false" outlineLevel="0" collapsed="false">
      <c r="D328" s="1"/>
    </row>
    <row r="329" customFormat="false" ht="13" hidden="false" customHeight="false" outlineLevel="0" collapsed="false">
      <c r="D329" s="1"/>
    </row>
    <row r="330" customFormat="false" ht="13" hidden="false" customHeight="false" outlineLevel="0" collapsed="false">
      <c r="D330" s="1"/>
    </row>
    <row r="331" customFormat="false" ht="13" hidden="false" customHeight="false" outlineLevel="0" collapsed="false">
      <c r="D331" s="1"/>
    </row>
    <row r="332" customFormat="false" ht="13" hidden="false" customHeight="false" outlineLevel="0" collapsed="false">
      <c r="D332" s="1"/>
    </row>
    <row r="333" customFormat="false" ht="13" hidden="false" customHeight="false" outlineLevel="0" collapsed="false">
      <c r="D333" s="1"/>
    </row>
    <row r="334" customFormat="false" ht="13" hidden="false" customHeight="false" outlineLevel="0" collapsed="false">
      <c r="D334" s="1"/>
    </row>
    <row r="335" customFormat="false" ht="13" hidden="false" customHeight="false" outlineLevel="0" collapsed="false">
      <c r="D335" s="1"/>
    </row>
    <row r="336" customFormat="false" ht="13" hidden="false" customHeight="false" outlineLevel="0" collapsed="false">
      <c r="D336" s="1"/>
    </row>
    <row r="337" customFormat="false" ht="13" hidden="false" customHeight="false" outlineLevel="0" collapsed="false">
      <c r="D337" s="1"/>
    </row>
    <row r="338" customFormat="false" ht="13" hidden="false" customHeight="false" outlineLevel="0" collapsed="false">
      <c r="D338" s="1"/>
    </row>
    <row r="339" customFormat="false" ht="13" hidden="false" customHeight="false" outlineLevel="0" collapsed="false">
      <c r="D339" s="1"/>
    </row>
    <row r="340" customFormat="false" ht="13" hidden="false" customHeight="false" outlineLevel="0" collapsed="false">
      <c r="D340" s="1"/>
    </row>
    <row r="341" customFormat="false" ht="13" hidden="false" customHeight="false" outlineLevel="0" collapsed="false">
      <c r="D341" s="1"/>
    </row>
    <row r="342" customFormat="false" ht="13" hidden="false" customHeight="false" outlineLevel="0" collapsed="false">
      <c r="D342" s="1"/>
    </row>
    <row r="343" customFormat="false" ht="13" hidden="false" customHeight="false" outlineLevel="0" collapsed="false">
      <c r="D343" s="1"/>
    </row>
    <row r="344" customFormat="false" ht="13" hidden="false" customHeight="false" outlineLevel="0" collapsed="false">
      <c r="D344" s="1"/>
    </row>
    <row r="345" customFormat="false" ht="13" hidden="false" customHeight="false" outlineLevel="0" collapsed="false">
      <c r="D345" s="1"/>
    </row>
    <row r="346" customFormat="false" ht="13" hidden="false" customHeight="false" outlineLevel="0" collapsed="false">
      <c r="D346" s="1"/>
    </row>
    <row r="347" customFormat="false" ht="13" hidden="false" customHeight="false" outlineLevel="0" collapsed="false">
      <c r="D347" s="1"/>
    </row>
    <row r="348" customFormat="false" ht="13" hidden="false" customHeight="false" outlineLevel="0" collapsed="false">
      <c r="D348" s="1"/>
    </row>
    <row r="349" customFormat="false" ht="13" hidden="false" customHeight="false" outlineLevel="0" collapsed="false">
      <c r="D349" s="1"/>
    </row>
    <row r="350" customFormat="false" ht="13" hidden="false" customHeight="false" outlineLevel="0" collapsed="false">
      <c r="D350" s="1"/>
    </row>
    <row r="351" customFormat="false" ht="13" hidden="false" customHeight="false" outlineLevel="0" collapsed="false">
      <c r="D351" s="1"/>
    </row>
    <row r="352" customFormat="false" ht="13" hidden="false" customHeight="false" outlineLevel="0" collapsed="false">
      <c r="D352" s="1"/>
    </row>
    <row r="353" customFormat="false" ht="13" hidden="false" customHeight="false" outlineLevel="0" collapsed="false">
      <c r="D353" s="1"/>
    </row>
    <row r="354" customFormat="false" ht="13" hidden="false" customHeight="false" outlineLevel="0" collapsed="false">
      <c r="D354" s="1"/>
    </row>
    <row r="355" customFormat="false" ht="13" hidden="false" customHeight="false" outlineLevel="0" collapsed="false">
      <c r="D355" s="1"/>
    </row>
    <row r="356" customFormat="false" ht="13" hidden="false" customHeight="false" outlineLevel="0" collapsed="false">
      <c r="D356" s="1"/>
    </row>
    <row r="357" customFormat="false" ht="13" hidden="false" customHeight="false" outlineLevel="0" collapsed="false">
      <c r="D357" s="1"/>
    </row>
    <row r="358" customFormat="false" ht="13" hidden="false" customHeight="false" outlineLevel="0" collapsed="false">
      <c r="D358" s="1"/>
    </row>
    <row r="359" customFormat="false" ht="13" hidden="false" customHeight="false" outlineLevel="0" collapsed="false">
      <c r="D359" s="1"/>
    </row>
    <row r="360" customFormat="false" ht="13" hidden="false" customHeight="false" outlineLevel="0" collapsed="false">
      <c r="D360" s="1"/>
    </row>
    <row r="361" customFormat="false" ht="13" hidden="false" customHeight="false" outlineLevel="0" collapsed="false">
      <c r="D361" s="1"/>
    </row>
    <row r="362" customFormat="false" ht="13" hidden="false" customHeight="false" outlineLevel="0" collapsed="false">
      <c r="D362" s="1"/>
    </row>
    <row r="363" customFormat="false" ht="13" hidden="false" customHeight="false" outlineLevel="0" collapsed="false">
      <c r="D363" s="1"/>
    </row>
    <row r="364" customFormat="false" ht="13" hidden="false" customHeight="false" outlineLevel="0" collapsed="false">
      <c r="D364" s="1"/>
    </row>
    <row r="365" customFormat="false" ht="13" hidden="false" customHeight="false" outlineLevel="0" collapsed="false">
      <c r="D365" s="1"/>
    </row>
    <row r="366" customFormat="false" ht="13" hidden="false" customHeight="false" outlineLevel="0" collapsed="false">
      <c r="D366" s="1"/>
    </row>
    <row r="367" customFormat="false" ht="13" hidden="false" customHeight="false" outlineLevel="0" collapsed="false">
      <c r="D367" s="1"/>
    </row>
    <row r="368" customFormat="false" ht="13" hidden="false" customHeight="false" outlineLevel="0" collapsed="false">
      <c r="D368" s="1"/>
    </row>
    <row r="369" customFormat="false" ht="13" hidden="false" customHeight="false" outlineLevel="0" collapsed="false">
      <c r="D369" s="1"/>
    </row>
    <row r="370" customFormat="false" ht="13" hidden="false" customHeight="false" outlineLevel="0" collapsed="false">
      <c r="D370" s="1"/>
    </row>
    <row r="371" customFormat="false" ht="13" hidden="false" customHeight="false" outlineLevel="0" collapsed="false">
      <c r="D371" s="1"/>
    </row>
    <row r="372" customFormat="false" ht="13" hidden="false" customHeight="false" outlineLevel="0" collapsed="false">
      <c r="D372" s="1"/>
    </row>
    <row r="373" customFormat="false" ht="13" hidden="false" customHeight="false" outlineLevel="0" collapsed="false">
      <c r="D373" s="1"/>
    </row>
    <row r="374" customFormat="false" ht="13" hidden="false" customHeight="false" outlineLevel="0" collapsed="false">
      <c r="D374" s="1"/>
    </row>
    <row r="375" customFormat="false" ht="13" hidden="false" customHeight="false" outlineLevel="0" collapsed="false">
      <c r="D375" s="1"/>
    </row>
    <row r="376" customFormat="false" ht="13" hidden="false" customHeight="false" outlineLevel="0" collapsed="false">
      <c r="D376" s="1"/>
    </row>
    <row r="377" customFormat="false" ht="13" hidden="false" customHeight="false" outlineLevel="0" collapsed="false">
      <c r="D377" s="1"/>
    </row>
    <row r="378" customFormat="false" ht="13" hidden="false" customHeight="false" outlineLevel="0" collapsed="false">
      <c r="D378" s="1"/>
    </row>
    <row r="379" customFormat="false" ht="13" hidden="false" customHeight="false" outlineLevel="0" collapsed="false">
      <c r="D379" s="1"/>
    </row>
    <row r="380" customFormat="false" ht="13" hidden="false" customHeight="false" outlineLevel="0" collapsed="false">
      <c r="D380" s="1"/>
    </row>
    <row r="381" customFormat="false" ht="13" hidden="false" customHeight="false" outlineLevel="0" collapsed="false">
      <c r="D381" s="1"/>
    </row>
    <row r="382" customFormat="false" ht="13" hidden="false" customHeight="false" outlineLevel="0" collapsed="false">
      <c r="D382" s="1"/>
    </row>
    <row r="383" customFormat="false" ht="13" hidden="false" customHeight="false" outlineLevel="0" collapsed="false">
      <c r="D383" s="1"/>
    </row>
    <row r="384" customFormat="false" ht="13" hidden="false" customHeight="false" outlineLevel="0" collapsed="false">
      <c r="D384" s="1"/>
    </row>
    <row r="385" customFormat="false" ht="13" hidden="false" customHeight="false" outlineLevel="0" collapsed="false">
      <c r="D385" s="1"/>
    </row>
    <row r="386" customFormat="false" ht="13" hidden="false" customHeight="false" outlineLevel="0" collapsed="false">
      <c r="D386" s="1"/>
    </row>
    <row r="387" customFormat="false" ht="13" hidden="false" customHeight="false" outlineLevel="0" collapsed="false">
      <c r="D387" s="1"/>
    </row>
    <row r="388" customFormat="false" ht="13" hidden="false" customHeight="false" outlineLevel="0" collapsed="false">
      <c r="D388" s="1"/>
    </row>
    <row r="389" customFormat="false" ht="13" hidden="false" customHeight="false" outlineLevel="0" collapsed="false">
      <c r="D389" s="1"/>
    </row>
    <row r="390" customFormat="false" ht="13" hidden="false" customHeight="false" outlineLevel="0" collapsed="false">
      <c r="D390" s="1"/>
    </row>
    <row r="391" customFormat="false" ht="13" hidden="false" customHeight="false" outlineLevel="0" collapsed="false">
      <c r="D391" s="1"/>
    </row>
    <row r="392" customFormat="false" ht="13" hidden="false" customHeight="false" outlineLevel="0" collapsed="false">
      <c r="D392" s="1"/>
    </row>
    <row r="393" customFormat="false" ht="13" hidden="false" customHeight="false" outlineLevel="0" collapsed="false">
      <c r="D393" s="1"/>
    </row>
    <row r="394" customFormat="false" ht="13" hidden="false" customHeight="false" outlineLevel="0" collapsed="false">
      <c r="D394" s="1"/>
    </row>
    <row r="395" customFormat="false" ht="13" hidden="false" customHeight="false" outlineLevel="0" collapsed="false">
      <c r="D395" s="1"/>
    </row>
    <row r="396" customFormat="false" ht="13" hidden="false" customHeight="false" outlineLevel="0" collapsed="false">
      <c r="D396" s="1"/>
    </row>
    <row r="397" customFormat="false" ht="13" hidden="false" customHeight="false" outlineLevel="0" collapsed="false">
      <c r="D397" s="1"/>
    </row>
    <row r="398" customFormat="false" ht="13" hidden="false" customHeight="false" outlineLevel="0" collapsed="false">
      <c r="D398" s="1"/>
    </row>
    <row r="399" customFormat="false" ht="13" hidden="false" customHeight="false" outlineLevel="0" collapsed="false">
      <c r="D399" s="1"/>
    </row>
    <row r="400" customFormat="false" ht="13" hidden="false" customHeight="false" outlineLevel="0" collapsed="false">
      <c r="D400" s="1"/>
    </row>
    <row r="401" customFormat="false" ht="13" hidden="false" customHeight="false" outlineLevel="0" collapsed="false">
      <c r="D401" s="1"/>
    </row>
    <row r="402" customFormat="false" ht="13" hidden="false" customHeight="false" outlineLevel="0" collapsed="false">
      <c r="D402" s="1"/>
    </row>
    <row r="403" customFormat="false" ht="13" hidden="false" customHeight="false" outlineLevel="0" collapsed="false">
      <c r="D403" s="1"/>
    </row>
    <row r="404" customFormat="false" ht="13" hidden="false" customHeight="false" outlineLevel="0" collapsed="false">
      <c r="D404" s="1"/>
    </row>
    <row r="405" customFormat="false" ht="13" hidden="false" customHeight="false" outlineLevel="0" collapsed="false">
      <c r="D405" s="1"/>
    </row>
    <row r="406" customFormat="false" ht="13" hidden="false" customHeight="false" outlineLevel="0" collapsed="false">
      <c r="D406" s="1"/>
    </row>
    <row r="407" customFormat="false" ht="13" hidden="false" customHeight="false" outlineLevel="0" collapsed="false">
      <c r="D407" s="1"/>
    </row>
    <row r="408" customFormat="false" ht="13" hidden="false" customHeight="false" outlineLevel="0" collapsed="false">
      <c r="D408" s="1"/>
    </row>
    <row r="409" customFormat="false" ht="13" hidden="false" customHeight="false" outlineLevel="0" collapsed="false">
      <c r="D409" s="1"/>
    </row>
    <row r="410" customFormat="false" ht="13" hidden="false" customHeight="false" outlineLevel="0" collapsed="false">
      <c r="D410" s="1"/>
    </row>
    <row r="411" customFormat="false" ht="13" hidden="false" customHeight="false" outlineLevel="0" collapsed="false">
      <c r="D411" s="1"/>
    </row>
    <row r="412" customFormat="false" ht="13" hidden="false" customHeight="false" outlineLevel="0" collapsed="false">
      <c r="D412" s="1"/>
    </row>
    <row r="413" customFormat="false" ht="13" hidden="false" customHeight="false" outlineLevel="0" collapsed="false">
      <c r="D413" s="1"/>
    </row>
    <row r="414" customFormat="false" ht="13" hidden="false" customHeight="false" outlineLevel="0" collapsed="false">
      <c r="D414" s="1"/>
    </row>
    <row r="415" customFormat="false" ht="13" hidden="false" customHeight="false" outlineLevel="0" collapsed="false">
      <c r="D415" s="1"/>
    </row>
    <row r="416" customFormat="false" ht="13" hidden="false" customHeight="false" outlineLevel="0" collapsed="false">
      <c r="D416" s="1"/>
    </row>
    <row r="417" customFormat="false" ht="13" hidden="false" customHeight="false" outlineLevel="0" collapsed="false">
      <c r="D417" s="1"/>
    </row>
    <row r="418" customFormat="false" ht="13" hidden="false" customHeight="false" outlineLevel="0" collapsed="false">
      <c r="D418" s="1"/>
    </row>
    <row r="419" customFormat="false" ht="13" hidden="false" customHeight="false" outlineLevel="0" collapsed="false">
      <c r="D419" s="1"/>
    </row>
    <row r="420" customFormat="false" ht="13" hidden="false" customHeight="false" outlineLevel="0" collapsed="false">
      <c r="D420" s="1"/>
    </row>
    <row r="421" customFormat="false" ht="13" hidden="false" customHeight="false" outlineLevel="0" collapsed="false">
      <c r="D421" s="1"/>
    </row>
    <row r="422" customFormat="false" ht="13" hidden="false" customHeight="false" outlineLevel="0" collapsed="false">
      <c r="D422" s="1"/>
    </row>
    <row r="423" customFormat="false" ht="13" hidden="false" customHeight="false" outlineLevel="0" collapsed="false">
      <c r="D423" s="1"/>
    </row>
    <row r="424" customFormat="false" ht="13" hidden="false" customHeight="false" outlineLevel="0" collapsed="false">
      <c r="D424" s="1"/>
    </row>
    <row r="425" customFormat="false" ht="13" hidden="false" customHeight="false" outlineLevel="0" collapsed="false">
      <c r="D425" s="1"/>
    </row>
    <row r="426" customFormat="false" ht="13" hidden="false" customHeight="false" outlineLevel="0" collapsed="false">
      <c r="D426" s="1"/>
    </row>
    <row r="427" customFormat="false" ht="13" hidden="false" customHeight="false" outlineLevel="0" collapsed="false">
      <c r="D427" s="1"/>
    </row>
    <row r="428" customFormat="false" ht="13" hidden="false" customHeight="false" outlineLevel="0" collapsed="false">
      <c r="D428" s="1"/>
    </row>
    <row r="429" customFormat="false" ht="13" hidden="false" customHeight="false" outlineLevel="0" collapsed="false">
      <c r="D429" s="1"/>
    </row>
    <row r="430" customFormat="false" ht="13" hidden="false" customHeight="false" outlineLevel="0" collapsed="false">
      <c r="D430" s="1"/>
    </row>
    <row r="431" customFormat="false" ht="13" hidden="false" customHeight="false" outlineLevel="0" collapsed="false">
      <c r="D431" s="1"/>
    </row>
    <row r="432" customFormat="false" ht="13" hidden="false" customHeight="false" outlineLevel="0" collapsed="false">
      <c r="D432" s="1"/>
    </row>
    <row r="433" customFormat="false" ht="13" hidden="false" customHeight="false" outlineLevel="0" collapsed="false">
      <c r="D433" s="1"/>
    </row>
    <row r="434" customFormat="false" ht="13" hidden="false" customHeight="false" outlineLevel="0" collapsed="false">
      <c r="D434" s="1"/>
    </row>
    <row r="435" customFormat="false" ht="13" hidden="false" customHeight="false" outlineLevel="0" collapsed="false">
      <c r="D435" s="1"/>
    </row>
    <row r="436" customFormat="false" ht="13" hidden="false" customHeight="false" outlineLevel="0" collapsed="false">
      <c r="D436" s="1"/>
    </row>
    <row r="437" customFormat="false" ht="13" hidden="false" customHeight="false" outlineLevel="0" collapsed="false">
      <c r="D437" s="1"/>
    </row>
    <row r="438" customFormat="false" ht="13" hidden="false" customHeight="false" outlineLevel="0" collapsed="false">
      <c r="D438" s="1"/>
    </row>
    <row r="439" customFormat="false" ht="13" hidden="false" customHeight="false" outlineLevel="0" collapsed="false">
      <c r="D439" s="1"/>
    </row>
    <row r="440" customFormat="false" ht="13" hidden="false" customHeight="false" outlineLevel="0" collapsed="false">
      <c r="D440" s="1"/>
    </row>
    <row r="441" customFormat="false" ht="13" hidden="false" customHeight="false" outlineLevel="0" collapsed="false">
      <c r="D441" s="1"/>
    </row>
    <row r="442" customFormat="false" ht="13" hidden="false" customHeight="false" outlineLevel="0" collapsed="false">
      <c r="D442" s="1"/>
    </row>
    <row r="443" customFormat="false" ht="13" hidden="false" customHeight="false" outlineLevel="0" collapsed="false">
      <c r="D443" s="1"/>
    </row>
    <row r="444" customFormat="false" ht="13" hidden="false" customHeight="false" outlineLevel="0" collapsed="false">
      <c r="D444" s="1"/>
    </row>
    <row r="445" customFormat="false" ht="13" hidden="false" customHeight="false" outlineLevel="0" collapsed="false">
      <c r="D445" s="1"/>
    </row>
    <row r="446" customFormat="false" ht="13" hidden="false" customHeight="false" outlineLevel="0" collapsed="false">
      <c r="D446" s="1"/>
    </row>
    <row r="447" customFormat="false" ht="13" hidden="false" customHeight="false" outlineLevel="0" collapsed="false">
      <c r="D447" s="1"/>
    </row>
    <row r="448" customFormat="false" ht="13" hidden="false" customHeight="false" outlineLevel="0" collapsed="false">
      <c r="D448" s="1"/>
    </row>
    <row r="449" customFormat="false" ht="13" hidden="false" customHeight="false" outlineLevel="0" collapsed="false">
      <c r="D449" s="1"/>
    </row>
    <row r="450" customFormat="false" ht="13" hidden="false" customHeight="false" outlineLevel="0" collapsed="false">
      <c r="D450" s="1"/>
    </row>
    <row r="451" customFormat="false" ht="13" hidden="false" customHeight="false" outlineLevel="0" collapsed="false">
      <c r="D451" s="1"/>
    </row>
    <row r="452" customFormat="false" ht="13" hidden="false" customHeight="false" outlineLevel="0" collapsed="false">
      <c r="D452" s="1"/>
    </row>
    <row r="453" customFormat="false" ht="13" hidden="false" customHeight="false" outlineLevel="0" collapsed="false">
      <c r="D453" s="1"/>
    </row>
    <row r="454" customFormat="false" ht="13" hidden="false" customHeight="false" outlineLevel="0" collapsed="false">
      <c r="D454" s="1"/>
    </row>
    <row r="455" customFormat="false" ht="13" hidden="false" customHeight="false" outlineLevel="0" collapsed="false">
      <c r="D455" s="1"/>
    </row>
    <row r="456" customFormat="false" ht="13" hidden="false" customHeight="false" outlineLevel="0" collapsed="false">
      <c r="D456" s="1"/>
    </row>
    <row r="457" customFormat="false" ht="13" hidden="false" customHeight="false" outlineLevel="0" collapsed="false">
      <c r="D457" s="1"/>
    </row>
    <row r="458" customFormat="false" ht="13" hidden="false" customHeight="false" outlineLevel="0" collapsed="false">
      <c r="D458" s="1"/>
    </row>
    <row r="459" customFormat="false" ht="13" hidden="false" customHeight="false" outlineLevel="0" collapsed="false">
      <c r="D459" s="1"/>
    </row>
    <row r="460" customFormat="false" ht="13" hidden="false" customHeight="false" outlineLevel="0" collapsed="false">
      <c r="D460" s="1"/>
    </row>
    <row r="461" customFormat="false" ht="13" hidden="false" customHeight="false" outlineLevel="0" collapsed="false">
      <c r="D461" s="1"/>
    </row>
    <row r="462" customFormat="false" ht="13" hidden="false" customHeight="false" outlineLevel="0" collapsed="false">
      <c r="D462" s="1"/>
    </row>
    <row r="463" customFormat="false" ht="13" hidden="false" customHeight="false" outlineLevel="0" collapsed="false">
      <c r="D463" s="1"/>
    </row>
    <row r="464" customFormat="false" ht="13" hidden="false" customHeight="false" outlineLevel="0" collapsed="false">
      <c r="D464" s="1"/>
    </row>
    <row r="465" customFormat="false" ht="13" hidden="false" customHeight="false" outlineLevel="0" collapsed="false">
      <c r="D465" s="1"/>
    </row>
    <row r="466" customFormat="false" ht="13" hidden="false" customHeight="false" outlineLevel="0" collapsed="false">
      <c r="D466" s="1"/>
    </row>
    <row r="467" customFormat="false" ht="13" hidden="false" customHeight="false" outlineLevel="0" collapsed="false">
      <c r="D467" s="1"/>
    </row>
    <row r="468" customFormat="false" ht="13" hidden="false" customHeight="false" outlineLevel="0" collapsed="false">
      <c r="D468" s="1"/>
    </row>
    <row r="469" customFormat="false" ht="13" hidden="false" customHeight="false" outlineLevel="0" collapsed="false">
      <c r="D469" s="1"/>
    </row>
    <row r="470" customFormat="false" ht="13" hidden="false" customHeight="false" outlineLevel="0" collapsed="false">
      <c r="D470" s="1"/>
    </row>
    <row r="471" customFormat="false" ht="13" hidden="false" customHeight="false" outlineLevel="0" collapsed="false">
      <c r="D471" s="1"/>
    </row>
    <row r="472" customFormat="false" ht="13" hidden="false" customHeight="false" outlineLevel="0" collapsed="false">
      <c r="D472" s="1"/>
    </row>
    <row r="473" customFormat="false" ht="13" hidden="false" customHeight="false" outlineLevel="0" collapsed="false">
      <c r="D473" s="1"/>
    </row>
    <row r="474" customFormat="false" ht="13" hidden="false" customHeight="false" outlineLevel="0" collapsed="false">
      <c r="D474" s="1"/>
    </row>
    <row r="475" customFormat="false" ht="13" hidden="false" customHeight="false" outlineLevel="0" collapsed="false">
      <c r="D475" s="1"/>
    </row>
    <row r="476" customFormat="false" ht="13" hidden="false" customHeight="false" outlineLevel="0" collapsed="false">
      <c r="D476" s="1"/>
    </row>
    <row r="477" customFormat="false" ht="13" hidden="false" customHeight="false" outlineLevel="0" collapsed="false">
      <c r="D477" s="1"/>
    </row>
    <row r="478" customFormat="false" ht="13" hidden="false" customHeight="false" outlineLevel="0" collapsed="false">
      <c r="D478" s="1"/>
    </row>
    <row r="479" customFormat="false" ht="13" hidden="false" customHeight="false" outlineLevel="0" collapsed="false">
      <c r="D479" s="1"/>
    </row>
    <row r="480" customFormat="false" ht="13" hidden="false" customHeight="false" outlineLevel="0" collapsed="false">
      <c r="D480" s="1"/>
    </row>
    <row r="481" customFormat="false" ht="13" hidden="false" customHeight="false" outlineLevel="0" collapsed="false">
      <c r="D481" s="1"/>
    </row>
    <row r="482" customFormat="false" ht="13" hidden="false" customHeight="false" outlineLevel="0" collapsed="false">
      <c r="D482" s="1"/>
    </row>
    <row r="483" customFormat="false" ht="13" hidden="false" customHeight="false" outlineLevel="0" collapsed="false">
      <c r="D483" s="1"/>
    </row>
    <row r="484" customFormat="false" ht="13" hidden="false" customHeight="false" outlineLevel="0" collapsed="false">
      <c r="D484" s="1"/>
    </row>
    <row r="485" customFormat="false" ht="13" hidden="false" customHeight="false" outlineLevel="0" collapsed="false">
      <c r="D485" s="1"/>
    </row>
    <row r="486" customFormat="false" ht="13" hidden="false" customHeight="false" outlineLevel="0" collapsed="false">
      <c r="D486" s="1"/>
    </row>
    <row r="487" customFormat="false" ht="13" hidden="false" customHeight="false" outlineLevel="0" collapsed="false">
      <c r="D487" s="1"/>
    </row>
    <row r="488" customFormat="false" ht="13" hidden="false" customHeight="false" outlineLevel="0" collapsed="false">
      <c r="D488" s="1"/>
    </row>
    <row r="489" customFormat="false" ht="13" hidden="false" customHeight="false" outlineLevel="0" collapsed="false">
      <c r="D489" s="1"/>
    </row>
    <row r="490" customFormat="false" ht="13" hidden="false" customHeight="false" outlineLevel="0" collapsed="false">
      <c r="D490" s="1"/>
    </row>
    <row r="491" customFormat="false" ht="13" hidden="false" customHeight="false" outlineLevel="0" collapsed="false">
      <c r="D491" s="1"/>
    </row>
    <row r="492" customFormat="false" ht="13" hidden="false" customHeight="false" outlineLevel="0" collapsed="false">
      <c r="D492" s="1"/>
    </row>
    <row r="493" customFormat="false" ht="13" hidden="false" customHeight="false" outlineLevel="0" collapsed="false">
      <c r="D493" s="1"/>
    </row>
    <row r="494" customFormat="false" ht="13" hidden="false" customHeight="false" outlineLevel="0" collapsed="false">
      <c r="D494" s="1"/>
    </row>
    <row r="495" customFormat="false" ht="13" hidden="false" customHeight="false" outlineLevel="0" collapsed="false">
      <c r="D495" s="1"/>
    </row>
    <row r="496" customFormat="false" ht="13" hidden="false" customHeight="false" outlineLevel="0" collapsed="false">
      <c r="D496" s="1"/>
    </row>
    <row r="497" customFormat="false" ht="13" hidden="false" customHeight="false" outlineLevel="0" collapsed="false">
      <c r="D497" s="1"/>
    </row>
    <row r="498" customFormat="false" ht="13" hidden="false" customHeight="false" outlineLevel="0" collapsed="false">
      <c r="D498" s="1"/>
    </row>
    <row r="499" customFormat="false" ht="13" hidden="false" customHeight="false" outlineLevel="0" collapsed="false">
      <c r="D499" s="1"/>
    </row>
    <row r="500" customFormat="false" ht="13" hidden="false" customHeight="false" outlineLevel="0" collapsed="false">
      <c r="D500" s="1"/>
    </row>
    <row r="501" customFormat="false" ht="13" hidden="false" customHeight="false" outlineLevel="0" collapsed="false">
      <c r="D501" s="1"/>
    </row>
    <row r="502" customFormat="false" ht="13" hidden="false" customHeight="false" outlineLevel="0" collapsed="false">
      <c r="D502" s="1"/>
    </row>
    <row r="503" customFormat="false" ht="13" hidden="false" customHeight="false" outlineLevel="0" collapsed="false">
      <c r="D503" s="1"/>
    </row>
    <row r="504" customFormat="false" ht="13" hidden="false" customHeight="false" outlineLevel="0" collapsed="false">
      <c r="D504" s="1"/>
    </row>
    <row r="505" customFormat="false" ht="13" hidden="false" customHeight="false" outlineLevel="0" collapsed="false">
      <c r="D505" s="1"/>
    </row>
    <row r="506" customFormat="false" ht="13" hidden="false" customHeight="false" outlineLevel="0" collapsed="false">
      <c r="D506" s="1"/>
    </row>
    <row r="507" customFormat="false" ht="13" hidden="false" customHeight="false" outlineLevel="0" collapsed="false">
      <c r="D507" s="1"/>
    </row>
    <row r="508" customFormat="false" ht="13" hidden="false" customHeight="false" outlineLevel="0" collapsed="false">
      <c r="D508" s="1"/>
    </row>
    <row r="509" customFormat="false" ht="13" hidden="false" customHeight="false" outlineLevel="0" collapsed="false">
      <c r="D509" s="1"/>
    </row>
    <row r="510" customFormat="false" ht="13" hidden="false" customHeight="false" outlineLevel="0" collapsed="false">
      <c r="D510" s="1"/>
    </row>
    <row r="511" customFormat="false" ht="13" hidden="false" customHeight="false" outlineLevel="0" collapsed="false">
      <c r="D511" s="1"/>
    </row>
    <row r="512" customFormat="false" ht="13" hidden="false" customHeight="false" outlineLevel="0" collapsed="false">
      <c r="D512" s="1"/>
    </row>
    <row r="513" customFormat="false" ht="13" hidden="false" customHeight="false" outlineLevel="0" collapsed="false">
      <c r="D513" s="1"/>
    </row>
    <row r="514" customFormat="false" ht="13" hidden="false" customHeight="false" outlineLevel="0" collapsed="false">
      <c r="D514" s="1"/>
    </row>
    <row r="515" customFormat="false" ht="13" hidden="false" customHeight="false" outlineLevel="0" collapsed="false">
      <c r="D515" s="1"/>
    </row>
    <row r="516" customFormat="false" ht="13" hidden="false" customHeight="false" outlineLevel="0" collapsed="false">
      <c r="D516" s="1"/>
    </row>
    <row r="517" customFormat="false" ht="13" hidden="false" customHeight="false" outlineLevel="0" collapsed="false">
      <c r="D517" s="1"/>
    </row>
    <row r="518" customFormat="false" ht="13" hidden="false" customHeight="false" outlineLevel="0" collapsed="false">
      <c r="D518" s="1"/>
    </row>
    <row r="519" customFormat="false" ht="13" hidden="false" customHeight="false" outlineLevel="0" collapsed="false">
      <c r="D519" s="1"/>
    </row>
    <row r="520" customFormat="false" ht="13" hidden="false" customHeight="false" outlineLevel="0" collapsed="false">
      <c r="D520" s="1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false" showOutlineSymbols="true" defaultGridColor="true" view="normal" topLeftCell="A16" colorId="64" zoomScale="85" zoomScaleNormal="85" zoomScalePageLayoutView="100" workbookViewId="0">
      <selection pane="topLeft" activeCell="E25" activeCellId="0" sqref="E25"/>
    </sheetView>
  </sheetViews>
  <sheetFormatPr defaultColWidth="9.171875" defaultRowHeight="13" zeroHeight="false" outlineLevelRow="0" outlineLevelCol="0"/>
  <cols>
    <col collapsed="false" customWidth="true" hidden="false" outlineLevel="0" max="1" min="1" style="1" width="30.66"/>
    <col collapsed="false" customWidth="true" hidden="false" outlineLevel="0" max="2" min="2" style="1" width="9.83"/>
    <col collapsed="false" customWidth="true" hidden="false" outlineLevel="0" max="6" min="3" style="1" width="9.51"/>
    <col collapsed="false" customWidth="false" hidden="false" outlineLevel="0" max="1024" min="7" style="1" width="9.16"/>
  </cols>
  <sheetData>
    <row r="1" customFormat="false" ht="21" hidden="false" customHeight="false" outlineLevel="0" collapsed="false">
      <c r="A1" s="36" t="s">
        <v>19</v>
      </c>
    </row>
    <row r="2" customFormat="false" ht="21" hidden="false" customHeight="false" outlineLevel="0" collapsed="false">
      <c r="A2" s="36"/>
    </row>
    <row r="3" customFormat="false" ht="13" hidden="false" customHeight="false" outlineLevel="0" collapsed="false">
      <c r="B3" s="37" t="s">
        <v>20</v>
      </c>
      <c r="C3" s="37"/>
      <c r="D3" s="37"/>
      <c r="E3" s="37"/>
      <c r="F3" s="37"/>
    </row>
    <row r="4" customFormat="false" ht="15" hidden="false" customHeight="false" outlineLevel="0" collapsed="false">
      <c r="B4" s="38" t="s">
        <v>21</v>
      </c>
      <c r="C4" s="38" t="s">
        <v>22</v>
      </c>
      <c r="D4" s="38" t="s">
        <v>23</v>
      </c>
      <c r="E4" s="38" t="s">
        <v>24</v>
      </c>
      <c r="F4" s="38" t="s">
        <v>25</v>
      </c>
    </row>
    <row r="5" customFormat="false" ht="15" hidden="false" customHeight="false" outlineLevel="0" collapsed="false">
      <c r="A5" s="1" t="s">
        <v>26</v>
      </c>
      <c r="B5" s="39" t="n">
        <v>1149.23121421216</v>
      </c>
      <c r="C5" s="39" t="n">
        <v>1255.63045783327</v>
      </c>
      <c r="D5" s="39" t="n">
        <v>1353.83738573016</v>
      </c>
      <c r="E5" s="39" t="n">
        <v>1446.97547958544</v>
      </c>
      <c r="F5" s="39" t="n">
        <v>1442.6203434362</v>
      </c>
      <c r="L5" s="40"/>
    </row>
    <row r="6" customFormat="false" ht="15" hidden="false" customHeight="false" outlineLevel="0" collapsed="false">
      <c r="A6" s="1" t="s">
        <v>27</v>
      </c>
      <c r="B6" s="41"/>
      <c r="C6" s="42" t="n">
        <f aca="false">C5/B5-1</f>
        <v>0.0925829739962802</v>
      </c>
      <c r="D6" s="42" t="n">
        <f aca="false">D5/C5-1</f>
        <v>0.0782132412321008</v>
      </c>
      <c r="E6" s="42" t="n">
        <f aca="false">E5/D5-1</f>
        <v>0.0687956285126874</v>
      </c>
      <c r="F6" s="42" t="n">
        <f aca="false">F5/E5-1</f>
        <v>-0.00300982028423447</v>
      </c>
    </row>
    <row r="7" customFormat="false" ht="15" hidden="false" customHeight="false" outlineLevel="0" collapsed="false">
      <c r="A7" s="1" t="s">
        <v>28</v>
      </c>
      <c r="B7" s="39" t="n">
        <v>583.049650870491</v>
      </c>
      <c r="C7" s="39" t="n">
        <v>634.422900815138</v>
      </c>
      <c r="D7" s="39" t="n">
        <v>689.157672179944</v>
      </c>
      <c r="E7" s="39" t="n">
        <v>736.800937294521</v>
      </c>
      <c r="F7" s="39" t="n">
        <v>753.124256482353</v>
      </c>
    </row>
    <row r="8" customFormat="false" ht="15" hidden="false" customHeight="false" outlineLevel="0" collapsed="false">
      <c r="A8" s="43" t="s">
        <v>29</v>
      </c>
      <c r="B8" s="42" t="n">
        <f aca="false">B7/B5</f>
        <v>0.507338857194368</v>
      </c>
      <c r="C8" s="42" t="n">
        <f aca="false">C7/C5</f>
        <v>0.505262433590455</v>
      </c>
      <c r="D8" s="42" t="n">
        <f aca="false">D7/D5</f>
        <v>0.509040213724237</v>
      </c>
      <c r="E8" s="42" t="n">
        <f aca="false">E7/E5</f>
        <v>0.509200707053871</v>
      </c>
      <c r="F8" s="42" t="n">
        <f aca="false">F7/F5</f>
        <v>0.522052984979039</v>
      </c>
    </row>
    <row r="9" customFormat="false" ht="15" hidden="false" customHeight="false" outlineLevel="0" collapsed="false">
      <c r="A9" s="1" t="s">
        <v>30</v>
      </c>
      <c r="B9" s="39" t="n">
        <v>-522.728177155498</v>
      </c>
      <c r="C9" s="39" t="n">
        <v>-580.012889249968</v>
      </c>
      <c r="D9" s="39" t="n">
        <v>-622.420793558561</v>
      </c>
      <c r="E9" s="39" t="n">
        <v>-662.100139862883</v>
      </c>
      <c r="F9" s="39" t="n">
        <v>-678.115305936255</v>
      </c>
    </row>
    <row r="10" customFormat="false" ht="15" hidden="false" customHeight="false" outlineLevel="0" collapsed="false">
      <c r="A10" s="44" t="s">
        <v>31</v>
      </c>
      <c r="B10" s="45" t="n">
        <f aca="false">SUM(B9,B7)</f>
        <v>60.3214737149934</v>
      </c>
      <c r="C10" s="45" t="n">
        <f aca="false">SUM(C9,C7)</f>
        <v>54.41001156517</v>
      </c>
      <c r="D10" s="45" t="n">
        <f aca="false">SUM(D9,D7)</f>
        <v>66.7368786213832</v>
      </c>
      <c r="E10" s="45" t="n">
        <f aca="false">SUM(E9,E7)</f>
        <v>74.7007974316384</v>
      </c>
      <c r="F10" s="45" t="n">
        <f aca="false">SUM(F9,F7)</f>
        <v>75.0089505460979</v>
      </c>
    </row>
    <row r="11" customFormat="false" ht="15" hidden="false" customHeight="false" outlineLevel="0" collapsed="false">
      <c r="A11" s="43" t="s">
        <v>32</v>
      </c>
      <c r="B11" s="42" t="n">
        <f aca="false">B10/B5</f>
        <v>0.0524885444887139</v>
      </c>
      <c r="C11" s="42" t="n">
        <f aca="false">C10/C5</f>
        <v>0.0433328223489101</v>
      </c>
      <c r="D11" s="42" t="n">
        <f aca="false">D10/D5</f>
        <v>0.0492946045993479</v>
      </c>
      <c r="E11" s="42" t="n">
        <f aca="false">E10/E5</f>
        <v>0.0516254756805141</v>
      </c>
      <c r="F11" s="42" t="n">
        <f aca="false">F10/F5</f>
        <v>0.0519949346946219</v>
      </c>
    </row>
    <row r="12" customFormat="false" ht="15" hidden="false" customHeight="false" outlineLevel="0" collapsed="false">
      <c r="A12" s="1" t="s">
        <v>33</v>
      </c>
      <c r="B12" s="39" t="n">
        <v>-5.40347945205479</v>
      </c>
      <c r="C12" s="39" t="n">
        <v>-6.34</v>
      </c>
      <c r="D12" s="39" t="n">
        <v>-6.2354</v>
      </c>
      <c r="E12" s="39" t="n">
        <v>-6.2354</v>
      </c>
      <c r="F12" s="39" t="n">
        <v>-6.34073333333333</v>
      </c>
    </row>
    <row r="13" customFormat="false" ht="15" hidden="false" customHeight="false" outlineLevel="0" collapsed="false">
      <c r="A13" s="44" t="s">
        <v>34</v>
      </c>
      <c r="B13" s="45" t="n">
        <f aca="false">B12+B10</f>
        <v>54.9179942629386</v>
      </c>
      <c r="C13" s="45" t="n">
        <f aca="false">C12+C10</f>
        <v>48.0700115651699</v>
      </c>
      <c r="D13" s="45" t="n">
        <f aca="false">D12+D10</f>
        <v>60.5014786213832</v>
      </c>
      <c r="E13" s="45" t="n">
        <f aca="false">E12+E10</f>
        <v>68.4653974316384</v>
      </c>
      <c r="F13" s="45" t="n">
        <f aca="false">F12+F10</f>
        <v>68.6682172127646</v>
      </c>
    </row>
    <row r="14" customFormat="false" ht="15" hidden="false" customHeight="false" outlineLevel="0" collapsed="false">
      <c r="B14" s="41"/>
      <c r="C14" s="41"/>
      <c r="D14" s="41"/>
      <c r="E14" s="41"/>
      <c r="F14" s="41"/>
      <c r="G14" s="46"/>
    </row>
    <row r="15" customFormat="false" ht="15" hidden="false" customHeight="false" outlineLevel="0" collapsed="false">
      <c r="A15" s="1" t="s">
        <v>35</v>
      </c>
      <c r="B15" s="39"/>
      <c r="C15" s="39" t="n">
        <v>-18.0044686647348</v>
      </c>
      <c r="D15" s="39" t="n">
        <v>-6.75271804297937</v>
      </c>
      <c r="E15" s="39" t="n">
        <v>1.13845402631888</v>
      </c>
      <c r="F15" s="39" t="n">
        <v>-4.86504057104931</v>
      </c>
    </row>
    <row r="16" customFormat="false" ht="15" hidden="false" customHeight="false" outlineLevel="0" collapsed="false">
      <c r="A16" s="44" t="s">
        <v>36</v>
      </c>
      <c r="B16" s="45" t="n">
        <f aca="false">B15+B13</f>
        <v>54.9179942629386</v>
      </c>
      <c r="C16" s="45" t="n">
        <f aca="false">C15+C13</f>
        <v>30.0655429004352</v>
      </c>
      <c r="D16" s="45" t="n">
        <f aca="false">D15+D13</f>
        <v>53.7487605784038</v>
      </c>
      <c r="E16" s="45" t="n">
        <f aca="false">E15+E13</f>
        <v>69.6038514579573</v>
      </c>
      <c r="F16" s="45" t="n">
        <f aca="false">F15+F13</f>
        <v>63.8031766417153</v>
      </c>
    </row>
    <row r="17" customFormat="false" ht="15" hidden="false" customHeight="false" outlineLevel="0" collapsed="false">
      <c r="A17" s="47" t="s">
        <v>37</v>
      </c>
      <c r="B17" s="39" t="n">
        <v>3.1</v>
      </c>
      <c r="C17" s="39" t="n">
        <v>4.1</v>
      </c>
      <c r="D17" s="39" t="n">
        <v>4.1</v>
      </c>
      <c r="E17" s="39" t="n">
        <v>4.1</v>
      </c>
      <c r="F17" s="39" t="n">
        <v>4.1</v>
      </c>
    </row>
    <row r="18" customFormat="false" ht="15" hidden="false" customHeight="false" outlineLevel="0" collapsed="false">
      <c r="A18" s="47" t="s">
        <v>38</v>
      </c>
      <c r="B18" s="39" t="n">
        <v>2.1</v>
      </c>
      <c r="C18" s="39" t="n">
        <v>2.01326666666667</v>
      </c>
      <c r="D18" s="39" t="n">
        <v>1.90866666666667</v>
      </c>
      <c r="E18" s="39" t="n">
        <v>1.90866666666667</v>
      </c>
      <c r="F18" s="39" t="n">
        <v>1.90866666666667</v>
      </c>
    </row>
    <row r="19" customFormat="false" ht="15" hidden="false" customHeight="false" outlineLevel="0" collapsed="false">
      <c r="A19" s="47" t="s">
        <v>39</v>
      </c>
      <c r="B19" s="39" t="n">
        <v>34.0292154</v>
      </c>
      <c r="C19" s="39" t="n">
        <v>38.4420268566823</v>
      </c>
      <c r="D19" s="39" t="n">
        <v>45.2865909491421</v>
      </c>
      <c r="E19" s="39" t="n">
        <v>49.9208769208975</v>
      </c>
      <c r="F19" s="39" t="n">
        <v>52.8912454754925</v>
      </c>
    </row>
    <row r="20" customFormat="false" ht="15" hidden="false" customHeight="false" outlineLevel="0" collapsed="false">
      <c r="A20" s="44" t="s">
        <v>40</v>
      </c>
      <c r="B20" s="45" t="n">
        <f aca="false">SUM(B16:B19)</f>
        <v>94.1472096629387</v>
      </c>
      <c r="C20" s="45" t="n">
        <f aca="false">SUM(C16:C19)</f>
        <v>74.6208364237842</v>
      </c>
      <c r="D20" s="45" t="n">
        <f aca="false">SUM(D16:D19)</f>
        <v>105.044018194213</v>
      </c>
      <c r="E20" s="45" t="n">
        <f aca="false">SUM(E16:E19)</f>
        <v>125.533395045521</v>
      </c>
      <c r="F20" s="45" t="n">
        <f aca="false">SUM(F16:F19)</f>
        <v>122.703088783874</v>
      </c>
    </row>
    <row r="21" customFormat="false" ht="15" hidden="false" customHeight="false" outlineLevel="0" collapsed="false">
      <c r="B21" s="39"/>
      <c r="C21" s="39"/>
      <c r="D21" s="41"/>
      <c r="E21" s="41"/>
      <c r="F21" s="41"/>
    </row>
    <row r="22" customFormat="false" ht="15" hidden="false" customHeight="false" outlineLevel="0" collapsed="false">
      <c r="A22" s="1" t="s">
        <v>41</v>
      </c>
      <c r="B22" s="39" t="n">
        <v>0</v>
      </c>
      <c r="C22" s="39" t="n">
        <v>0</v>
      </c>
      <c r="D22" s="39" t="n">
        <v>0</v>
      </c>
      <c r="E22" s="39" t="n">
        <v>24</v>
      </c>
      <c r="F22" s="39" t="n">
        <v>0</v>
      </c>
    </row>
    <row r="23" customFormat="false" ht="15" hidden="false" customHeight="false" outlineLevel="0" collapsed="false">
      <c r="A23" s="1" t="s">
        <v>42</v>
      </c>
      <c r="B23" s="39" t="n">
        <v>-36</v>
      </c>
      <c r="C23" s="39" t="n">
        <v>-51</v>
      </c>
      <c r="D23" s="39" t="n">
        <v>-50</v>
      </c>
      <c r="E23" s="39" t="n">
        <v>-50</v>
      </c>
      <c r="F23" s="39" t="n">
        <v>-50</v>
      </c>
    </row>
    <row r="24" customFormat="false" ht="15" hidden="false" customHeight="false" outlineLevel="0" collapsed="false">
      <c r="A24" s="1" t="s">
        <v>43</v>
      </c>
      <c r="B24" s="39" t="n">
        <v>-9.2</v>
      </c>
      <c r="C24" s="39" t="n">
        <v>-9.2</v>
      </c>
      <c r="D24" s="39" t="n">
        <v>0</v>
      </c>
      <c r="E24" s="39" t="n">
        <v>0</v>
      </c>
      <c r="F24" s="39" t="n">
        <v>0</v>
      </c>
    </row>
    <row r="25" customFormat="false" ht="15" hidden="false" customHeight="false" outlineLevel="0" collapsed="false">
      <c r="A25" s="1" t="s">
        <v>44</v>
      </c>
      <c r="B25" s="39" t="n">
        <v>-18.0640232025236</v>
      </c>
      <c r="C25" s="39" t="n">
        <v>-8.69341408173061</v>
      </c>
      <c r="D25" s="39" t="n">
        <v>-10.931078151849</v>
      </c>
      <c r="E25" s="39" t="n">
        <v>-12.3645835376949</v>
      </c>
      <c r="F25" s="39" t="n">
        <v>-12.4200510982976</v>
      </c>
    </row>
    <row r="26" customFormat="false" ht="15" hidden="false" customHeight="false" outlineLevel="0" collapsed="false">
      <c r="A26" s="1" t="s">
        <v>45</v>
      </c>
      <c r="B26" s="39" t="n">
        <v>-3.1</v>
      </c>
      <c r="C26" s="39" t="n">
        <v>-4.1</v>
      </c>
      <c r="D26" s="39" t="n">
        <v>-4.1</v>
      </c>
      <c r="E26" s="39" t="n">
        <v>-4.1</v>
      </c>
      <c r="F26" s="39" t="n">
        <v>-4.1</v>
      </c>
    </row>
    <row r="27" customFormat="false" ht="15" hidden="false" customHeight="false" outlineLevel="0" collapsed="false">
      <c r="A27" s="1" t="s">
        <v>46</v>
      </c>
      <c r="B27" s="39" t="n">
        <v>6</v>
      </c>
      <c r="C27" s="39" t="n">
        <v>16.1119544409034</v>
      </c>
      <c r="D27" s="39" t="n">
        <v>15.1688926668047</v>
      </c>
      <c r="E27" s="39" t="n">
        <v>11.1102169006686</v>
      </c>
      <c r="F27" s="39" t="n">
        <v>3.95485955323904</v>
      </c>
    </row>
    <row r="28" customFormat="false" ht="15" hidden="false" customHeight="false" outlineLevel="0" collapsed="false">
      <c r="A28" s="1" t="s">
        <v>47</v>
      </c>
      <c r="B28" s="39" t="n">
        <v>-36.6</v>
      </c>
      <c r="C28" s="39" t="n">
        <v>-24</v>
      </c>
      <c r="D28" s="39" t="n">
        <v>-24</v>
      </c>
      <c r="E28" s="39" t="n">
        <v>-24</v>
      </c>
      <c r="F28" s="39" t="n">
        <v>-24</v>
      </c>
    </row>
    <row r="29" customFormat="false" ht="15" hidden="false" customHeight="false" outlineLevel="0" collapsed="false">
      <c r="A29" s="1" t="s">
        <v>48</v>
      </c>
      <c r="B29" s="39" t="n">
        <v>0</v>
      </c>
      <c r="C29" s="39"/>
      <c r="D29" s="39" t="n">
        <v>-5</v>
      </c>
      <c r="E29" s="39" t="n">
        <v>-5</v>
      </c>
      <c r="F29" s="39" t="n">
        <v>-5</v>
      </c>
    </row>
    <row r="30" customFormat="false" ht="15" hidden="false" customHeight="false" outlineLevel="0" collapsed="false">
      <c r="B30" s="41"/>
      <c r="C30" s="41"/>
      <c r="D30" s="41"/>
      <c r="E30" s="41"/>
      <c r="F30" s="41"/>
    </row>
    <row r="31" customFormat="false" ht="15" hidden="false" customHeight="false" outlineLevel="0" collapsed="false">
      <c r="A31" s="1" t="s">
        <v>49</v>
      </c>
      <c r="B31" s="45" t="n">
        <f aca="false">SUM(B20:B30)</f>
        <v>-2.81681353958498</v>
      </c>
      <c r="C31" s="45" t="n">
        <f aca="false">SUM(C20:C30)</f>
        <v>-6.26062321704302</v>
      </c>
      <c r="D31" s="45" t="n">
        <f aca="false">SUM(D20:D30)</f>
        <v>26.1818327091683</v>
      </c>
      <c r="E31" s="45" t="n">
        <f aca="false">SUM(E20:E30)</f>
        <v>65.1790284084952</v>
      </c>
      <c r="F31" s="45" t="n">
        <f aca="false">SUM(F20:F30)</f>
        <v>31.137897238816</v>
      </c>
    </row>
    <row r="32" customFormat="false" ht="15" hidden="false" customHeight="false" outlineLevel="0" collapsed="false">
      <c r="A32" s="48" t="s">
        <v>50</v>
      </c>
      <c r="B32" s="45" t="n">
        <f aca="false">B31-B28-B24</f>
        <v>42.983186460415</v>
      </c>
      <c r="C32" s="45" t="n">
        <f aca="false">C31-C28-C24</f>
        <v>26.939376782957</v>
      </c>
      <c r="D32" s="45" t="n">
        <f aca="false">D31-D28-D24</f>
        <v>50.1818327091683</v>
      </c>
      <c r="E32" s="45" t="n">
        <f aca="false">E31-E28-E24</f>
        <v>89.1790284084952</v>
      </c>
      <c r="F32" s="45" t="n">
        <f aca="false">F31-F28-F24</f>
        <v>55.137897238816</v>
      </c>
    </row>
    <row r="33" customFormat="false" ht="15" hidden="false" customHeight="false" outlineLevel="0" collapsed="false">
      <c r="B33" s="41"/>
      <c r="C33" s="41"/>
      <c r="D33" s="41"/>
      <c r="E33" s="41"/>
      <c r="F33" s="41"/>
    </row>
    <row r="34" customFormat="false" ht="15" hidden="false" customHeight="false" outlineLevel="0" collapsed="false">
      <c r="A34" s="1" t="s">
        <v>51</v>
      </c>
      <c r="B34" s="39" t="n">
        <v>-81.8</v>
      </c>
      <c r="C34" s="39" t="n">
        <f aca="false">B35</f>
        <v>-84.616813539585</v>
      </c>
      <c r="D34" s="39" t="n">
        <f aca="false">C35</f>
        <v>-90.877436756628</v>
      </c>
      <c r="E34" s="39" t="n">
        <f aca="false">D35</f>
        <v>-64.6956040474597</v>
      </c>
      <c r="F34" s="39" t="n">
        <f aca="false">E35</f>
        <v>0.483424361035503</v>
      </c>
    </row>
    <row r="35" customFormat="false" ht="15" hidden="false" customHeight="false" outlineLevel="0" collapsed="false">
      <c r="A35" s="1" t="s">
        <v>52</v>
      </c>
      <c r="B35" s="39" t="n">
        <f aca="false">B34+B31</f>
        <v>-84.616813539585</v>
      </c>
      <c r="C35" s="39" t="n">
        <f aca="false">C34+C31</f>
        <v>-90.877436756628</v>
      </c>
      <c r="D35" s="39" t="n">
        <f aca="false">D34+D31</f>
        <v>-64.6956040474597</v>
      </c>
      <c r="E35" s="39" t="n">
        <f aca="false">E34+E31</f>
        <v>0.483424361035503</v>
      </c>
      <c r="F35" s="39" t="n">
        <f aca="false">F34+F31</f>
        <v>31.6213215998515</v>
      </c>
    </row>
    <row r="36" customFormat="false" ht="15" hidden="false" customHeight="false" outlineLevel="0" collapsed="false">
      <c r="A36" s="44" t="s">
        <v>53</v>
      </c>
      <c r="B36" s="49" t="n">
        <f aca="false">-B35/(B20-B15)</f>
        <v>0.898771337382447</v>
      </c>
      <c r="C36" s="49" t="n">
        <f aca="false">-C35/(C20-C15)</f>
        <v>0.981129688801342</v>
      </c>
      <c r="D36" s="49" t="n">
        <f aca="false">-D35/(D20-D15)</f>
        <v>0.578689559507347</v>
      </c>
      <c r="E36" s="49" t="n">
        <f aca="false">-E35/(E20-E15)</f>
        <v>-0.00388620595881691</v>
      </c>
      <c r="F36" s="49" t="n">
        <f aca="false">-F35/(F20-F15)</f>
        <v>-0.247877912451579</v>
      </c>
    </row>
    <row r="37" customFormat="false" ht="15" hidden="false" customHeight="false" outlineLevel="0" collapsed="false">
      <c r="B37" s="41"/>
      <c r="C37" s="41"/>
      <c r="D37" s="41"/>
      <c r="E37" s="41"/>
      <c r="F37" s="41"/>
    </row>
    <row r="38" customFormat="false" ht="15" hidden="false" customHeight="false" outlineLevel="0" collapsed="false">
      <c r="B38" s="39"/>
      <c r="C38" s="39"/>
      <c r="D38" s="39"/>
      <c r="E38" s="39"/>
      <c r="F38" s="39"/>
    </row>
    <row r="39" customFormat="false" ht="15" hidden="false" customHeight="false" outlineLevel="0" collapsed="false">
      <c r="B39" s="39"/>
      <c r="C39" s="39"/>
      <c r="D39" s="39"/>
      <c r="E39" s="39"/>
      <c r="F39" s="39"/>
    </row>
    <row r="40" customFormat="false" ht="15" hidden="false" customHeight="false" outlineLevel="0" collapsed="false">
      <c r="B40" s="39"/>
      <c r="C40" s="39"/>
      <c r="D40" s="39"/>
      <c r="E40" s="39"/>
      <c r="F40" s="39"/>
    </row>
    <row r="41" customFormat="false" ht="15" hidden="false" customHeight="false" outlineLevel="0" collapsed="false">
      <c r="B41" s="39"/>
      <c r="C41" s="39"/>
      <c r="D41" s="39"/>
      <c r="E41" s="39"/>
      <c r="F41" s="39"/>
    </row>
    <row r="42" customFormat="false" ht="15" hidden="false" customHeight="false" outlineLevel="0" collapsed="false">
      <c r="B42" s="39"/>
      <c r="C42" s="39"/>
      <c r="D42" s="39"/>
      <c r="E42" s="39"/>
      <c r="F42" s="39"/>
    </row>
    <row r="43" customFormat="false" ht="15" hidden="false" customHeight="false" outlineLevel="0" collapsed="false">
      <c r="B43" s="39"/>
      <c r="C43" s="39"/>
      <c r="D43" s="39"/>
      <c r="E43" s="39"/>
      <c r="F43" s="39"/>
    </row>
    <row r="44" customFormat="false" ht="15" hidden="false" customHeight="false" outlineLevel="0" collapsed="false">
      <c r="B44" s="39"/>
      <c r="C44" s="39"/>
      <c r="D44" s="39"/>
      <c r="E44" s="39"/>
      <c r="F44" s="39"/>
    </row>
    <row r="45" customFormat="false" ht="15" hidden="false" customHeight="false" outlineLevel="0" collapsed="false">
      <c r="B45" s="39"/>
      <c r="C45" s="39"/>
      <c r="D45" s="39"/>
      <c r="E45" s="39"/>
      <c r="F45" s="39"/>
    </row>
    <row r="46" customFormat="false" ht="15" hidden="false" customHeight="false" outlineLevel="0" collapsed="false">
      <c r="B46" s="39"/>
      <c r="C46" s="39"/>
      <c r="D46" s="39"/>
      <c r="E46" s="39"/>
      <c r="F46" s="39"/>
    </row>
    <row r="47" customFormat="false" ht="15" hidden="false" customHeight="false" outlineLevel="0" collapsed="false">
      <c r="B47" s="39"/>
      <c r="C47" s="39"/>
      <c r="D47" s="39"/>
      <c r="E47" s="39"/>
      <c r="F47" s="39"/>
    </row>
    <row r="48" customFormat="false" ht="15" hidden="false" customHeight="false" outlineLevel="0" collapsed="false">
      <c r="B48" s="39"/>
      <c r="C48" s="39"/>
      <c r="D48" s="39"/>
      <c r="E48" s="39"/>
      <c r="F48" s="39"/>
    </row>
  </sheetData>
  <mergeCells count="1">
    <mergeCell ref="B3: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B2:AE92"/>
  <sheetViews>
    <sheetView showFormulas="false" showGridLines="false" showRowColHeaders="true" showZeros="true" rightToLeft="false" tabSelected="false" showOutlineSymbols="true" defaultGridColor="true" view="normal" topLeftCell="A22" colorId="64" zoomScale="85" zoomScaleNormal="85" zoomScalePageLayoutView="85" workbookViewId="0">
      <selection pane="topLeft" activeCell="J49" activeCellId="0" sqref="J49"/>
    </sheetView>
  </sheetViews>
  <sheetFormatPr defaultColWidth="9.171875" defaultRowHeight="13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.84"/>
    <col collapsed="false" customWidth="true" hidden="false" outlineLevel="0" max="3" min="3" style="1" width="27.66"/>
    <col collapsed="false" customWidth="true" hidden="false" outlineLevel="0" max="5" min="4" style="1" width="3.5"/>
    <col collapsed="false" customWidth="true" hidden="false" outlineLevel="0" max="22" min="6" style="1" width="12.66"/>
    <col collapsed="false" customWidth="true" hidden="false" outlineLevel="0" max="23" min="23" style="1" width="3.5"/>
    <col collapsed="false" customWidth="false" hidden="false" outlineLevel="0" max="1024" min="24" style="1" width="9.16"/>
  </cols>
  <sheetData>
    <row r="2" customFormat="false" ht="12" hidden="false" customHeight="true" outlineLevel="0" collapsed="false">
      <c r="B2" s="50"/>
      <c r="E2" s="51"/>
      <c r="O2" s="52"/>
      <c r="R2" s="53"/>
    </row>
    <row r="3" customFormat="false" ht="12" hidden="false" customHeight="true" outlineLevel="0" collapsed="false">
      <c r="B3" s="50"/>
      <c r="E3" s="51"/>
      <c r="O3" s="52"/>
      <c r="R3" s="53"/>
    </row>
    <row r="4" customFormat="false" ht="4.5" hidden="false" customHeight="true" outlineLevel="0" collapsed="false">
      <c r="B4" s="24"/>
      <c r="C4" s="54"/>
      <c r="D4" s="54"/>
      <c r="E4" s="55"/>
      <c r="F4" s="56"/>
      <c r="G4" s="56"/>
      <c r="H4" s="56"/>
      <c r="I4" s="56"/>
      <c r="J4" s="56"/>
      <c r="K4" s="56"/>
      <c r="L4" s="24"/>
      <c r="M4" s="24"/>
      <c r="N4" s="57"/>
      <c r="O4" s="24"/>
      <c r="P4" s="24"/>
      <c r="Q4" s="24"/>
      <c r="R4" s="24"/>
      <c r="S4" s="24"/>
      <c r="T4" s="24"/>
      <c r="U4" s="24"/>
      <c r="V4" s="24"/>
    </row>
    <row r="5" customFormat="false" ht="12.75" hidden="false" customHeight="true" outlineLevel="0" collapsed="false">
      <c r="B5" s="24"/>
      <c r="C5" s="58" t="s">
        <v>54</v>
      </c>
      <c r="D5" s="59"/>
      <c r="E5" s="60"/>
      <c r="F5" s="61"/>
      <c r="G5" s="61"/>
      <c r="H5" s="61"/>
      <c r="I5" s="61"/>
      <c r="J5" s="61"/>
      <c r="K5" s="61"/>
      <c r="L5" s="62"/>
      <c r="M5" s="62"/>
      <c r="N5" s="63"/>
      <c r="O5" s="62"/>
      <c r="P5" s="62"/>
      <c r="Q5" s="62"/>
      <c r="R5" s="62"/>
      <c r="S5" s="62"/>
      <c r="T5" s="62"/>
      <c r="U5" s="62"/>
      <c r="V5" s="64"/>
    </row>
    <row r="6" customFormat="false" ht="4.5" hidden="false" customHeight="true" outlineLevel="0" collapsed="false">
      <c r="B6" s="24"/>
      <c r="C6" s="24"/>
      <c r="D6" s="24"/>
      <c r="E6" s="27"/>
      <c r="F6" s="24"/>
      <c r="G6" s="24"/>
      <c r="H6" s="24"/>
      <c r="I6" s="24"/>
      <c r="J6" s="24"/>
      <c r="K6" s="24"/>
      <c r="L6" s="24"/>
      <c r="M6" s="24"/>
      <c r="N6" s="57"/>
      <c r="O6" s="24"/>
      <c r="P6" s="24"/>
      <c r="Q6" s="24"/>
      <c r="R6" s="24"/>
      <c r="S6" s="24"/>
    </row>
    <row r="7" customFormat="false" ht="13" hidden="false" customHeight="false" outlineLevel="0" collapsed="false">
      <c r="B7" s="24"/>
      <c r="D7" s="26"/>
      <c r="F7" s="65" t="s">
        <v>55</v>
      </c>
      <c r="G7" s="65"/>
      <c r="H7" s="65"/>
      <c r="I7" s="65"/>
      <c r="J7" s="65"/>
      <c r="K7" s="65"/>
      <c r="L7" s="66" t="s">
        <v>56</v>
      </c>
      <c r="M7" s="66"/>
      <c r="N7" s="66"/>
      <c r="O7" s="66"/>
      <c r="P7" s="66"/>
      <c r="Q7" s="67" t="s">
        <v>57</v>
      </c>
      <c r="R7" s="67"/>
      <c r="S7" s="67"/>
      <c r="T7" s="67"/>
      <c r="U7" s="67"/>
      <c r="V7" s="67"/>
    </row>
    <row r="8" customFormat="false" ht="12.75" hidden="false" customHeight="true" outlineLevel="0" collapsed="false">
      <c r="B8" s="24"/>
      <c r="D8" s="24"/>
      <c r="E8" s="27"/>
      <c r="F8" s="24"/>
      <c r="G8" s="24"/>
      <c r="H8" s="24"/>
      <c r="I8" s="24"/>
      <c r="J8" s="24"/>
      <c r="K8" s="24"/>
      <c r="L8" s="24"/>
      <c r="M8" s="68"/>
      <c r="N8" s="57"/>
      <c r="O8" s="24"/>
      <c r="P8" s="24"/>
      <c r="Q8" s="24"/>
      <c r="R8" s="24"/>
      <c r="S8" s="24"/>
    </row>
    <row r="9" customFormat="false" ht="12.75" hidden="false" customHeight="true" outlineLevel="0" collapsed="false">
      <c r="B9" s="24"/>
      <c r="C9" s="69" t="str">
        <f aca="false">TEXT(Assumptions!$D$11,"mmmm")&amp;" YE ($mm)"</f>
        <v>March YE ($mm)</v>
      </c>
      <c r="D9" s="70"/>
      <c r="E9" s="71"/>
      <c r="F9" s="72" t="n">
        <v>41729</v>
      </c>
      <c r="G9" s="72" t="n">
        <f aca="false">+EDATE(F9,12)</f>
        <v>42094</v>
      </c>
      <c r="H9" s="72" t="n">
        <f aca="false">+EDATE(G9,12)</f>
        <v>42460</v>
      </c>
      <c r="I9" s="72" t="n">
        <f aca="false">+EDATE(H9,12)</f>
        <v>42825</v>
      </c>
      <c r="J9" s="72" t="n">
        <f aca="false">+EDATE(I9,12)</f>
        <v>43190</v>
      </c>
      <c r="K9" s="72" t="n">
        <f aca="false">+EDATE(J9,12)</f>
        <v>43555</v>
      </c>
      <c r="L9" s="73" t="n">
        <f aca="false">+EDATE(K9,12)</f>
        <v>43921</v>
      </c>
      <c r="M9" s="73" t="n">
        <f aca="false">+EDATE(L9,12)</f>
        <v>44286</v>
      </c>
      <c r="N9" s="73" t="n">
        <f aca="false">+EDATE(M9,12)</f>
        <v>44651</v>
      </c>
      <c r="O9" s="73" t="n">
        <f aca="false">+EDATE(N9,12)</f>
        <v>45016</v>
      </c>
      <c r="P9" s="73" t="n">
        <f aca="false">+EDATE(O9,12)</f>
        <v>45382</v>
      </c>
      <c r="Q9" s="73" t="n">
        <f aca="false">+EDATE(P9,12)</f>
        <v>45747</v>
      </c>
      <c r="R9" s="73" t="n">
        <f aca="false">+EDATE(Q9,12)</f>
        <v>46112</v>
      </c>
      <c r="S9" s="73" t="n">
        <f aca="false">+EDATE(R9,12)</f>
        <v>46477</v>
      </c>
      <c r="T9" s="73" t="n">
        <f aca="false">+EDATE(S9,12)</f>
        <v>46843</v>
      </c>
      <c r="U9" s="73" t="n">
        <f aca="false">+EDATE(T9,12)</f>
        <v>47208</v>
      </c>
      <c r="V9" s="73" t="n">
        <f aca="false">+EDATE(U9,12)</f>
        <v>47573</v>
      </c>
    </row>
    <row r="10" customFormat="false" ht="12.75" hidden="false" customHeight="true" outlineLevel="0" collapsed="false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68"/>
      <c r="Q10" s="24"/>
      <c r="R10" s="24"/>
      <c r="S10" s="24"/>
      <c r="U10" s="24"/>
      <c r="V10" s="24"/>
    </row>
    <row r="11" customFormat="false" ht="13" hidden="false" customHeight="false" outlineLevel="0" collapsed="false">
      <c r="B11" s="24"/>
      <c r="C11" s="74" t="s">
        <v>58</v>
      </c>
      <c r="D11" s="74"/>
      <c r="E11" s="75"/>
      <c r="F11" s="76" t="n">
        <v>939.7</v>
      </c>
      <c r="G11" s="76" t="n">
        <v>1004.9</v>
      </c>
      <c r="H11" s="76" t="n">
        <v>1021.5</v>
      </c>
      <c r="I11" s="76" t="n">
        <v>1095</v>
      </c>
      <c r="J11" s="76" t="n">
        <v>1135.1</v>
      </c>
      <c r="K11" s="76" t="n">
        <v>1138.6</v>
      </c>
      <c r="L11" s="77" t="n">
        <f aca="false">K11*(1+L13)</f>
        <v>1149.23121421216</v>
      </c>
      <c r="M11" s="77" t="n">
        <f aca="false">L11*(1+M13)</f>
        <v>1255.63045783327</v>
      </c>
      <c r="N11" s="77" t="n">
        <f aca="false">M11*(1+N13)</f>
        <v>1353.83738573016</v>
      </c>
      <c r="O11" s="77" t="n">
        <f aca="false">N11*(1+O13)</f>
        <v>1446.97547958544</v>
      </c>
      <c r="P11" s="77" t="n">
        <f aca="false">O11*(1+P13)</f>
        <v>1442.6203434362</v>
      </c>
      <c r="Q11" s="77" t="n">
        <f aca="false">P11*(1+Q13)</f>
        <v>1471.47275030492</v>
      </c>
      <c r="R11" s="77" t="n">
        <f aca="false">Q11*(1+R13)</f>
        <v>1486.18747780797</v>
      </c>
      <c r="S11" s="77" t="n">
        <f aca="false">R11*(1+S13)</f>
        <v>1501.04935258605</v>
      </c>
      <c r="T11" s="77" t="n">
        <f aca="false">S11*(1+T13)</f>
        <v>1516.05984611191</v>
      </c>
      <c r="U11" s="77" t="n">
        <f aca="false">T11*(1+U13)</f>
        <v>1531.22044457303</v>
      </c>
      <c r="V11" s="77" t="n">
        <f aca="false">U11*(1+V13)</f>
        <v>1546.53264901876</v>
      </c>
    </row>
    <row r="12" customFormat="false" ht="13" hidden="false" customHeight="false" outlineLevel="1" collapsed="false">
      <c r="B12" s="24"/>
      <c r="C12" s="78" t="s">
        <v>59</v>
      </c>
      <c r="D12" s="78"/>
      <c r="E12" s="79"/>
      <c r="F12" s="80"/>
      <c r="G12" s="80"/>
      <c r="H12" s="80"/>
      <c r="I12" s="80"/>
      <c r="J12" s="80"/>
      <c r="K12" s="80"/>
      <c r="L12" s="81" t="n">
        <f aca="false">+'Company fin forecasts'!B5</f>
        <v>1149.23121421216</v>
      </c>
      <c r="M12" s="81" t="n">
        <f aca="false">+'Company fin forecasts'!C5</f>
        <v>1255.63045783327</v>
      </c>
      <c r="N12" s="81" t="n">
        <f aca="false">+'Company fin forecasts'!D5</f>
        <v>1353.83738573016</v>
      </c>
      <c r="O12" s="81" t="n">
        <f aca="false">+'Company fin forecasts'!E5</f>
        <v>1446.97547958544</v>
      </c>
      <c r="P12" s="81" t="n">
        <f aca="false">+'Company fin forecasts'!F5</f>
        <v>1442.6203434362</v>
      </c>
      <c r="Q12" s="82"/>
      <c r="R12" s="82"/>
      <c r="S12" s="82"/>
      <c r="T12" s="82"/>
      <c r="U12" s="82"/>
      <c r="V12" s="82"/>
    </row>
    <row r="13" customFormat="false" ht="13" hidden="false" customHeight="false" outlineLevel="0" collapsed="false">
      <c r="B13" s="83"/>
      <c r="C13" s="83" t="s">
        <v>60</v>
      </c>
      <c r="D13" s="83"/>
      <c r="E13" s="84"/>
      <c r="L13" s="85" t="n">
        <f aca="false">IF(ISERROR(L12/K11-1),"n.a.",L12/K11-1)</f>
        <v>0.00933709310746256</v>
      </c>
      <c r="M13" s="85" t="n">
        <f aca="false">IF(ISERROR(M12/L12-1),"n.a.",M12/L12-1)</f>
        <v>0.0925829739962802</v>
      </c>
      <c r="N13" s="85" t="n">
        <f aca="false">IF(ISERROR(N12/M12-1),"n.a.",N12/M12-1)</f>
        <v>0.0782132412321008</v>
      </c>
      <c r="O13" s="85" t="n">
        <f aca="false">IF(ISERROR(O12/N12-1),"n.a.",O12/N12-1)</f>
        <v>0.0687956285126874</v>
      </c>
      <c r="P13" s="85" t="n">
        <f aca="false">IF(ISERROR(P12/O12-1),"n.a.",P12/O12-1)</f>
        <v>-0.00300982028423447</v>
      </c>
      <c r="Q13" s="86" t="n">
        <v>0.02</v>
      </c>
      <c r="R13" s="87" t="n">
        <v>0.01</v>
      </c>
      <c r="S13" s="87" t="n">
        <v>0.01</v>
      </c>
      <c r="T13" s="87" t="n">
        <v>0.01</v>
      </c>
      <c r="U13" s="87" t="n">
        <v>0.01</v>
      </c>
      <c r="V13" s="86" t="n">
        <v>0.01</v>
      </c>
      <c r="Y13" s="88" t="s">
        <v>61</v>
      </c>
      <c r="Z13" s="88"/>
      <c r="AA13" s="88"/>
      <c r="AB13" s="88"/>
      <c r="AC13" s="88"/>
      <c r="AD13" s="88"/>
      <c r="AE13" s="88"/>
    </row>
    <row r="14" customFormat="false" ht="13" hidden="false" customHeight="false" outlineLevel="0" collapsed="false">
      <c r="B14" s="83"/>
      <c r="C14" s="83"/>
      <c r="D14" s="83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</row>
    <row r="15" customFormat="false" ht="13" hidden="false" customHeight="false" outlineLevel="0" collapsed="false">
      <c r="B15" s="24"/>
      <c r="C15" s="74" t="s">
        <v>62</v>
      </c>
      <c r="D15" s="74"/>
      <c r="E15" s="75"/>
      <c r="F15" s="76" t="n">
        <v>101.1</v>
      </c>
      <c r="G15" s="76" t="n">
        <v>109.9</v>
      </c>
      <c r="H15" s="76" t="n">
        <v>114.6</v>
      </c>
      <c r="I15" s="76" t="n">
        <v>108.7</v>
      </c>
      <c r="J15" s="76" t="n">
        <v>109.5</v>
      </c>
      <c r="K15" s="76" t="n">
        <v>98.2</v>
      </c>
      <c r="L15" s="77" t="n">
        <f aca="false">L11*L18</f>
        <v>94.1472096629387</v>
      </c>
      <c r="M15" s="77" t="n">
        <f aca="false">M11*M18</f>
        <v>92.625305088519</v>
      </c>
      <c r="N15" s="77" t="n">
        <f aca="false">N11*N18</f>
        <v>111.796736237192</v>
      </c>
      <c r="O15" s="77" t="n">
        <f aca="false">O11*O18</f>
        <v>124.394941019203</v>
      </c>
      <c r="P15" s="77" t="n">
        <f aca="false">P11*P18</f>
        <v>127.568129354924</v>
      </c>
      <c r="Q15" s="77" t="n">
        <f aca="false">Q11*Q18</f>
        <v>132.432547527443</v>
      </c>
      <c r="R15" s="77" t="n">
        <f aca="false">R11*R18</f>
        <v>133.756873002717</v>
      </c>
      <c r="S15" s="77" t="n">
        <f aca="false">S11*S18</f>
        <v>135.094441732744</v>
      </c>
      <c r="T15" s="77" t="n">
        <f aca="false">T11*T18</f>
        <v>136.445386150072</v>
      </c>
      <c r="U15" s="77" t="n">
        <f aca="false">U11*U18</f>
        <v>137.809840011573</v>
      </c>
      <c r="V15" s="77" t="n">
        <f aca="false">V11*V18</f>
        <v>139.187938411688</v>
      </c>
    </row>
    <row r="16" customFormat="false" ht="12.75" hidden="false" customHeight="true" outlineLevel="1" collapsed="false">
      <c r="B16" s="24"/>
      <c r="C16" s="78" t="str">
        <f aca="false">+$C$12</f>
        <v>Management case</v>
      </c>
      <c r="D16" s="78"/>
      <c r="E16" s="79"/>
      <c r="F16" s="82"/>
      <c r="G16" s="82"/>
      <c r="H16" s="82"/>
      <c r="I16" s="82"/>
      <c r="J16" s="82"/>
      <c r="K16" s="82"/>
      <c r="L16" s="81" t="n">
        <f aca="false">+('Company fin forecasts'!B20-'Company fin forecasts'!B15)</f>
        <v>94.1472096629387</v>
      </c>
      <c r="M16" s="81" t="n">
        <f aca="false">+('Company fin forecasts'!C20-'Company fin forecasts'!C15)</f>
        <v>92.625305088519</v>
      </c>
      <c r="N16" s="81" t="n">
        <f aca="false">+('Company fin forecasts'!D20-'Company fin forecasts'!D15)</f>
        <v>111.796736237192</v>
      </c>
      <c r="O16" s="81" t="n">
        <f aca="false">+('Company fin forecasts'!E20-'Company fin forecasts'!E15)</f>
        <v>124.394941019203</v>
      </c>
      <c r="P16" s="81" t="n">
        <f aca="false">+('Company fin forecasts'!F20-'Company fin forecasts'!F15)</f>
        <v>127.568129354924</v>
      </c>
      <c r="Q16" s="82"/>
      <c r="R16" s="82"/>
      <c r="S16" s="82"/>
      <c r="T16" s="82"/>
      <c r="U16" s="82"/>
      <c r="V16" s="82"/>
    </row>
    <row r="17" customFormat="false" ht="13" hidden="false" customHeight="false" outlineLevel="0" collapsed="false">
      <c r="B17" s="24"/>
      <c r="C17" s="83" t="s">
        <v>63</v>
      </c>
      <c r="D17" s="83"/>
      <c r="E17" s="84"/>
      <c r="F17" s="85" t="str">
        <f aca="false">IF(ISERROR(F15/E15-1),"n.a.",F15/E15-1)</f>
        <v>n.a.</v>
      </c>
      <c r="G17" s="84" t="n">
        <f aca="false">IF(ISERROR(G15/F15-1),"n.a.",G15/F15-1)</f>
        <v>0.0870425321463899</v>
      </c>
      <c r="H17" s="84" t="n">
        <f aca="false">IF(ISERROR(H15/G15-1),"n.a.",H15/G15-1)</f>
        <v>0.0427661510464057</v>
      </c>
      <c r="I17" s="84" t="n">
        <f aca="false">IF(ISERROR(I15/H15-1),"n.a.",I15/H15-1)</f>
        <v>-0.0514834205933682</v>
      </c>
      <c r="J17" s="84" t="n">
        <f aca="false">IF(ISERROR(J15/I15-1),"n.a.",J15/I15-1)</f>
        <v>0.00735970561177557</v>
      </c>
      <c r="K17" s="84" t="n">
        <f aca="false">IF(ISERROR(K15/J15-1),"n.a.",K15/J15-1)</f>
        <v>-0.103196347031963</v>
      </c>
      <c r="L17" s="84" t="n">
        <f aca="false">IF(ISERROR(L15/K15-1),"n.a.",L15/K15-1)</f>
        <v>-0.0412707773631501</v>
      </c>
      <c r="M17" s="84" t="n">
        <f aca="false">IF(ISERROR(M15/L15-1),"n.a.",M15/L15-1)</f>
        <v>-0.0161651585837579</v>
      </c>
      <c r="N17" s="84" t="n">
        <f aca="false">IF(ISERROR(N15/M15-1),"n.a.",N15/M15-1)</f>
        <v>0.206978332004969</v>
      </c>
      <c r="O17" s="84" t="n">
        <f aca="false">IF(ISERROR(O15/N15-1),"n.a.",O15/N15-1)</f>
        <v>0.11268848453037</v>
      </c>
      <c r="P17" s="84" t="n">
        <f aca="false">IF(ISERROR(P15/O15-1),"n.a.",P15/O15-1)</f>
        <v>0.0255089821959189</v>
      </c>
      <c r="Q17" s="84" t="n">
        <f aca="false">IF(ISERROR(Q15/P15-1),"n.a.",Q15/P15-1)</f>
        <v>0.03813192367966</v>
      </c>
      <c r="R17" s="84" t="n">
        <f aca="false">IF(ISERROR(R15/Q15-1),"n.a.",R15/Q15-1)</f>
        <v>0.01</v>
      </c>
      <c r="S17" s="84" t="n">
        <f aca="false">IF(ISERROR(S15/R15-1),"n.a.",S15/R15-1)</f>
        <v>0.01</v>
      </c>
      <c r="T17" s="84" t="n">
        <f aca="false">IF(ISERROR(T15/S15-1),"n.a.",T15/S15-1)</f>
        <v>0.0100000000000002</v>
      </c>
      <c r="U17" s="84" t="n">
        <f aca="false">IF(ISERROR(U15/T15-1),"n.a.",U15/T15-1)</f>
        <v>0.01</v>
      </c>
      <c r="V17" s="84" t="n">
        <f aca="false">IF(ISERROR(V15/U15-1),"n.a.",V15/U15-1)</f>
        <v>0.01</v>
      </c>
    </row>
    <row r="18" customFormat="false" ht="13" hidden="false" customHeight="false" outlineLevel="0" collapsed="false">
      <c r="B18" s="24"/>
      <c r="C18" s="83" t="s">
        <v>64</v>
      </c>
      <c r="D18" s="83"/>
      <c r="E18" s="84"/>
      <c r="L18" s="85" t="n">
        <f aca="false">IF(ISERROR(L16/L$12),"n.a.",L16/L$12)</f>
        <v>0.0819219043989162</v>
      </c>
      <c r="M18" s="85" t="n">
        <f aca="false">IF(ISERROR(M16/M$12),"n.a.",M16/M$12)</f>
        <v>0.0737679661326103</v>
      </c>
      <c r="N18" s="85" t="n">
        <f aca="false">IF(ISERROR(N16/N$12),"n.a.",N16/N$12)</f>
        <v>0.0825776695307442</v>
      </c>
      <c r="O18" s="85" t="n">
        <f aca="false">IF(ISERROR(O16/O$12),"n.a.",O16/O$12)</f>
        <v>0.085968935047083</v>
      </c>
      <c r="P18" s="89" t="n">
        <f aca="false">IF(ISERROR(P16/P$12),"n.a.",P16/P$12)</f>
        <v>0.0884280676723771</v>
      </c>
      <c r="Q18" s="87" t="n">
        <v>0.09</v>
      </c>
      <c r="R18" s="87" t="n">
        <v>0.09</v>
      </c>
      <c r="S18" s="87" t="n">
        <v>0.09</v>
      </c>
      <c r="T18" s="87" t="n">
        <v>0.09</v>
      </c>
      <c r="U18" s="87" t="n">
        <v>0.09</v>
      </c>
      <c r="V18" s="86" t="n">
        <v>0.09</v>
      </c>
      <c r="Y18" s="88" t="s">
        <v>65</v>
      </c>
      <c r="Z18" s="88"/>
      <c r="AA18" s="88"/>
      <c r="AB18" s="88"/>
      <c r="AC18" s="88"/>
      <c r="AD18" s="88"/>
      <c r="AE18" s="88"/>
    </row>
    <row r="19" customFormat="false" ht="13" hidden="false" customHeight="false" outlineLevel="0" collapsed="false">
      <c r="B19" s="8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customFormat="false" ht="13" hidden="false" customHeight="false" outlineLevel="0" collapsed="false">
      <c r="B20" s="83"/>
      <c r="C20" s="74" t="s">
        <v>66</v>
      </c>
      <c r="D20" s="74"/>
      <c r="E20" s="75"/>
      <c r="F20" s="75" t="n">
        <f aca="false">-F15+F25</f>
        <v>-23.3</v>
      </c>
      <c r="G20" s="75" t="n">
        <f aca="false">-G15+G25</f>
        <v>-25.3</v>
      </c>
      <c r="H20" s="75" t="n">
        <f aca="false">-H15+H25</f>
        <v>-30.1</v>
      </c>
      <c r="I20" s="75" t="n">
        <f aca="false">-I15+I25</f>
        <v>-31.6</v>
      </c>
      <c r="J20" s="75" t="n">
        <f aca="false">-J15+J25</f>
        <v>-34.9</v>
      </c>
      <c r="K20" s="75" t="n">
        <f aca="false">-K15+K25</f>
        <v>-36</v>
      </c>
      <c r="L20" s="90" t="n">
        <f aca="false">+(('Company fin forecasts'!B18+'Company fin forecasts'!B19))*-1</f>
        <v>-36.1292154</v>
      </c>
      <c r="M20" s="90" t="n">
        <f aca="false">+(('Company fin forecasts'!C18+'Company fin forecasts'!C19))*-1</f>
        <v>-40.455293523349</v>
      </c>
      <c r="N20" s="90" t="n">
        <f aca="false">+(('Company fin forecasts'!D18+'Company fin forecasts'!D19))*-1</f>
        <v>-47.1952576158087</v>
      </c>
      <c r="O20" s="90" t="n">
        <f aca="false">+(('Company fin forecasts'!E18+'Company fin forecasts'!E19))*-1</f>
        <v>-51.8295435875642</v>
      </c>
      <c r="P20" s="90" t="n">
        <f aca="false">+(('Company fin forecasts'!F18+'Company fin forecasts'!F19))*-1</f>
        <v>-54.7999121421592</v>
      </c>
      <c r="Q20" s="77" t="n">
        <f aca="false">Q22*Q40</f>
        <v>47.5</v>
      </c>
      <c r="R20" s="77" t="n">
        <f aca="false">R22*R40</f>
        <v>47.5</v>
      </c>
      <c r="S20" s="77" t="n">
        <f aca="false">S22*S40</f>
        <v>47.5</v>
      </c>
      <c r="T20" s="77" t="n">
        <f aca="false">T22*T40</f>
        <v>47.5</v>
      </c>
      <c r="U20" s="77" t="n">
        <f aca="false">U22*U40</f>
        <v>47.5</v>
      </c>
      <c r="V20" s="77" t="n">
        <f aca="false">V22*V40</f>
        <v>47.5</v>
      </c>
    </row>
    <row r="21" customFormat="false" ht="13" hidden="false" customHeight="false" outlineLevel="0" collapsed="false">
      <c r="B21" s="83"/>
      <c r="C21" s="83" t="s">
        <v>63</v>
      </c>
      <c r="D21" s="83"/>
      <c r="E21" s="84"/>
      <c r="F21" s="84" t="str">
        <f aca="false">IF(ISERROR(F20/E20-1),"n.a.",F20/E20-1)</f>
        <v>n.a.</v>
      </c>
      <c r="G21" s="84" t="n">
        <f aca="false">IF(ISERROR(G20/F20-1),"n.a.",G20/F20-1)</f>
        <v>0.0858369098712453</v>
      </c>
      <c r="H21" s="84" t="n">
        <f aca="false">IF(ISERROR(H20/G20-1),"n.a.",H20/G20-1)</f>
        <v>0.189723320158102</v>
      </c>
      <c r="I21" s="84" t="n">
        <f aca="false">IF(ISERROR(I20/H20-1),"n.a.",I20/H20-1)</f>
        <v>0.0498338870431898</v>
      </c>
      <c r="J21" s="84" t="n">
        <f aca="false">IF(ISERROR(J20/I20-1),"n.a.",J20/I20-1)</f>
        <v>0.104430379746835</v>
      </c>
      <c r="K21" s="84" t="n">
        <f aca="false">IF(ISERROR(K20/J20-1),"n.a.",K20/J20-1)</f>
        <v>0.0315186246418337</v>
      </c>
      <c r="L21" s="84" t="n">
        <f aca="false">IF(ISERROR(L20/K20-1),"n.a.",L20/K20-1)</f>
        <v>0.0035893166666674</v>
      </c>
      <c r="M21" s="84" t="n">
        <f aca="false">IF(ISERROR(M20/L20-1),"n.a.",M20/L20-1)</f>
        <v>0.119739055372594</v>
      </c>
      <c r="N21" s="84" t="n">
        <f aca="false">IF(ISERROR(N20/M20-1),"n.a.",N20/M20-1)</f>
        <v>0.166602773221005</v>
      </c>
      <c r="O21" s="84" t="n">
        <f aca="false">IF(ISERROR(O20/N20-1),"n.a.",O20/N20-1)</f>
        <v>0.0981938907820075</v>
      </c>
      <c r="P21" s="84" t="n">
        <f aca="false">IF(ISERROR(P20/O20-1),"n.a.",P20/O20-1)</f>
        <v>0.0573103359395148</v>
      </c>
      <c r="Q21" s="84" t="n">
        <f aca="false">IF(ISERROR(Q20/P20-1),"n.a.",Q20/P20-1)</f>
        <v>-1.86678971084439</v>
      </c>
      <c r="R21" s="84" t="n">
        <f aca="false">IF(ISERROR(R20/Q20-1),"n.a.",R20/Q20-1)</f>
        <v>0</v>
      </c>
      <c r="S21" s="84" t="n">
        <f aca="false">IF(ISERROR(S20/R20-1),"n.a.",S20/R20-1)</f>
        <v>0</v>
      </c>
      <c r="T21" s="84" t="n">
        <f aca="false">IF(ISERROR(T20/S20-1),"n.a.",T20/S20-1)</f>
        <v>0</v>
      </c>
      <c r="U21" s="84" t="n">
        <f aca="false">IF(ISERROR(U20/T20-1),"n.a.",U20/T20-1)</f>
        <v>0</v>
      </c>
      <c r="V21" s="84" t="n">
        <f aca="false">IF(ISERROR(V20/U20-1),"n.a.",V20/U20-1)</f>
        <v>0</v>
      </c>
    </row>
    <row r="22" customFormat="false" ht="13" hidden="false" customHeight="false" outlineLevel="0" collapsed="false">
      <c r="B22" s="83"/>
      <c r="C22" s="83" t="s">
        <v>67</v>
      </c>
      <c r="D22" s="83"/>
      <c r="E22" s="84"/>
      <c r="F22" s="85" t="n">
        <f aca="false">IF(ISERROR(F20/F$40),"n.a.",F20/F$40)</f>
        <v>0.766447368421053</v>
      </c>
      <c r="G22" s="85" t="n">
        <f aca="false">IF(ISERROR(G20/G$40),"n.a.",G20/G$40)</f>
        <v>0.674666666666667</v>
      </c>
      <c r="H22" s="85" t="n">
        <f aca="false">IF(ISERROR(H20/H$40),"n.a.",H20/H$40)</f>
        <v>0.746898263027295</v>
      </c>
      <c r="I22" s="85" t="n">
        <f aca="false">IF(ISERROR(I20/I$40),"n.a.",I20/I$40)</f>
        <v>0.875346260387812</v>
      </c>
      <c r="J22" s="85" t="n">
        <f aca="false">IF(ISERROR(J20/J$40),"n.a.",J20/J$40)</f>
        <v>0.935656836461126</v>
      </c>
      <c r="K22" s="85" t="n">
        <f aca="false">IF(ISERROR(K20/K$40),"n.a.",K20/K$40)</f>
        <v>1.16129032258065</v>
      </c>
      <c r="L22" s="85" t="n">
        <f aca="false">IF(ISERROR(L20/L$40),"n.a.",L20/L$40)</f>
        <v>1.00358931666667</v>
      </c>
      <c r="M22" s="85" t="n">
        <f aca="false">IF(ISERROR(M20/M$40),"n.a.",M20/M$40)</f>
        <v>0.793241049477432</v>
      </c>
      <c r="N22" s="85" t="n">
        <f aca="false">IF(ISERROR(N20/N$40),"n.a.",N20/N$40)</f>
        <v>0.943905152316175</v>
      </c>
      <c r="O22" s="85" t="n">
        <f aca="false">IF(ISERROR(O20/O$40),"n.a.",O20/O$40)</f>
        <v>1.03659087175128</v>
      </c>
      <c r="P22" s="85" t="n">
        <f aca="false">IF(ISERROR(P20/P$40),"n.a.",P20/P$40)</f>
        <v>1.09599824284318</v>
      </c>
      <c r="Q22" s="87" t="n">
        <v>0.95</v>
      </c>
      <c r="R22" s="87" t="n">
        <v>0.95</v>
      </c>
      <c r="S22" s="87" t="n">
        <v>0.95</v>
      </c>
      <c r="T22" s="87" t="n">
        <v>0.95</v>
      </c>
      <c r="U22" s="87" t="n">
        <v>0.95</v>
      </c>
      <c r="V22" s="86" t="n">
        <v>0.95</v>
      </c>
      <c r="X22" s="68"/>
      <c r="Y22" s="88" t="s">
        <v>68</v>
      </c>
      <c r="Z22" s="88"/>
      <c r="AA22" s="88"/>
      <c r="AB22" s="88"/>
      <c r="AC22" s="88"/>
      <c r="AD22" s="88"/>
      <c r="AE22" s="88"/>
    </row>
    <row r="23" customFormat="false" ht="13" hidden="false" customHeight="false" outlineLevel="0" collapsed="false">
      <c r="B23" s="83"/>
      <c r="C23" s="83" t="s">
        <v>69</v>
      </c>
      <c r="D23" s="83"/>
      <c r="E23" s="84"/>
      <c r="F23" s="85" t="n">
        <f aca="false">F20/F11*-1</f>
        <v>0.0247951473874641</v>
      </c>
      <c r="G23" s="85" t="n">
        <f aca="false">G20/G11*-1</f>
        <v>0.0251766344909941</v>
      </c>
      <c r="H23" s="85" t="n">
        <f aca="false">H20/H11*-1</f>
        <v>0.0294664708761625</v>
      </c>
      <c r="I23" s="85" t="n">
        <f aca="false">I20/I11*-1</f>
        <v>0.0288584474885845</v>
      </c>
      <c r="J23" s="85" t="n">
        <f aca="false">J20/J11*-1</f>
        <v>0.0307461897630165</v>
      </c>
      <c r="K23" s="85" t="n">
        <f aca="false">K20/K11*-1</f>
        <v>0.0316177762164061</v>
      </c>
      <c r="L23" s="85" t="n">
        <f aca="false">L20/L11*-1</f>
        <v>0.0314377254578558</v>
      </c>
      <c r="M23" s="85" t="n">
        <f aca="false">M20/M11*-1</f>
        <v>0.0322191081547663</v>
      </c>
      <c r="N23" s="85" t="n">
        <f aca="false">N20/N11*-1</f>
        <v>0.034860359237572</v>
      </c>
      <c r="O23" s="85" t="n">
        <f aca="false">O20/O11*-1</f>
        <v>0.0358192272908545</v>
      </c>
      <c r="P23" s="85" t="n">
        <f aca="false">P20/P11*-1</f>
        <v>0.0379863713911247</v>
      </c>
      <c r="Q23" s="85" t="n">
        <f aca="false">Q20/Q11*-1</f>
        <v>-0.0322805841903338</v>
      </c>
      <c r="R23" s="85" t="n">
        <f aca="false">R20/R11*-1</f>
        <v>-0.0319609744458751</v>
      </c>
      <c r="S23" s="85" t="n">
        <f aca="false">S20/S11*-1</f>
        <v>-0.0316445291543318</v>
      </c>
      <c r="T23" s="85" t="n">
        <f aca="false">T20/T11*-1</f>
        <v>-0.0313312169844869</v>
      </c>
      <c r="U23" s="85" t="n">
        <f aca="false">U20/U11*-1</f>
        <v>-0.0310210069153335</v>
      </c>
      <c r="V23" s="85" t="n">
        <f aca="false">V20/V11*-1</f>
        <v>-0.0307138682330035</v>
      </c>
    </row>
    <row r="24" customFormat="false" ht="13" hidden="false" customHeight="false" outlineLevel="0" collapsed="false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customFormat="false" ht="13" hidden="false" customHeight="false" outlineLevel="0" collapsed="false">
      <c r="B25" s="24"/>
      <c r="C25" s="74" t="s">
        <v>70</v>
      </c>
      <c r="D25" s="74"/>
      <c r="E25" s="75"/>
      <c r="F25" s="76" t="n">
        <v>77.8</v>
      </c>
      <c r="G25" s="76" t="n">
        <v>84.6</v>
      </c>
      <c r="H25" s="76" t="n">
        <v>84.5</v>
      </c>
      <c r="I25" s="76" t="n">
        <v>77.1</v>
      </c>
      <c r="J25" s="76" t="n">
        <v>74.6</v>
      </c>
      <c r="K25" s="76" t="n">
        <v>62.2</v>
      </c>
      <c r="L25" s="77" t="n">
        <f aca="false">+L15+L20</f>
        <v>58.0179942629386</v>
      </c>
      <c r="M25" s="77" t="n">
        <f aca="false">+M15+M20</f>
        <v>52.17001156517</v>
      </c>
      <c r="N25" s="77" t="n">
        <f aca="false">+N15+N20</f>
        <v>64.6014786213832</v>
      </c>
      <c r="O25" s="77" t="n">
        <f aca="false">+O15+O20</f>
        <v>72.5653974316384</v>
      </c>
      <c r="P25" s="77" t="n">
        <f aca="false">+P15+P20</f>
        <v>72.7682172127646</v>
      </c>
      <c r="Q25" s="77" t="n">
        <f aca="false">Q15+Q20</f>
        <v>179.932547527443</v>
      </c>
      <c r="R25" s="77" t="n">
        <f aca="false">R15+R20</f>
        <v>181.256873002717</v>
      </c>
      <c r="S25" s="77" t="n">
        <f aca="false">S15+S20</f>
        <v>182.594441732744</v>
      </c>
      <c r="T25" s="77" t="n">
        <f aca="false">T15+T20</f>
        <v>183.945386150072</v>
      </c>
      <c r="U25" s="77" t="n">
        <f aca="false">U15+U20</f>
        <v>185.309840011573</v>
      </c>
      <c r="V25" s="77" t="n">
        <f aca="false">V15+V20</f>
        <v>186.687938411688</v>
      </c>
    </row>
    <row r="26" customFormat="false" ht="13" hidden="false" customHeight="false" outlineLevel="0" collapsed="false">
      <c r="B26" s="24"/>
      <c r="C26" s="83" t="s">
        <v>63</v>
      </c>
      <c r="D26" s="83"/>
      <c r="E26" s="84"/>
      <c r="F26" s="84" t="str">
        <f aca="false">IF(ISERROR(F25/E25-1),"n.a.",F25/E25-1)</f>
        <v>n.a.</v>
      </c>
      <c r="G26" s="84" t="n">
        <f aca="false">IF(ISERROR(G25/F25-1),"n.a.",G25/F25-1)</f>
        <v>0.0874035989717223</v>
      </c>
      <c r="H26" s="84" t="n">
        <f aca="false">IF(ISERROR(H25/G25-1),"n.a.",H25/G25-1)</f>
        <v>-0.00118203309692666</v>
      </c>
      <c r="I26" s="84" t="n">
        <f aca="false">IF(ISERROR(I25/H25-1),"n.a.",I25/H25-1)</f>
        <v>-0.0875739644970415</v>
      </c>
      <c r="J26" s="84" t="n">
        <f aca="false">IF(ISERROR(J25/I25-1),"n.a.",J25/I25-1)</f>
        <v>-0.0324254215304799</v>
      </c>
      <c r="K26" s="84" t="n">
        <f aca="false">IF(ISERROR(K25/J25-1),"n.a.",K25/J25-1)</f>
        <v>-0.166219839142091</v>
      </c>
      <c r="L26" s="84" t="n">
        <f aca="false">IF(ISERROR(L25/K25-1),"n.a.",L25/K25-1)</f>
        <v>-0.0672348189238162</v>
      </c>
      <c r="M26" s="84" t="n">
        <f aca="false">IF(ISERROR(M25/L25-1),"n.a.",M25/L25-1)</f>
        <v>-0.100796016340474</v>
      </c>
      <c r="N26" s="84" t="n">
        <f aca="false">IF(ISERROR(N25/M25-1),"n.a.",N25/M25-1)</f>
        <v>0.238287603994185</v>
      </c>
      <c r="O26" s="84" t="n">
        <f aca="false">IF(ISERROR(O25/N25-1),"n.a.",O25/N25-1)</f>
        <v>0.123277655251982</v>
      </c>
      <c r="P26" s="84" t="n">
        <f aca="false">IF(ISERROR(P25/O25-1),"n.a.",P25/O25-1)</f>
        <v>0.00279499304496</v>
      </c>
      <c r="Q26" s="84" t="n">
        <f aca="false">IF(ISERROR(Q25/P25-1),"n.a.",Q25/P25-1)</f>
        <v>1.47268044236049</v>
      </c>
      <c r="R26" s="84" t="n">
        <f aca="false">IF(ISERROR(R25/Q25-1),"n.a.",R25/Q25-1)</f>
        <v>0.00736012185384327</v>
      </c>
      <c r="S26" s="84" t="n">
        <f aca="false">IF(ISERROR(S25/R25-1),"n.a.",S25/R25-1)</f>
        <v>0.00737940971765028</v>
      </c>
      <c r="T26" s="84" t="n">
        <f aca="false">IF(ISERROR(T25/S25-1),"n.a.",T25/S25-1)</f>
        <v>0.00739860646637203</v>
      </c>
      <c r="U26" s="84" t="n">
        <f aca="false">IF(ISERROR(U25/T25-1),"n.a.",U25/T25-1)</f>
        <v>0.00741771180054251</v>
      </c>
      <c r="V26" s="84" t="n">
        <f aca="false">IF(ISERROR(V25/U25-1),"n.a.",V25/U25-1)</f>
        <v>0.00743672543254936</v>
      </c>
    </row>
    <row r="27" customFormat="false" ht="13" hidden="false" customHeight="false" outlineLevel="0" collapsed="false">
      <c r="B27" s="24"/>
      <c r="C27" s="83" t="s">
        <v>69</v>
      </c>
      <c r="D27" s="83"/>
      <c r="E27" s="84"/>
      <c r="F27" s="84" t="n">
        <f aca="false">IF(ISERROR(F25/F$11),"n.a.",F25/F$11)</f>
        <v>0.0827923805469831</v>
      </c>
      <c r="G27" s="84" t="n">
        <f aca="false">IF(ISERROR(G25/G$11),"n.a.",G25/G$11)</f>
        <v>0.084187481341427</v>
      </c>
      <c r="H27" s="84" t="n">
        <f aca="false">IF(ISERROR(H25/H$11),"n.a.",H25/H$11)</f>
        <v>0.0827214880078316</v>
      </c>
      <c r="I27" s="84" t="n">
        <f aca="false">IF(ISERROR(I25/I$11),"n.a.",I25/I$11)</f>
        <v>0.0704109589041096</v>
      </c>
      <c r="J27" s="84" t="n">
        <f aca="false">IF(ISERROR(J25/J$11),"n.a.",J25/J$11)</f>
        <v>0.0657210818430094</v>
      </c>
      <c r="K27" s="84" t="n">
        <f aca="false">IF(ISERROR(K25/K$11),"n.a.",K25/K$11)</f>
        <v>0.0546284911294572</v>
      </c>
      <c r="L27" s="84" t="n">
        <f aca="false">IF(ISERROR(L25/L$11),"n.a.",L25/L$11)</f>
        <v>0.0504841789410604</v>
      </c>
      <c r="M27" s="84" t="n">
        <f aca="false">IF(ISERROR(M25/M$11),"n.a.",M25/M$11)</f>
        <v>0.041548857977844</v>
      </c>
      <c r="N27" s="84" t="n">
        <f aca="false">IF(ISERROR(N25/N$11),"n.a.",N25/N$11)</f>
        <v>0.0477173102931722</v>
      </c>
      <c r="O27" s="84" t="n">
        <f aca="false">IF(ISERROR(O25/O$11),"n.a.",O25/O$11)</f>
        <v>0.0501497077562284</v>
      </c>
      <c r="P27" s="84" t="n">
        <f aca="false">IF(ISERROR(P25/P$11),"n.a.",P25/P$11)</f>
        <v>0.0504416962812524</v>
      </c>
      <c r="Q27" s="84" t="n">
        <f aca="false">IF(ISERROR(Q25/Q$11),"n.a.",Q25/Q$11)</f>
        <v>0.122280584190334</v>
      </c>
      <c r="R27" s="84" t="n">
        <f aca="false">IF(ISERROR(R25/R$11),"n.a.",R25/R$11)</f>
        <v>0.121960974445875</v>
      </c>
      <c r="S27" s="84" t="n">
        <f aca="false">IF(ISERROR(S25/S$11),"n.a.",S25/S$11)</f>
        <v>0.121644529154332</v>
      </c>
      <c r="T27" s="84" t="n">
        <f aca="false">IF(ISERROR(T25/T$11),"n.a.",T25/T$11)</f>
        <v>0.121331216984487</v>
      </c>
      <c r="U27" s="84" t="n">
        <f aca="false">IF(ISERROR(U25/U$11),"n.a.",U25/U$11)</f>
        <v>0.121021006915334</v>
      </c>
      <c r="V27" s="84" t="n">
        <f aca="false">IF(ISERROR(V25/V$11),"n.a.",V25/V$11)</f>
        <v>0.120713868233004</v>
      </c>
    </row>
    <row r="28" customFormat="false" ht="13" hidden="false" customHeight="false" outlineLevel="0" collapsed="false">
      <c r="B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customFormat="false" ht="12.75" hidden="false" customHeight="true" outlineLevel="0" collapsed="false">
      <c r="B29" s="24"/>
      <c r="C29" s="83" t="s">
        <v>71</v>
      </c>
      <c r="D29" s="83"/>
      <c r="E29" s="84"/>
      <c r="F29" s="91"/>
      <c r="G29" s="91"/>
      <c r="H29" s="91"/>
      <c r="I29" s="91"/>
      <c r="J29" s="91"/>
      <c r="K29" s="86" t="n">
        <v>0.19</v>
      </c>
      <c r="L29" s="86" t="n">
        <v>0.19</v>
      </c>
      <c r="M29" s="86" t="n">
        <v>0.17</v>
      </c>
      <c r="N29" s="87" t="n">
        <v>0.17</v>
      </c>
      <c r="O29" s="87" t="n">
        <v>0.17</v>
      </c>
      <c r="P29" s="87" t="n">
        <v>0.17</v>
      </c>
      <c r="Q29" s="87" t="n">
        <v>0.17</v>
      </c>
      <c r="R29" s="87" t="n">
        <v>0.17</v>
      </c>
      <c r="S29" s="87" t="n">
        <v>0.17</v>
      </c>
      <c r="T29" s="87" t="n">
        <v>0.17</v>
      </c>
      <c r="U29" s="87" t="n">
        <v>0.17</v>
      </c>
      <c r="V29" s="87" t="n">
        <v>0.17</v>
      </c>
      <c r="Y29" s="88" t="s">
        <v>72</v>
      </c>
      <c r="Z29" s="88"/>
      <c r="AA29" s="88"/>
      <c r="AB29" s="88"/>
      <c r="AC29" s="88"/>
      <c r="AD29" s="88"/>
      <c r="AE29" s="88"/>
    </row>
    <row r="30" s="92" customFormat="true" ht="12.75" hidden="false" customHeight="true" outlineLevel="0" collapsed="false">
      <c r="B30" s="93"/>
      <c r="C30" s="94"/>
      <c r="D30" s="94"/>
      <c r="E30" s="95"/>
      <c r="F30" s="96"/>
      <c r="G30" s="96"/>
      <c r="H30" s="96"/>
      <c r="I30" s="96"/>
      <c r="J30" s="96"/>
      <c r="K30" s="97"/>
      <c r="L30" s="97"/>
      <c r="M30" s="97"/>
      <c r="N30" s="98"/>
      <c r="O30" s="98"/>
      <c r="P30" s="98"/>
      <c r="Q30" s="98"/>
      <c r="R30" s="98"/>
      <c r="S30" s="98"/>
      <c r="T30" s="98"/>
      <c r="U30" s="98"/>
      <c r="V30" s="98"/>
    </row>
    <row r="31" customFormat="false" ht="13" hidden="false" customHeight="false" outlineLevel="0" collapsed="false">
      <c r="B31" s="24" t="s">
        <v>73</v>
      </c>
      <c r="C31" s="74" t="s">
        <v>74</v>
      </c>
      <c r="D31" s="74"/>
      <c r="E31" s="75"/>
      <c r="F31" s="76" t="n">
        <v>55.5</v>
      </c>
      <c r="G31" s="76" t="n">
        <v>65.8</v>
      </c>
      <c r="H31" s="76" t="n">
        <v>64.9</v>
      </c>
      <c r="I31" s="76" t="n">
        <v>59.5</v>
      </c>
      <c r="J31" s="76" t="n">
        <v>58.4</v>
      </c>
      <c r="K31" s="76" t="n">
        <v>48.3</v>
      </c>
      <c r="L31" s="90" t="n">
        <f aca="false">+('Company fin forecasts'!B13+'Company fin forecasts'!I13)*(1-L29)</f>
        <v>44.4835753529803</v>
      </c>
      <c r="M31" s="90" t="n">
        <f aca="false">+('Company fin forecasts'!C13+'Company fin forecasts'!J13)*(1-M29)</f>
        <v>39.8981095990911</v>
      </c>
      <c r="N31" s="90" t="n">
        <f aca="false">+('Company fin forecasts'!D13+'Company fin forecasts'!K13)*(1-N29)</f>
        <v>50.2162272557481</v>
      </c>
      <c r="O31" s="90" t="n">
        <f aca="false">+('Company fin forecasts'!E13+'Company fin forecasts'!L13)*(1-O29)</f>
        <v>56.8262798682599</v>
      </c>
      <c r="P31" s="90" t="n">
        <f aca="false">+('Company fin forecasts'!F13+'Company fin forecasts'!M13)*(1-P29)</f>
        <v>56.9946202865946</v>
      </c>
      <c r="Q31" s="24"/>
      <c r="R31" s="24"/>
      <c r="S31" s="24"/>
      <c r="T31" s="24"/>
      <c r="U31" s="24"/>
      <c r="V31" s="24"/>
    </row>
    <row r="32" customFormat="false" ht="13" hidden="false" customHeight="false" outlineLevel="0" collapsed="false">
      <c r="B32" s="24"/>
      <c r="C32" s="83" t="s">
        <v>63</v>
      </c>
      <c r="D32" s="83"/>
      <c r="E32" s="84"/>
      <c r="F32" s="84" t="str">
        <f aca="false">IF(ISERROR(F31/E31-1),"n.a.",F31/E31-1)</f>
        <v>n.a.</v>
      </c>
      <c r="G32" s="84" t="n">
        <f aca="false">IF(ISERROR(G31/F31-1),"n.a.",G31/F31-1)</f>
        <v>0.185585585585585</v>
      </c>
      <c r="H32" s="84" t="n">
        <f aca="false">IF(ISERROR(H31/G31-1),"n.a.",H31/G31-1)</f>
        <v>-0.0136778115501518</v>
      </c>
      <c r="I32" s="84" t="n">
        <f aca="false">IF(ISERROR(I31/H31-1),"n.a.",I31/H31-1)</f>
        <v>-0.0832049306625579</v>
      </c>
      <c r="J32" s="84" t="n">
        <f aca="false">IF(ISERROR(J31/I31-1),"n.a.",J31/I31-1)</f>
        <v>-0.0184873949579832</v>
      </c>
      <c r="K32" s="84" t="n">
        <f aca="false">IF(ISERROR(K31/J31-1),"n.a.",K31/J31-1)</f>
        <v>-0.172945205479452</v>
      </c>
      <c r="L32" s="84" t="n">
        <f aca="false">IF(ISERROR(L31/K31-1),"n.a.",L31/K31-1)</f>
        <v>-0.0790150030438862</v>
      </c>
      <c r="M32" s="84" t="n">
        <f aca="false">IF(ISERROR(M31/L31-1),"n.a.",M31/L31-1)</f>
        <v>-0.103082221190703</v>
      </c>
      <c r="N32" s="84" t="n">
        <f aca="false">IF(ISERROR(N31/M31-1),"n.a.",N31/M31-1)</f>
        <v>0.258611692642502</v>
      </c>
      <c r="O32" s="84" t="n">
        <f aca="false">IF(ISERROR(O31/N31-1),"n.a.",O31/N31-1)</f>
        <v>0.131631804572798</v>
      </c>
      <c r="P32" s="84" t="n">
        <f aca="false">IF(ISERROR(P31/O31-1),"n.a.",P31/O31-1)</f>
        <v>0.00296236914900971</v>
      </c>
      <c r="Q32" s="99"/>
      <c r="R32" s="99"/>
      <c r="S32" s="99"/>
      <c r="T32" s="24"/>
      <c r="U32" s="24"/>
      <c r="V32" s="24"/>
    </row>
    <row r="33" customFormat="false" ht="13" hidden="false" customHeight="false" outlineLevel="0" collapsed="false">
      <c r="B33" s="24"/>
      <c r="C33" s="83" t="s">
        <v>69</v>
      </c>
      <c r="D33" s="83"/>
      <c r="E33" s="84"/>
      <c r="F33" s="84" t="n">
        <f aca="false">IF(ISERROR(F31/F$11),"n.a.",F31/F$11)</f>
        <v>0.05906140257529</v>
      </c>
      <c r="G33" s="84" t="n">
        <f aca="false">IF(ISERROR(G31/G$11),"n.a.",G31/G$11)</f>
        <v>0.0654791521544432</v>
      </c>
      <c r="H33" s="84" t="n">
        <f aca="false">IF(ISERROR(H31/H$11),"n.a.",H31/H$11)</f>
        <v>0.0635340186000979</v>
      </c>
      <c r="I33" s="84" t="n">
        <f aca="false">IF(ISERROR(I31/I$11),"n.a.",I31/I$11)</f>
        <v>0.054337899543379</v>
      </c>
      <c r="J33" s="84" t="n">
        <f aca="false">IF(ISERROR(J31/J$11),"n.a.",J31/J$11)</f>
        <v>0.0514492115232138</v>
      </c>
      <c r="K33" s="84" t="n">
        <f aca="false">IF(ISERROR(K31/K$11),"n.a.",K31/K$11)</f>
        <v>0.0424205164236782</v>
      </c>
      <c r="L33" s="84" t="n">
        <f aca="false">IF(ISERROR(L31/L$11),"n.a.",L31/L$11)</f>
        <v>0.0387072460292297</v>
      </c>
      <c r="M33" s="84" t="n">
        <f aca="false">IF(ISERROR(M31/M$11),"n.a.",M31/M$11)</f>
        <v>0.0317753598203882</v>
      </c>
      <c r="N33" s="84" t="n">
        <f aca="false">IF(ISERROR(N31/N$11),"n.a.",N31/N$11)</f>
        <v>0.0370917717187024</v>
      </c>
      <c r="O33" s="84" t="n">
        <f aca="false">IF(ISERROR(O31/O$11),"n.a.",O31/O$11)</f>
        <v>0.0392724553179993</v>
      </c>
      <c r="P33" s="84" t="n">
        <f aca="false">IF(ISERROR(P31/P$11),"n.a.",P31/P$11)</f>
        <v>0.039507705922709</v>
      </c>
      <c r="Q33" s="24"/>
      <c r="R33" s="24"/>
      <c r="S33" s="24"/>
      <c r="T33" s="24"/>
      <c r="U33" s="24"/>
      <c r="V33" s="24"/>
    </row>
    <row r="34" customFormat="false" ht="13" hidden="false" customHeight="false" outlineLevel="0" collapsed="false">
      <c r="B34" s="24"/>
      <c r="C34" s="78"/>
      <c r="D34" s="78"/>
      <c r="E34" s="79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</row>
    <row r="35" customFormat="false" ht="13" hidden="false" customHeight="false" outlineLevel="0" collapsed="false">
      <c r="B35" s="24"/>
      <c r="C35" s="78"/>
      <c r="D35" s="78"/>
      <c r="E35" s="79"/>
      <c r="F35" s="80"/>
      <c r="G35" s="80"/>
      <c r="H35" s="80"/>
      <c r="I35" s="80"/>
      <c r="J35" s="80"/>
      <c r="K35" s="80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</row>
    <row r="36" customFormat="false" ht="13" hidden="false" customHeight="false" outlineLevel="0" collapsed="false">
      <c r="B36" s="24"/>
      <c r="C36" s="78"/>
      <c r="D36" s="78"/>
      <c r="E36" s="79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</row>
    <row r="37" customFormat="false" ht="12.75" hidden="false" customHeight="true" outlineLevel="0" collapsed="false">
      <c r="B37" s="24"/>
      <c r="C37" s="24"/>
      <c r="D37" s="24"/>
      <c r="E37" s="24"/>
      <c r="F37" s="100"/>
      <c r="G37" s="100"/>
      <c r="H37" s="100"/>
      <c r="I37" s="100"/>
      <c r="J37" s="100"/>
      <c r="K37" s="100"/>
      <c r="L37" s="24"/>
      <c r="M37" s="24"/>
      <c r="N37" s="24"/>
      <c r="O37" s="24"/>
      <c r="P37" s="24"/>
      <c r="S37" s="24"/>
      <c r="T37" s="24"/>
      <c r="U37" s="24"/>
      <c r="V37" s="24"/>
    </row>
    <row r="38" customFormat="false" ht="13" hidden="false" customHeight="false" outlineLevel="0" collapsed="false">
      <c r="B38" s="24"/>
      <c r="C38" s="58" t="s">
        <v>75</v>
      </c>
      <c r="D38" s="59"/>
      <c r="E38" s="60"/>
      <c r="F38" s="61"/>
      <c r="G38" s="61"/>
      <c r="H38" s="61"/>
      <c r="I38" s="61"/>
      <c r="J38" s="61"/>
      <c r="K38" s="61"/>
      <c r="L38" s="62"/>
      <c r="M38" s="62"/>
      <c r="N38" s="63"/>
      <c r="O38" s="62"/>
      <c r="P38" s="62"/>
      <c r="Q38" s="62"/>
      <c r="R38" s="62"/>
      <c r="S38" s="101"/>
      <c r="T38" s="62"/>
      <c r="U38" s="62"/>
      <c r="V38" s="64"/>
      <c r="W38" s="84"/>
    </row>
    <row r="39" customFormat="false" ht="13" hidden="false" customHeight="false" outlineLevel="0" collapsed="false">
      <c r="B39" s="24"/>
      <c r="C39" s="24"/>
      <c r="D39" s="24"/>
      <c r="E39" s="24"/>
      <c r="F39" s="24"/>
      <c r="G39" s="24"/>
      <c r="H39" s="24"/>
      <c r="I39" s="24"/>
      <c r="J39" s="93"/>
      <c r="K39" s="93"/>
      <c r="L39" s="93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84"/>
    </row>
    <row r="40" customFormat="false" ht="13" hidden="false" customHeight="false" outlineLevel="0" collapsed="false">
      <c r="B40" s="24"/>
      <c r="C40" s="74" t="s">
        <v>42</v>
      </c>
      <c r="D40" s="74"/>
      <c r="E40" s="75"/>
      <c r="F40" s="76" t="n">
        <v>-30.4</v>
      </c>
      <c r="G40" s="76" t="n">
        <v>-37.5</v>
      </c>
      <c r="H40" s="76" t="n">
        <v>-40.3</v>
      </c>
      <c r="I40" s="76" t="n">
        <v>-36.1</v>
      </c>
      <c r="J40" s="76" t="n">
        <v>-37.3</v>
      </c>
      <c r="K40" s="76" t="n">
        <v>-31</v>
      </c>
      <c r="L40" s="90" t="n">
        <f aca="false">+('Company fin forecasts'!B23)</f>
        <v>-36</v>
      </c>
      <c r="M40" s="90" t="n">
        <f aca="false">+('Company fin forecasts'!C23)</f>
        <v>-51</v>
      </c>
      <c r="N40" s="90" t="n">
        <f aca="false">+('Company fin forecasts'!D23)</f>
        <v>-50</v>
      </c>
      <c r="O40" s="90" t="n">
        <f aca="false">+('Company fin forecasts'!E23)</f>
        <v>-50</v>
      </c>
      <c r="P40" s="90" t="n">
        <f aca="false">+('Company fin forecasts'!F23)</f>
        <v>-50</v>
      </c>
      <c r="Q40" s="102" t="n">
        <v>50</v>
      </c>
      <c r="R40" s="102" t="n">
        <v>50</v>
      </c>
      <c r="S40" s="102" t="n">
        <v>50</v>
      </c>
      <c r="T40" s="102" t="n">
        <v>50</v>
      </c>
      <c r="U40" s="102" t="n">
        <v>50</v>
      </c>
      <c r="V40" s="102" t="n">
        <v>50</v>
      </c>
      <c r="Y40" s="88" t="s">
        <v>76</v>
      </c>
      <c r="Z40" s="88"/>
      <c r="AA40" s="88"/>
      <c r="AB40" s="88"/>
      <c r="AC40" s="88"/>
      <c r="AD40" s="88"/>
      <c r="AE40" s="88"/>
    </row>
    <row r="41" customFormat="false" ht="13" hidden="false" customHeight="false" outlineLevel="0" collapsed="false">
      <c r="B41" s="24"/>
      <c r="C41" s="83" t="s">
        <v>63</v>
      </c>
      <c r="D41" s="83"/>
      <c r="E41" s="84"/>
      <c r="F41" s="84" t="str">
        <f aca="false">IF(ISERROR(F40/E40-1),"n.a.",F40/E40-1)</f>
        <v>n.a.</v>
      </c>
      <c r="G41" s="84" t="n">
        <f aca="false">IF(ISERROR(G40/F40-1),"n.a.",G40/F40-1)</f>
        <v>0.233552631578947</v>
      </c>
      <c r="H41" s="84" t="n">
        <f aca="false">IF(ISERROR(H40/G40-1),"n.a.",H40/G40-1)</f>
        <v>0.0746666666666667</v>
      </c>
      <c r="I41" s="84" t="n">
        <f aca="false">IF(ISERROR(I40/H40-1),"n.a.",I40/H40-1)</f>
        <v>-0.104218362282878</v>
      </c>
      <c r="J41" s="84" t="n">
        <f aca="false">IF(ISERROR(J40/I40-1),"n.a.",J40/I40-1)</f>
        <v>0.0332409972299168</v>
      </c>
      <c r="K41" s="84" t="n">
        <f aca="false">IF(ISERROR(K40/J40-1),"n.a.",K40/J40-1)</f>
        <v>-0.168900804289544</v>
      </c>
      <c r="L41" s="84" t="n">
        <f aca="false">IF(ISERROR(L40/K40-1),"n.a.",L40/K40-1)</f>
        <v>0.161290322580645</v>
      </c>
      <c r="M41" s="84" t="n">
        <f aca="false">IF(ISERROR(M40/L40-1),"n.a.",M40/L40-1)</f>
        <v>0.416666666666667</v>
      </c>
      <c r="N41" s="84" t="n">
        <f aca="false">IF(ISERROR(N40/M40-1),"n.a.",N40/M40-1)</f>
        <v>-0.0196078431372549</v>
      </c>
      <c r="O41" s="84" t="n">
        <f aca="false">IF(ISERROR(O40/N40-1),"n.a.",O40/N40-1)</f>
        <v>0</v>
      </c>
      <c r="P41" s="84" t="n">
        <f aca="false">IF(ISERROR(P40/O40-1),"n.a.",P40/O40-1)</f>
        <v>0</v>
      </c>
      <c r="Q41" s="84" t="n">
        <f aca="false">IF(ISERROR(Q40/P40-1),"n.a.",Q40/P40-1)</f>
        <v>-2</v>
      </c>
      <c r="R41" s="84" t="n">
        <f aca="false">IF(ISERROR(R40/Q40-1),"n.a.",R40/Q40-1)</f>
        <v>0</v>
      </c>
      <c r="S41" s="84" t="n">
        <f aca="false">IF(ISERROR(S40/R40-1),"n.a.",S40/R40-1)</f>
        <v>0</v>
      </c>
      <c r="T41" s="84" t="n">
        <f aca="false">IF(ISERROR(T40/S40-1),"n.a.",T40/S40-1)</f>
        <v>0</v>
      </c>
      <c r="U41" s="84" t="n">
        <f aca="false">IF(ISERROR(U40/T40-1),"n.a.",U40/T40-1)</f>
        <v>0</v>
      </c>
      <c r="V41" s="84" t="n">
        <f aca="false">IF(ISERROR(V40/U40-1),"n.a.",V40/U40-1)</f>
        <v>0</v>
      </c>
    </row>
    <row r="42" customFormat="false" ht="12.75" hidden="false" customHeight="true" outlineLevel="0" collapsed="false">
      <c r="B42" s="83"/>
      <c r="C42" s="83" t="s">
        <v>77</v>
      </c>
      <c r="D42" s="83"/>
      <c r="E42" s="84"/>
      <c r="F42" s="85" t="n">
        <f aca="false">IF(ISERROR(-F40/F$11),"n.a.",-F40/F$11)</f>
        <v>0.0323507502394381</v>
      </c>
      <c r="G42" s="85" t="n">
        <f aca="false">IF(ISERROR(-G40/G$11),"n.a.",-G40/G$11)</f>
        <v>0.0373171459846751</v>
      </c>
      <c r="H42" s="85" t="n">
        <f aca="false">IF(ISERROR(-H40/H$11),"n.a.",-H40/H$11)</f>
        <v>0.0394517865883505</v>
      </c>
      <c r="I42" s="85" t="n">
        <f aca="false">IF(ISERROR(-I40/I$11),"n.a.",-I40/I$11)</f>
        <v>0.0329680365296804</v>
      </c>
      <c r="J42" s="85" t="n">
        <f aca="false">IF(ISERROR(-J40/J$11),"n.a.",-J40/J$11)</f>
        <v>0.0328605409215047</v>
      </c>
      <c r="K42" s="85" t="n">
        <f aca="false">IF(ISERROR(-K40/K$11),"n.a.",-K40/K$11)</f>
        <v>0.0272264184085719</v>
      </c>
      <c r="L42" s="85" t="n">
        <f aca="false">IF(ISERROR(-L40/L$11),"n.a.",-L40/L$11)</f>
        <v>0.0313252890756882</v>
      </c>
      <c r="M42" s="85" t="n">
        <f aca="false">IF(ISERROR(-M40/M$11),"n.a.",-M40/M$11)</f>
        <v>0.0406170459483804</v>
      </c>
      <c r="N42" s="85" t="n">
        <f aca="false">IF(ISERROR(-N40/N$11),"n.a.",-N40/N$11)</f>
        <v>0.0369320573704158</v>
      </c>
      <c r="O42" s="85" t="n">
        <f aca="false">IF(ISERROR(-O40/O$11),"n.a.",-O40/O$11)</f>
        <v>0.0345548357283325</v>
      </c>
      <c r="P42" s="85" t="n">
        <f aca="false">IF(ISERROR(-P40/P$11),"n.a.",-P40/P$11)</f>
        <v>0.0346591535517268</v>
      </c>
      <c r="Q42" s="85" t="n">
        <f aca="false">IF(ISERROR(-Q40/Q$11),"n.a.",-Q40/Q$11)</f>
        <v>-0.0339795623056145</v>
      </c>
      <c r="R42" s="85" t="n">
        <f aca="false">IF(ISERROR(-R40/R$11),"n.a.",-R40/R$11)</f>
        <v>-0.033643130995658</v>
      </c>
      <c r="S42" s="85" t="n">
        <f aca="false">IF(ISERROR(-S40/S$11),"n.a.",-S40/S$11)</f>
        <v>-0.0333100306887703</v>
      </c>
      <c r="T42" s="85" t="n">
        <f aca="false">IF(ISERROR(-T40/T$11),"n.a.",-T40/T$11)</f>
        <v>-0.032980228404723</v>
      </c>
      <c r="U42" s="85" t="n">
        <f aca="false">IF(ISERROR(-U40/U$11),"n.a.",-U40/U$11)</f>
        <v>-0.0326536914898248</v>
      </c>
      <c r="V42" s="85" t="n">
        <f aca="false">IF(ISERROR(-V40/V$11),"n.a.",-V40/V$11)</f>
        <v>-0.0323303876136879</v>
      </c>
    </row>
    <row r="43" customFormat="false" ht="13" hidden="false" customHeight="false" outlineLevel="0" collapsed="false">
      <c r="B43" s="83"/>
      <c r="C43" s="83" t="s">
        <v>78</v>
      </c>
      <c r="D43" s="83"/>
      <c r="E43" s="84"/>
      <c r="F43" s="84" t="n">
        <f aca="false">(F15+F40)/F15</f>
        <v>0.699307616221563</v>
      </c>
      <c r="G43" s="84" t="n">
        <f aca="false">(G15+G40)/G15</f>
        <v>0.658780709736124</v>
      </c>
      <c r="H43" s="84" t="n">
        <f aca="false">(H15+H40)/H15</f>
        <v>0.648342059336824</v>
      </c>
      <c r="I43" s="84" t="n">
        <f aca="false">(I15+I40)/I15</f>
        <v>0.667893284268629</v>
      </c>
      <c r="J43" s="84" t="n">
        <f aca="false">(J15+J40)/J15</f>
        <v>0.659360730593607</v>
      </c>
      <c r="K43" s="84" t="n">
        <f aca="false">(K15+K40)/K15</f>
        <v>0.684317718940937</v>
      </c>
      <c r="L43" s="84" t="n">
        <f aca="false">(L15+L40)/L15</f>
        <v>0.617620106545</v>
      </c>
      <c r="M43" s="84" t="n">
        <f aca="false">(M15+M40)/M15</f>
        <v>0.449394526136665</v>
      </c>
      <c r="N43" s="84" t="n">
        <f aca="false">(N15+N40)/N15</f>
        <v>0.552759752360586</v>
      </c>
      <c r="O43" s="84" t="n">
        <f aca="false">(O15+O40)/O15</f>
        <v>0.598054393608486</v>
      </c>
      <c r="P43" s="84" t="n">
        <f aca="false">(P15+P40)/P15</f>
        <v>0.608052573531994</v>
      </c>
      <c r="Q43" s="84" t="n">
        <f aca="false">(Q15+Q40)/Q15</f>
        <v>1.37755069228461</v>
      </c>
      <c r="R43" s="84" t="n">
        <f aca="false">(R15+R40)/R15</f>
        <v>1.37381256661842</v>
      </c>
      <c r="S43" s="84" t="n">
        <f aca="false">(S15+S40)/S15</f>
        <v>1.37011145209745</v>
      </c>
      <c r="T43" s="84" t="n">
        <f aca="false">(T15+T40)/T15</f>
        <v>1.3664469822747</v>
      </c>
      <c r="U43" s="84" t="n">
        <f aca="false">(U15+U40)/U15</f>
        <v>1.36281879433139</v>
      </c>
      <c r="V43" s="84" t="n">
        <f aca="false">(V15+V40)/V15</f>
        <v>1.35922652904098</v>
      </c>
    </row>
    <row r="44" customFormat="false" ht="13" hidden="false" customHeight="false" outlineLevel="0" collapsed="false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customFormat="false" ht="13" hidden="false" customHeight="false" outlineLevel="0" collapsed="false">
      <c r="C45" s="74" t="s">
        <v>79</v>
      </c>
      <c r="D45" s="74"/>
      <c r="E45" s="75"/>
      <c r="F45" s="76" t="n">
        <f aca="false">-17+1+10.7</f>
        <v>-5.3</v>
      </c>
      <c r="G45" s="76" t="n">
        <f aca="false">0.9-3+27.2</f>
        <v>25.1</v>
      </c>
      <c r="H45" s="76" t="n">
        <f aca="false">-8.6-4.9+2.3</f>
        <v>-11.2</v>
      </c>
      <c r="I45" s="76" t="n">
        <f aca="false">-33.2+2.3+14.6</f>
        <v>-16.3</v>
      </c>
      <c r="J45" s="76" t="n">
        <f aca="false">-4.4+2.4-10.6</f>
        <v>-12.6</v>
      </c>
      <c r="K45" s="76" t="n">
        <f aca="false">11.9-3.1-19.2</f>
        <v>-10.4</v>
      </c>
      <c r="L45" s="90" t="n">
        <f aca="false">+('Company fin forecasts'!B27)</f>
        <v>6</v>
      </c>
      <c r="M45" s="90" t="n">
        <f aca="false">+('Company fin forecasts'!C27)</f>
        <v>16.1119544409034</v>
      </c>
      <c r="N45" s="90" t="n">
        <f aca="false">+('Company fin forecasts'!D27)</f>
        <v>15.1688926668047</v>
      </c>
      <c r="O45" s="90" t="n">
        <f aca="false">+('Company fin forecasts'!E27)</f>
        <v>11.1102169006686</v>
      </c>
      <c r="P45" s="90" t="n">
        <f aca="false">+('Company fin forecasts'!F27)</f>
        <v>3.95485955323904</v>
      </c>
      <c r="Q45" s="77" t="n">
        <f aca="false">Q47*Q11</f>
        <v>0</v>
      </c>
      <c r="R45" s="77" t="n">
        <f aca="false">R47*R11</f>
        <v>0</v>
      </c>
      <c r="S45" s="77" t="n">
        <f aca="false">S47*S11</f>
        <v>0</v>
      </c>
      <c r="T45" s="77" t="n">
        <f aca="false">T47*T11</f>
        <v>0</v>
      </c>
      <c r="U45" s="77" t="n">
        <f aca="false">U47*U11</f>
        <v>0</v>
      </c>
      <c r="V45" s="77" t="n">
        <f aca="false">V47*V11</f>
        <v>0</v>
      </c>
    </row>
    <row r="46" customFormat="false" ht="13" hidden="false" customHeight="false" outlineLevel="0" collapsed="false">
      <c r="C46" s="103" t="s">
        <v>63</v>
      </c>
      <c r="D46" s="78"/>
      <c r="E46" s="79"/>
      <c r="F46" s="84" t="str">
        <f aca="false">IF(ISERROR(F45/E45-1),"n.a.",F45/E45-1)</f>
        <v>n.a.</v>
      </c>
      <c r="G46" s="84" t="n">
        <f aca="false">IF(ISERROR(G45/F45-1),"n.a.",G45/F45-1)</f>
        <v>-5.73584905660377</v>
      </c>
      <c r="H46" s="84" t="n">
        <f aca="false">IF(ISERROR(H45/G45-1),"n.a.",H45/G45-1)</f>
        <v>-1.44621513944223</v>
      </c>
      <c r="I46" s="84" t="n">
        <f aca="false">IF(ISERROR(I45/H45-1),"n.a.",I45/H45-1)</f>
        <v>0.455357142857143</v>
      </c>
      <c r="J46" s="84" t="n">
        <f aca="false">IF(ISERROR(J45/I45-1),"n.a.",J45/I45-1)</f>
        <v>-0.226993865030675</v>
      </c>
      <c r="K46" s="84" t="n">
        <f aca="false">IF(ISERROR(K45/J45-1),"n.a.",K45/J45-1)</f>
        <v>-0.174603174603175</v>
      </c>
      <c r="L46" s="84" t="n">
        <f aca="false">IF(ISERROR(L45/K45-1),"n.a.",L45/K45-1)</f>
        <v>-1.57692307692308</v>
      </c>
      <c r="M46" s="84" t="n">
        <f aca="false">IF(ISERROR(M45/L45-1),"n.a.",M45/L45-1)</f>
        <v>1.68532574015057</v>
      </c>
      <c r="N46" s="84" t="n">
        <f aca="false">IF(ISERROR(N45/M45-1),"n.a.",N45/M45-1)</f>
        <v>-0.0585318049127888</v>
      </c>
      <c r="O46" s="84" t="n">
        <f aca="false">IF(ISERROR(O45/N45-1),"n.a.",O45/N45-1)</f>
        <v>-0.267565725151317</v>
      </c>
      <c r="P46" s="84" t="n">
        <f aca="false">IF(ISERROR(P45/O45-1),"n.a.",P45/O45-1)</f>
        <v>-0.644033992441585</v>
      </c>
      <c r="Q46" s="84" t="n">
        <f aca="false">IF(ISERROR(Q45/P45-1),"n.a.",Q45/P45-1)</f>
        <v>-1</v>
      </c>
      <c r="R46" s="84" t="str">
        <f aca="false">IF(ISERROR(R45/Q45-1),"n.a.",R45/Q45-1)</f>
        <v>n.a.</v>
      </c>
      <c r="S46" s="84" t="str">
        <f aca="false">IF(ISERROR(S45/R45-1),"n.a.",S45/R45-1)</f>
        <v>n.a.</v>
      </c>
      <c r="T46" s="84" t="str">
        <f aca="false">IF(ISERROR(T45/S45-1),"n.a.",T45/S45-1)</f>
        <v>n.a.</v>
      </c>
      <c r="U46" s="84" t="str">
        <f aca="false">IF(ISERROR(U45/T45-1),"n.a.",U45/T45-1)</f>
        <v>n.a.</v>
      </c>
      <c r="V46" s="84" t="str">
        <f aca="false">IF(ISERROR(V45/U45-1),"n.a.",V45/U45-1)</f>
        <v>n.a.</v>
      </c>
    </row>
    <row r="47" customFormat="false" ht="13" hidden="false" customHeight="false" outlineLevel="0" collapsed="false">
      <c r="C47" s="83" t="s">
        <v>77</v>
      </c>
      <c r="D47" s="83"/>
      <c r="E47" s="84"/>
      <c r="F47" s="84" t="n">
        <f aca="false">IF(ISERROR(F45/F$11),"n.a.",F45/F$11)</f>
        <v>-0.00564009790358625</v>
      </c>
      <c r="G47" s="84" t="n">
        <f aca="false">IF(ISERROR(G45/G$11),"n.a.",G45/G$11)</f>
        <v>0.0249776097124092</v>
      </c>
      <c r="H47" s="84" t="n">
        <f aca="false">IF(ISERROR(H45/H$11),"n.a.",H45/H$11)</f>
        <v>-0.0109642682329907</v>
      </c>
      <c r="I47" s="84" t="n">
        <f aca="false">IF(ISERROR(I45/I$11),"n.a.",I45/I$11)</f>
        <v>-0.0148858447488585</v>
      </c>
      <c r="J47" s="84" t="n">
        <f aca="false">IF(ISERROR(J45/J$11),"n.a.",J45/J$11)</f>
        <v>-0.0111003435820633</v>
      </c>
      <c r="K47" s="84" t="n">
        <f aca="false">IF(ISERROR(K45/K$11),"n.a.",K45/K$11)</f>
        <v>-0.0091340242402951</v>
      </c>
      <c r="L47" s="84" t="n">
        <f aca="false">IF(ISERROR(L45/L$11),"n.a.",L45/L$11)</f>
        <v>0.00522088151261471</v>
      </c>
      <c r="M47" s="84" t="n">
        <f aca="false">IF(ISERROR(M45/M$11),"n.a.",M45/M$11)</f>
        <v>0.012831764585184</v>
      </c>
      <c r="N47" s="84" t="n">
        <f aca="false">IF(ISERROR(N45/N$11),"n.a.",N45/N$11)</f>
        <v>0.0112043682843222</v>
      </c>
      <c r="O47" s="84" t="n">
        <f aca="false">IF(ISERROR(O45/O$11),"n.a.",O45/O$11)</f>
        <v>0.00767823439817493</v>
      </c>
      <c r="P47" s="84" t="n">
        <f aca="false">IF(ISERROR(P45/P$11),"n.a.",P45/P$11)</f>
        <v>0.00274144169062451</v>
      </c>
      <c r="Q47" s="86" t="n">
        <v>0</v>
      </c>
      <c r="R47" s="84" t="n">
        <f aca="false">Q47</f>
        <v>0</v>
      </c>
      <c r="S47" s="84" t="n">
        <f aca="false">R47</f>
        <v>0</v>
      </c>
      <c r="T47" s="84" t="n">
        <f aca="false">S47</f>
        <v>0</v>
      </c>
      <c r="U47" s="84" t="n">
        <f aca="false">T47</f>
        <v>0</v>
      </c>
      <c r="V47" s="84" t="n">
        <f aca="false">U47</f>
        <v>0</v>
      </c>
    </row>
    <row r="48" customFormat="false" ht="13" hidden="false" customHeight="false" outlineLevel="0" collapsed="false">
      <c r="C48" s="83"/>
      <c r="D48" s="83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customFormat="false" ht="13" hidden="false" customHeight="false" outlineLevel="0" collapsed="false">
      <c r="B49" s="24"/>
      <c r="C49" s="74" t="s">
        <v>80</v>
      </c>
      <c r="D49" s="74"/>
      <c r="E49" s="75"/>
      <c r="F49" s="76"/>
      <c r="G49" s="76"/>
      <c r="H49" s="76"/>
      <c r="I49" s="76"/>
      <c r="J49" s="76" t="n">
        <v>-1.5</v>
      </c>
      <c r="K49" s="76" t="n">
        <v>0.74</v>
      </c>
      <c r="L49" s="90" t="n">
        <f aca="false">+('Company fin forecasts'!B29)</f>
        <v>0</v>
      </c>
      <c r="M49" s="90" t="n">
        <f aca="false">+('Company fin forecasts'!C29)</f>
        <v>0</v>
      </c>
      <c r="N49" s="90" t="n">
        <f aca="false">+('Company fin forecasts'!D29)</f>
        <v>-5</v>
      </c>
      <c r="O49" s="90" t="n">
        <f aca="false">+('Company fin forecasts'!E29)</f>
        <v>-5</v>
      </c>
      <c r="P49" s="90" t="n">
        <f aca="false">+('Company fin forecasts'!F29)</f>
        <v>-5</v>
      </c>
      <c r="Q49" s="102" t="n">
        <v>5</v>
      </c>
      <c r="R49" s="102" t="n">
        <v>5</v>
      </c>
      <c r="S49" s="102" t="n">
        <v>5</v>
      </c>
      <c r="T49" s="102" t="n">
        <v>5</v>
      </c>
      <c r="U49" s="102" t="n">
        <v>5</v>
      </c>
      <c r="V49" s="102" t="n">
        <v>5</v>
      </c>
      <c r="Y49" s="88" t="s">
        <v>81</v>
      </c>
      <c r="Z49" s="88"/>
      <c r="AA49" s="88"/>
      <c r="AB49" s="88"/>
      <c r="AC49" s="88"/>
      <c r="AD49" s="88"/>
      <c r="AE49" s="88"/>
    </row>
    <row r="50" customFormat="false" ht="13" hidden="false" customHeight="false" outlineLevel="0" collapsed="false">
      <c r="B50" s="24"/>
      <c r="C50" s="83" t="s">
        <v>63</v>
      </c>
      <c r="D50" s="83"/>
      <c r="E50" s="84"/>
      <c r="F50" s="84" t="str">
        <f aca="false">IF(ISERROR(F49/E49-1),"n.a.",F49/E49-1)</f>
        <v>n.a.</v>
      </c>
      <c r="G50" s="84" t="str">
        <f aca="false">IF(ISERROR(G49/F49-1),"n.a.",G49/F49-1)</f>
        <v>n.a.</v>
      </c>
      <c r="H50" s="84" t="str">
        <f aca="false">IF(ISERROR(H49/G49-1),"n.a.",H49/G49-1)</f>
        <v>n.a.</v>
      </c>
      <c r="I50" s="84" t="str">
        <f aca="false">IF(ISERROR(I49/H49-1),"n.a.",I49/H49-1)</f>
        <v>n.a.</v>
      </c>
      <c r="J50" s="84" t="str">
        <f aca="false">IF(ISERROR(J49/I49-1),"n.a.",J49/I49-1)</f>
        <v>n.a.</v>
      </c>
      <c r="K50" s="84" t="n">
        <f aca="false">IF(ISERROR(K49/J49-1),"n.a.",K49/J49-1)</f>
        <v>-1.49333333333333</v>
      </c>
      <c r="L50" s="84" t="n">
        <f aca="false">IF(ISERROR(L49/K49-1),"n.a.",L49/K49-1)</f>
        <v>-1</v>
      </c>
      <c r="M50" s="84" t="str">
        <f aca="false">IF(ISERROR(M49/L49-1),"n.a.",M49/L49-1)</f>
        <v>n.a.</v>
      </c>
      <c r="N50" s="84" t="str">
        <f aca="false">IF(ISERROR(N49/M49-1),"n.a.",N49/M49-1)</f>
        <v>n.a.</v>
      </c>
      <c r="O50" s="84" t="n">
        <f aca="false">IF(ISERROR(O49/N49-1),"n.a.",O49/N49-1)</f>
        <v>0</v>
      </c>
      <c r="P50" s="84" t="n">
        <f aca="false">IF(ISERROR(P49/O49-1),"n.a.",P49/O49-1)</f>
        <v>0</v>
      </c>
      <c r="Q50" s="84" t="n">
        <f aca="false">IF(ISERROR(Q49/P49-1),"n.a.",Q49/P49-1)</f>
        <v>-2</v>
      </c>
      <c r="R50" s="84" t="n">
        <f aca="false">IF(ISERROR(R49/Q49-1),"n.a.",R49/Q49-1)</f>
        <v>0</v>
      </c>
      <c r="S50" s="84" t="n">
        <f aca="false">IF(ISERROR(S49/R49-1),"n.a.",S49/R49-1)</f>
        <v>0</v>
      </c>
      <c r="T50" s="84" t="n">
        <f aca="false">IF(ISERROR(T49/S49-1),"n.a.",T49/S49-1)</f>
        <v>0</v>
      </c>
      <c r="U50" s="84" t="n">
        <f aca="false">IF(ISERROR(U49/T49-1),"n.a.",U49/T49-1)</f>
        <v>0</v>
      </c>
      <c r="V50" s="84" t="n">
        <f aca="false">IF(ISERROR(V49/U49-1),"n.a.",V49/U49-1)</f>
        <v>0</v>
      </c>
    </row>
    <row r="51" customFormat="false" ht="12.75" hidden="false" customHeight="true" outlineLevel="0" collapsed="false">
      <c r="B51" s="83"/>
      <c r="C51" s="83" t="s">
        <v>77</v>
      </c>
      <c r="D51" s="83"/>
      <c r="E51" s="84"/>
      <c r="F51" s="85" t="n">
        <f aca="false">IF(ISERROR(-F49/F$11),"n.a.",-F49/F$11)</f>
        <v>-0</v>
      </c>
      <c r="G51" s="85" t="n">
        <f aca="false">IF(ISERROR(-G49/G$11),"n.a.",-G49/G$11)</f>
        <v>-0</v>
      </c>
      <c r="H51" s="85" t="n">
        <f aca="false">IF(ISERROR(-H49/H$11),"n.a.",-H49/H$11)</f>
        <v>-0</v>
      </c>
      <c r="I51" s="85" t="n">
        <f aca="false">IF(ISERROR(-I49/I$11),"n.a.",-I49/I$11)</f>
        <v>-0</v>
      </c>
      <c r="J51" s="85" t="n">
        <f aca="false">IF(ISERROR(-J49/J$11),"n.a.",-J49/J$11)</f>
        <v>0.00132146947405515</v>
      </c>
      <c r="K51" s="85" t="n">
        <f aca="false">IF(ISERROR(-K49/K$11),"n.a.",-K49/K$11)</f>
        <v>-0.000649920955559459</v>
      </c>
      <c r="L51" s="85" t="n">
        <f aca="false">IF(ISERROR(-L49/L$11),"n.a.",-L49/L$11)</f>
        <v>-0</v>
      </c>
      <c r="M51" s="85" t="n">
        <f aca="false">IF(ISERROR(-M49/M$11),"n.a.",-M49/M$11)</f>
        <v>-0</v>
      </c>
      <c r="N51" s="85" t="n">
        <f aca="false">IF(ISERROR(-N49/N$11),"n.a.",-N49/N$11)</f>
        <v>0.00369320573704158</v>
      </c>
      <c r="O51" s="85" t="n">
        <f aca="false">IF(ISERROR(-O49/O$11),"n.a.",-O49/O$11)</f>
        <v>0.00345548357283325</v>
      </c>
      <c r="P51" s="85" t="n">
        <f aca="false">IF(ISERROR(-P49/P$11),"n.a.",-P49/P$11)</f>
        <v>0.00346591535517268</v>
      </c>
      <c r="Q51" s="85" t="n">
        <f aca="false">IF(ISERROR(-Q49/Q$11),"n.a.",-Q49/Q$11)</f>
        <v>-0.00339795623056145</v>
      </c>
      <c r="R51" s="85" t="n">
        <f aca="false">IF(ISERROR(-R49/R$11),"n.a.",-R49/R$11)</f>
        <v>-0.0033643130995658</v>
      </c>
      <c r="S51" s="85" t="n">
        <f aca="false">IF(ISERROR(-S49/S$11),"n.a.",-S49/S$11)</f>
        <v>-0.00333100306887703</v>
      </c>
      <c r="T51" s="85" t="n">
        <f aca="false">IF(ISERROR(-T49/T$11),"n.a.",-T49/T$11)</f>
        <v>-0.0032980228404723</v>
      </c>
      <c r="U51" s="85" t="n">
        <f aca="false">IF(ISERROR(-U49/U$11),"n.a.",-U49/U$11)</f>
        <v>-0.00326536914898248</v>
      </c>
      <c r="V51" s="85" t="n">
        <f aca="false">IF(ISERROR(-V49/V$11),"n.a.",-V49/V$11)</f>
        <v>-0.00323303876136879</v>
      </c>
    </row>
    <row r="52" customFormat="false" ht="13" hidden="false" customHeight="false" outlineLevel="0" collapsed="false">
      <c r="C52" s="83"/>
      <c r="D52" s="83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customFormat="false" ht="13" hidden="false" customHeight="false" outlineLevel="0" collapsed="false">
      <c r="B53" s="24"/>
      <c r="C53" s="74" t="s">
        <v>82</v>
      </c>
      <c r="D53" s="74"/>
      <c r="E53" s="75"/>
      <c r="F53" s="76"/>
      <c r="G53" s="76"/>
      <c r="H53" s="76"/>
      <c r="I53" s="76"/>
      <c r="J53" s="76" t="n">
        <v>0</v>
      </c>
      <c r="K53" s="76" t="n">
        <v>0</v>
      </c>
      <c r="L53" s="90" t="n">
        <f aca="false">+('Company fin forecasts'!B15+'Company fin forecasts'!B22)</f>
        <v>0</v>
      </c>
      <c r="M53" s="90" t="n">
        <f aca="false">+('Company fin forecasts'!C15+'Company fin forecasts'!C22)</f>
        <v>-18.0044686647348</v>
      </c>
      <c r="N53" s="90" t="n">
        <f aca="false">+('Company fin forecasts'!D15+'Company fin forecasts'!D22)</f>
        <v>-6.75271804297937</v>
      </c>
      <c r="O53" s="90" t="n">
        <f aca="false">+('Company fin forecasts'!E15+'Company fin forecasts'!E22)</f>
        <v>25.1384540263189</v>
      </c>
      <c r="P53" s="90" t="n">
        <f aca="false">+('Company fin forecasts'!F15+'Company fin forecasts'!F22)</f>
        <v>-4.86504057104931</v>
      </c>
      <c r="Q53" s="76" t="n">
        <v>0</v>
      </c>
      <c r="R53" s="76" t="n">
        <f aca="false">+Q53</f>
        <v>0</v>
      </c>
      <c r="S53" s="76" t="n">
        <f aca="false">+R53</f>
        <v>0</v>
      </c>
      <c r="T53" s="76" t="n">
        <f aca="false">+S53</f>
        <v>0</v>
      </c>
      <c r="U53" s="76" t="n">
        <f aca="false">+T53</f>
        <v>0</v>
      </c>
      <c r="V53" s="76" t="n">
        <f aca="false">+U53</f>
        <v>0</v>
      </c>
    </row>
    <row r="54" customFormat="false" ht="13" hidden="false" customHeight="false" outlineLevel="0" collapsed="false">
      <c r="B54" s="24"/>
      <c r="C54" s="83" t="s">
        <v>63</v>
      </c>
      <c r="D54" s="83"/>
      <c r="E54" s="84"/>
      <c r="F54" s="84" t="str">
        <f aca="false">IF(ISERROR(F53/E53-1),"n.a.",F53/E53-1)</f>
        <v>n.a.</v>
      </c>
      <c r="G54" s="84" t="str">
        <f aca="false">IF(ISERROR(G53/F53-1),"n.a.",G53/F53-1)</f>
        <v>n.a.</v>
      </c>
      <c r="H54" s="84" t="str">
        <f aca="false">IF(ISERROR(H53/G53-1),"n.a.",H53/G53-1)</f>
        <v>n.a.</v>
      </c>
      <c r="I54" s="84" t="str">
        <f aca="false">IF(ISERROR(I53/H53-1),"n.a.",I53/H53-1)</f>
        <v>n.a.</v>
      </c>
      <c r="J54" s="84" t="str">
        <f aca="false">IF(ISERROR(J53/I53-1),"n.a.",J53/I53-1)</f>
        <v>n.a.</v>
      </c>
      <c r="K54" s="84" t="str">
        <f aca="false">IF(ISERROR(K53/J53-1),"n.a.",K53/J53-1)</f>
        <v>n.a.</v>
      </c>
      <c r="L54" s="84" t="str">
        <f aca="false">IF(ISERROR(L53/K53-1),"n.a.",L53/K53-1)</f>
        <v>n.a.</v>
      </c>
      <c r="M54" s="84" t="str">
        <f aca="false">IF(ISERROR(M53/L53-1),"n.a.",M53/L53-1)</f>
        <v>n.a.</v>
      </c>
      <c r="N54" s="84" t="n">
        <f aca="false">IF(ISERROR(N53/M53-1),"n.a.",N53/M53-1)</f>
        <v>-0.624942109166161</v>
      </c>
      <c r="O54" s="84" t="n">
        <f aca="false">IF(ISERROR(O53/N53-1),"n.a.",O53/N53-1)</f>
        <v>-4.72271637380961</v>
      </c>
      <c r="P54" s="84" t="n">
        <f aca="false">IF(ISERROR(P53/O53-1),"n.a.",P53/O53-1)</f>
        <v>-1.19352982351086</v>
      </c>
      <c r="Q54" s="84" t="n">
        <f aca="false">IF(ISERROR(Q53/P53-1),"n.a.",Q53/P53-1)</f>
        <v>-1</v>
      </c>
      <c r="R54" s="84" t="str">
        <f aca="false">IF(ISERROR(R53/Q53-1),"n.a.",R53/Q53-1)</f>
        <v>n.a.</v>
      </c>
      <c r="S54" s="84" t="str">
        <f aca="false">IF(ISERROR(S53/R53-1),"n.a.",S53/R53-1)</f>
        <v>n.a.</v>
      </c>
      <c r="T54" s="84" t="str">
        <f aca="false">IF(ISERROR(T53/S53-1),"n.a.",T53/S53-1)</f>
        <v>n.a.</v>
      </c>
      <c r="U54" s="84" t="str">
        <f aca="false">IF(ISERROR(U53/T53-1),"n.a.",U53/T53-1)</f>
        <v>n.a.</v>
      </c>
      <c r="V54" s="84" t="str">
        <f aca="false">IF(ISERROR(V53/U53-1),"n.a.",V53/U53-1)</f>
        <v>n.a.</v>
      </c>
    </row>
    <row r="55" customFormat="false" ht="12.75" hidden="false" customHeight="true" outlineLevel="0" collapsed="false">
      <c r="B55" s="83"/>
      <c r="C55" s="83" t="s">
        <v>77</v>
      </c>
      <c r="D55" s="83"/>
      <c r="E55" s="84"/>
      <c r="F55" s="85" t="n">
        <f aca="false">IF(ISERROR(-F53/F$11),"n.a.",-F53/F$11)</f>
        <v>-0</v>
      </c>
      <c r="G55" s="85" t="n">
        <f aca="false">IF(ISERROR(-G53/G$11),"n.a.",-G53/G$11)</f>
        <v>-0</v>
      </c>
      <c r="H55" s="85" t="n">
        <f aca="false">IF(ISERROR(-H53/H$11),"n.a.",-H53/H$11)</f>
        <v>-0</v>
      </c>
      <c r="I55" s="85" t="n">
        <f aca="false">IF(ISERROR(-I53/I$11),"n.a.",-I53/I$11)</f>
        <v>-0</v>
      </c>
      <c r="J55" s="85" t="n">
        <f aca="false">IF(ISERROR(-J53/J$11),"n.a.",-J53/J$11)</f>
        <v>-0</v>
      </c>
      <c r="K55" s="85" t="n">
        <f aca="false">IF(ISERROR(-K53/K$11),"n.a.",-K53/K$11)</f>
        <v>-0</v>
      </c>
      <c r="L55" s="85" t="n">
        <f aca="false">IF(ISERROR(-L53/L$11),"n.a.",-L53/L$11)</f>
        <v>-0</v>
      </c>
      <c r="M55" s="85" t="n">
        <f aca="false">IF(ISERROR(-M53/M$11),"n.a.",-M53/M$11)</f>
        <v>0.0143389868829746</v>
      </c>
      <c r="N55" s="85" t="n">
        <f aca="false">IF(ISERROR(-N53/N$11),"n.a.",-N53/N$11)</f>
        <v>0.00498783540339111</v>
      </c>
      <c r="O55" s="85" t="n">
        <f aca="false">IF(ISERROR(-O53/O$11),"n.a.",-O53/O$11)</f>
        <v>-0.0173731029868737</v>
      </c>
      <c r="P55" s="85" t="n">
        <f aca="false">IF(ISERROR(-P53/P$11),"n.a.",-P53/P$11)</f>
        <v>0.00337236376374757</v>
      </c>
      <c r="Q55" s="85" t="n">
        <f aca="false">IF(ISERROR(-Q53/Q$11),"n.a.",-Q53/Q$11)</f>
        <v>-0</v>
      </c>
      <c r="R55" s="85" t="n">
        <f aca="false">IF(ISERROR(-R53/R$11),"n.a.",-R53/R$11)</f>
        <v>-0</v>
      </c>
      <c r="S55" s="85" t="n">
        <f aca="false">IF(ISERROR(-S53/S$11),"n.a.",-S53/S$11)</f>
        <v>-0</v>
      </c>
      <c r="T55" s="85" t="n">
        <f aca="false">IF(ISERROR(-T53/T$11),"n.a.",-T53/T$11)</f>
        <v>-0</v>
      </c>
      <c r="U55" s="85" t="n">
        <f aca="false">IF(ISERROR(-U53/U$11),"n.a.",-U53/U$11)</f>
        <v>-0</v>
      </c>
      <c r="V55" s="85" t="n">
        <f aca="false">IF(ISERROR(-V53/V$11),"n.a.",-V53/V$11)</f>
        <v>-0</v>
      </c>
    </row>
    <row r="56" customFormat="false" ht="13" hidden="false" customHeight="false" outlineLevel="0" collapsed="false">
      <c r="L56" s="68"/>
      <c r="M56" s="68"/>
    </row>
    <row r="57" customFormat="false" ht="13" hidden="false" customHeight="false" outlineLevel="0" collapsed="false">
      <c r="C57" s="104" t="s">
        <v>83</v>
      </c>
      <c r="D57" s="105"/>
      <c r="E57" s="106"/>
      <c r="F57" s="104"/>
      <c r="G57" s="104"/>
      <c r="H57" s="104"/>
      <c r="I57" s="104"/>
      <c r="J57" s="104"/>
      <c r="K57" s="104"/>
      <c r="L57" s="106"/>
      <c r="M57" s="104"/>
      <c r="N57" s="105"/>
      <c r="O57" s="105"/>
      <c r="P57" s="105"/>
      <c r="Q57" s="105"/>
      <c r="R57" s="105"/>
      <c r="S57" s="105"/>
      <c r="T57" s="105"/>
      <c r="U57" s="105"/>
      <c r="V57" s="105"/>
    </row>
    <row r="58" customFormat="false" ht="13" hidden="false" customHeight="false" outlineLevel="0" collapsed="false">
      <c r="C58" s="107" t="s">
        <v>84</v>
      </c>
      <c r="D58" s="108"/>
      <c r="E58" s="109"/>
      <c r="F58" s="110" t="n">
        <f aca="false">F9</f>
        <v>41729</v>
      </c>
      <c r="G58" s="110" t="n">
        <f aca="false">G9</f>
        <v>42094</v>
      </c>
      <c r="H58" s="110" t="n">
        <f aca="false">H9</f>
        <v>42460</v>
      </c>
      <c r="I58" s="110" t="n">
        <f aca="false">I9</f>
        <v>42825</v>
      </c>
      <c r="J58" s="110" t="n">
        <f aca="false">J9</f>
        <v>43190</v>
      </c>
      <c r="K58" s="110" t="n">
        <f aca="false">K9</f>
        <v>43555</v>
      </c>
      <c r="L58" s="111" t="n">
        <f aca="false">L9</f>
        <v>43921</v>
      </c>
      <c r="M58" s="111" t="n">
        <f aca="false">M9</f>
        <v>44286</v>
      </c>
      <c r="N58" s="111" t="n">
        <f aca="false">N9</f>
        <v>44651</v>
      </c>
      <c r="O58" s="111" t="n">
        <f aca="false">O9</f>
        <v>45016</v>
      </c>
      <c r="P58" s="111" t="n">
        <f aca="false">P9</f>
        <v>45382</v>
      </c>
      <c r="Q58" s="111" t="n">
        <f aca="false">Q9</f>
        <v>45747</v>
      </c>
      <c r="R58" s="111" t="n">
        <f aca="false">R9</f>
        <v>46112</v>
      </c>
      <c r="S58" s="111" t="n">
        <f aca="false">S9</f>
        <v>46477</v>
      </c>
      <c r="T58" s="111" t="n">
        <f aca="false">T9</f>
        <v>46843</v>
      </c>
      <c r="U58" s="111" t="n">
        <f aca="false">U9</f>
        <v>47208</v>
      </c>
      <c r="V58" s="111" t="n">
        <f aca="false">V9</f>
        <v>47573</v>
      </c>
    </row>
    <row r="59" customFormat="false" ht="13" hidden="false" customHeight="false" outlineLevel="0" collapsed="false">
      <c r="C59" s="112"/>
      <c r="D59" s="113"/>
      <c r="E59" s="114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</row>
    <row r="60" customFormat="false" ht="13" hidden="false" customHeight="false" outlineLevel="0" collapsed="false">
      <c r="C60" s="116" t="s">
        <v>26</v>
      </c>
      <c r="D60" s="117"/>
      <c r="E60" s="116"/>
      <c r="F60" s="118" t="n">
        <f aca="false">F11</f>
        <v>939.7</v>
      </c>
      <c r="G60" s="118" t="n">
        <f aca="false">G11</f>
        <v>1004.9</v>
      </c>
      <c r="H60" s="118" t="n">
        <f aca="false">H11</f>
        <v>1021.5</v>
      </c>
      <c r="I60" s="118" t="n">
        <f aca="false">I11</f>
        <v>1095</v>
      </c>
      <c r="J60" s="118" t="n">
        <f aca="false">J11</f>
        <v>1135.1</v>
      </c>
      <c r="K60" s="118" t="n">
        <f aca="false">K11</f>
        <v>1138.6</v>
      </c>
      <c r="L60" s="118" t="n">
        <f aca="false">L11</f>
        <v>1149.23121421216</v>
      </c>
      <c r="M60" s="118" t="n">
        <f aca="false">M11</f>
        <v>1255.63045783327</v>
      </c>
      <c r="N60" s="118" t="n">
        <f aca="false">N11</f>
        <v>1353.83738573016</v>
      </c>
      <c r="O60" s="118" t="n">
        <f aca="false">O11</f>
        <v>1446.97547958544</v>
      </c>
      <c r="P60" s="118" t="n">
        <f aca="false">P11</f>
        <v>1442.6203434362</v>
      </c>
      <c r="Q60" s="118" t="n">
        <f aca="false">Q11</f>
        <v>1471.47275030492</v>
      </c>
      <c r="R60" s="118" t="n">
        <f aca="false">R11</f>
        <v>1486.18747780797</v>
      </c>
      <c r="S60" s="118" t="n">
        <f aca="false">S11</f>
        <v>1501.04935258605</v>
      </c>
      <c r="T60" s="118" t="n">
        <f aca="false">T11</f>
        <v>1516.05984611191</v>
      </c>
      <c r="U60" s="118" t="n">
        <f aca="false">U11</f>
        <v>1531.22044457303</v>
      </c>
      <c r="V60" s="118" t="n">
        <f aca="false">V11</f>
        <v>1546.53264901876</v>
      </c>
    </row>
    <row r="61" customFormat="false" ht="13" hidden="false" customHeight="false" outlineLevel="0" collapsed="false">
      <c r="C61" s="119" t="s">
        <v>63</v>
      </c>
      <c r="D61" s="120"/>
      <c r="E61" s="121"/>
      <c r="F61" s="122" t="str">
        <f aca="false">IF(ISERROR(F60/E60-1),"n.a.",F60/E60-1)</f>
        <v>n.a.</v>
      </c>
      <c r="G61" s="122" t="n">
        <f aca="false">IF(ISERROR(G60/F60-1),"n.a.",G60/F60-1)</f>
        <v>0.0693838459082685</v>
      </c>
      <c r="H61" s="122" t="n">
        <f aca="false">IF(ISERROR(H60/G60-1),"n.a.",H60/G60-1)</f>
        <v>0.0165190566225495</v>
      </c>
      <c r="I61" s="122" t="n">
        <f aca="false">IF(ISERROR(I60/H60-1),"n.a.",I60/H60-1)</f>
        <v>0.0719530102790014</v>
      </c>
      <c r="J61" s="122" t="n">
        <f aca="false">IF(ISERROR(J60/I60-1),"n.a.",J60/I60-1)</f>
        <v>0.0366210045662099</v>
      </c>
      <c r="K61" s="122" t="n">
        <f aca="false">IF(ISERROR(K60/J60-1),"n.a.",K60/J60-1)</f>
        <v>0.00308342877279544</v>
      </c>
      <c r="L61" s="122" t="n">
        <f aca="false">IF(ISERROR(L60/K60-1),"n.a.",L60/K60-1)</f>
        <v>0.00933709310746256</v>
      </c>
      <c r="M61" s="122" t="n">
        <f aca="false">IF(ISERROR(M60/L60-1),"n.a.",M60/L60-1)</f>
        <v>0.0925829739962802</v>
      </c>
      <c r="N61" s="122" t="n">
        <f aca="false">IF(ISERROR(N60/M60-1),"n.a.",N60/M60-1)</f>
        <v>0.0782132412321008</v>
      </c>
      <c r="O61" s="122" t="n">
        <f aca="false">IF(ISERROR(O60/N60-1),"n.a.",O60/N60-1)</f>
        <v>0.0687956285126874</v>
      </c>
      <c r="P61" s="122" t="n">
        <f aca="false">IF(ISERROR(P60/O60-1),"n.a.",P60/O60-1)</f>
        <v>-0.00300982028423447</v>
      </c>
      <c r="Q61" s="122" t="n">
        <f aca="false">IF(ISERROR(Q60/P60-1),"n.a.",Q60/P60-1)</f>
        <v>0.02</v>
      </c>
      <c r="R61" s="122" t="n">
        <f aca="false">IF(ISERROR(R60/Q60-1),"n.a.",R60/Q60-1)</f>
        <v>0.01</v>
      </c>
      <c r="S61" s="122" t="n">
        <f aca="false">IF(ISERROR(S60/R60-1),"n.a.",S60/R60-1)</f>
        <v>0.01</v>
      </c>
      <c r="T61" s="122" t="n">
        <f aca="false">IF(ISERROR(T60/S60-1),"n.a.",T60/S60-1)</f>
        <v>0.01</v>
      </c>
      <c r="U61" s="122" t="n">
        <f aca="false">IF(ISERROR(U60/T60-1),"n.a.",U60/T60-1)</f>
        <v>0.01</v>
      </c>
      <c r="V61" s="122" t="n">
        <f aca="false">IF(ISERROR(V60/U60-1),"n.a.",V60/U60-1)</f>
        <v>0.01</v>
      </c>
    </row>
    <row r="62" customFormat="false" ht="13" hidden="false" customHeight="false" outlineLevel="0" collapsed="false">
      <c r="C62" s="116" t="s">
        <v>62</v>
      </c>
      <c r="D62" s="117"/>
      <c r="E62" s="116"/>
      <c r="F62" s="118" t="n">
        <f aca="false">F15</f>
        <v>101.1</v>
      </c>
      <c r="G62" s="118" t="n">
        <f aca="false">G15</f>
        <v>109.9</v>
      </c>
      <c r="H62" s="118" t="n">
        <f aca="false">H15</f>
        <v>114.6</v>
      </c>
      <c r="I62" s="118" t="n">
        <f aca="false">I15</f>
        <v>108.7</v>
      </c>
      <c r="J62" s="118" t="n">
        <f aca="false">J15</f>
        <v>109.5</v>
      </c>
      <c r="K62" s="118" t="n">
        <f aca="false">K15</f>
        <v>98.2</v>
      </c>
      <c r="L62" s="118" t="n">
        <f aca="false">L15</f>
        <v>94.1472096629387</v>
      </c>
      <c r="M62" s="118" t="n">
        <f aca="false">M15</f>
        <v>92.625305088519</v>
      </c>
      <c r="N62" s="118" t="n">
        <f aca="false">N15</f>
        <v>111.796736237192</v>
      </c>
      <c r="O62" s="118" t="n">
        <f aca="false">O15</f>
        <v>124.394941019203</v>
      </c>
      <c r="P62" s="118" t="n">
        <f aca="false">P15</f>
        <v>127.568129354924</v>
      </c>
      <c r="Q62" s="118" t="n">
        <f aca="false">Q15</f>
        <v>132.432547527443</v>
      </c>
      <c r="R62" s="118" t="n">
        <f aca="false">R15</f>
        <v>133.756873002717</v>
      </c>
      <c r="S62" s="118" t="n">
        <f aca="false">S15</f>
        <v>135.094441732744</v>
      </c>
      <c r="T62" s="118" t="n">
        <f aca="false">T15</f>
        <v>136.445386150072</v>
      </c>
      <c r="U62" s="118" t="n">
        <f aca="false">U15</f>
        <v>137.809840011573</v>
      </c>
      <c r="V62" s="118" t="n">
        <f aca="false">V15</f>
        <v>139.187938411688</v>
      </c>
    </row>
    <row r="63" customFormat="false" ht="13" hidden="false" customHeight="false" outlineLevel="0" collapsed="false">
      <c r="C63" s="119" t="s">
        <v>63</v>
      </c>
      <c r="D63" s="120"/>
      <c r="E63" s="121"/>
      <c r="F63" s="122" t="str">
        <f aca="false">IF(ISERROR(F62/E62-1),"n.a.",F62/E62-1)</f>
        <v>n.a.</v>
      </c>
      <c r="G63" s="122" t="n">
        <f aca="false">IF(ISERROR(G62/F62-1),"n.a.",G62/F62-1)</f>
        <v>0.0870425321463899</v>
      </c>
      <c r="H63" s="122" t="n">
        <f aca="false">IF(ISERROR(H62/G62-1),"n.a.",H62/G62-1)</f>
        <v>0.0427661510464057</v>
      </c>
      <c r="I63" s="122" t="n">
        <f aca="false">IF(ISERROR(I62/H62-1),"n.a.",I62/H62-1)</f>
        <v>-0.0514834205933682</v>
      </c>
      <c r="J63" s="122" t="n">
        <f aca="false">IF(ISERROR(J62/I62-1),"n.a.",J62/I62-1)</f>
        <v>0.00735970561177557</v>
      </c>
      <c r="K63" s="122" t="n">
        <f aca="false">IF(ISERROR(K62/J62-1),"n.a.",K62/J62-1)</f>
        <v>-0.103196347031963</v>
      </c>
      <c r="L63" s="122" t="n">
        <f aca="false">IF(ISERROR(L62/K62-1),"n.a.",L62/K62-1)</f>
        <v>-0.0412707773631501</v>
      </c>
      <c r="M63" s="122" t="n">
        <f aca="false">IF(ISERROR(M62/L62-1),"n.a.",M62/L62-1)</f>
        <v>-0.0161651585837579</v>
      </c>
      <c r="N63" s="122" t="n">
        <f aca="false">IF(ISERROR(N62/M62-1),"n.a.",N62/M62-1)</f>
        <v>0.206978332004969</v>
      </c>
      <c r="O63" s="122" t="n">
        <f aca="false">IF(ISERROR(O62/N62-1),"n.a.",O62/N62-1)</f>
        <v>0.11268848453037</v>
      </c>
      <c r="P63" s="122" t="n">
        <f aca="false">IF(ISERROR(P62/O62-1),"n.a.",P62/O62-1)</f>
        <v>0.0255089821959189</v>
      </c>
      <c r="Q63" s="122" t="n">
        <f aca="false">IF(ISERROR(Q62/P62-1),"n.a.",Q62/P62-1)</f>
        <v>0.03813192367966</v>
      </c>
      <c r="R63" s="122" t="n">
        <f aca="false">IF(ISERROR(R62/Q62-1),"n.a.",R62/Q62-1)</f>
        <v>0.01</v>
      </c>
      <c r="S63" s="122" t="n">
        <f aca="false">IF(ISERROR(S62/R62-1),"n.a.",S62/R62-1)</f>
        <v>0.01</v>
      </c>
      <c r="T63" s="122" t="n">
        <f aca="false">IF(ISERROR(T62/S62-1),"n.a.",T62/S62-1)</f>
        <v>0.0100000000000002</v>
      </c>
      <c r="U63" s="122" t="n">
        <f aca="false">IF(ISERROR(U62/T62-1),"n.a.",U62/T62-1)</f>
        <v>0.01</v>
      </c>
      <c r="V63" s="122" t="n">
        <f aca="false">IF(ISERROR(V62/U62-1),"n.a.",V62/U62-1)</f>
        <v>0.01</v>
      </c>
    </row>
    <row r="64" customFormat="false" ht="13" hidden="false" customHeight="false" outlineLevel="0" collapsed="false">
      <c r="C64" s="119" t="s">
        <v>69</v>
      </c>
      <c r="D64" s="120"/>
      <c r="E64" s="123"/>
      <c r="F64" s="124" t="n">
        <f aca="false">F62/F$60</f>
        <v>0.107587527934447</v>
      </c>
      <c r="G64" s="124" t="n">
        <f aca="false">G62/G$60</f>
        <v>0.109364115832421</v>
      </c>
      <c r="H64" s="124" t="n">
        <f aca="false">H62/H$60</f>
        <v>0.112187958883994</v>
      </c>
      <c r="I64" s="124" t="n">
        <f aca="false">I62/I$60</f>
        <v>0.0992694063926941</v>
      </c>
      <c r="J64" s="124" t="n">
        <f aca="false">J62/J$60</f>
        <v>0.0964672716060259</v>
      </c>
      <c r="K64" s="124" t="n">
        <f aca="false">K62/K$60</f>
        <v>0.0862462673458634</v>
      </c>
      <c r="L64" s="124" t="n">
        <f aca="false">L62/L$60</f>
        <v>0.0819219043989162</v>
      </c>
      <c r="M64" s="124" t="n">
        <f aca="false">M62/M$60</f>
        <v>0.0737679661326103</v>
      </c>
      <c r="N64" s="124" t="n">
        <f aca="false">N62/N$60</f>
        <v>0.0825776695307442</v>
      </c>
      <c r="O64" s="124" t="n">
        <f aca="false">O62/O$60</f>
        <v>0.085968935047083</v>
      </c>
      <c r="P64" s="124" t="n">
        <f aca="false">P62/P$60</f>
        <v>0.0884280676723771</v>
      </c>
      <c r="Q64" s="124" t="n">
        <f aca="false">Q62/Q$60</f>
        <v>0.09</v>
      </c>
      <c r="R64" s="124" t="n">
        <f aca="false">R62/R$60</f>
        <v>0.09</v>
      </c>
      <c r="S64" s="124" t="n">
        <f aca="false">S62/S$60</f>
        <v>0.09</v>
      </c>
      <c r="T64" s="124" t="n">
        <f aca="false">T62/T$60</f>
        <v>0.09</v>
      </c>
      <c r="U64" s="124" t="n">
        <f aca="false">U62/U$60</f>
        <v>0.09</v>
      </c>
      <c r="V64" s="124" t="n">
        <f aca="false">V62/V$60</f>
        <v>0.09</v>
      </c>
    </row>
    <row r="65" customFormat="false" ht="13" hidden="false" customHeight="false" outlineLevel="0" collapsed="false">
      <c r="C65" s="125" t="s">
        <v>85</v>
      </c>
      <c r="D65" s="120"/>
      <c r="E65" s="123"/>
      <c r="F65" s="126" t="n">
        <f aca="false">+F68-F62</f>
        <v>-23.3</v>
      </c>
      <c r="G65" s="126" t="n">
        <f aca="false">+G68-G62</f>
        <v>-25.3</v>
      </c>
      <c r="H65" s="126" t="n">
        <f aca="false">+H68-H62</f>
        <v>-30.1</v>
      </c>
      <c r="I65" s="126" t="n">
        <f aca="false">+I68-I62</f>
        <v>-31.6</v>
      </c>
      <c r="J65" s="126" t="n">
        <f aca="false">+J68-J62</f>
        <v>-34.9</v>
      </c>
      <c r="K65" s="126" t="n">
        <f aca="false">+K68-K62</f>
        <v>-36</v>
      </c>
      <c r="L65" s="126" t="n">
        <f aca="false">+L68-L62</f>
        <v>-36.1292154</v>
      </c>
      <c r="M65" s="126" t="n">
        <f aca="false">+M68-M62</f>
        <v>-40.455293523349</v>
      </c>
      <c r="N65" s="126" t="n">
        <f aca="false">+N68-N62</f>
        <v>-47.1952576158087</v>
      </c>
      <c r="O65" s="126" t="n">
        <f aca="false">+O68-O62</f>
        <v>-51.8295435875642</v>
      </c>
      <c r="P65" s="126" t="n">
        <f aca="false">+P68-P62</f>
        <v>-54.7999121421592</v>
      </c>
      <c r="Q65" s="126" t="n">
        <f aca="false">+Q68-Q62</f>
        <v>47.5</v>
      </c>
      <c r="R65" s="126" t="n">
        <f aca="false">+R68-R62</f>
        <v>47.5</v>
      </c>
      <c r="S65" s="126" t="n">
        <f aca="false">+S68-S62</f>
        <v>47.5</v>
      </c>
      <c r="T65" s="126" t="n">
        <f aca="false">+T68-T62</f>
        <v>47.5</v>
      </c>
      <c r="U65" s="126" t="n">
        <f aca="false">+U68-U62</f>
        <v>47.5</v>
      </c>
      <c r="V65" s="126" t="n">
        <f aca="false">+V68-V62</f>
        <v>47.5</v>
      </c>
    </row>
    <row r="66" customFormat="false" ht="13" hidden="false" customHeight="false" outlineLevel="0" collapsed="false">
      <c r="C66" s="119" t="s">
        <v>86</v>
      </c>
      <c r="D66" s="120"/>
      <c r="E66" s="123"/>
      <c r="F66" s="124" t="n">
        <f aca="false">+F65/F60</f>
        <v>-0.0247951473874641</v>
      </c>
      <c r="G66" s="124" t="n">
        <f aca="false">+G65/G60</f>
        <v>-0.0251766344909941</v>
      </c>
      <c r="H66" s="124" t="n">
        <f aca="false">+H65/H60</f>
        <v>-0.0294664708761625</v>
      </c>
      <c r="I66" s="124" t="n">
        <f aca="false">+I65/I60</f>
        <v>-0.0288584474885845</v>
      </c>
      <c r="J66" s="124" t="n">
        <f aca="false">+J65/J60</f>
        <v>-0.0307461897630165</v>
      </c>
      <c r="K66" s="124" t="n">
        <f aca="false">+K65/K60</f>
        <v>-0.0316177762164061</v>
      </c>
      <c r="L66" s="124" t="n">
        <f aca="false">+L65/L60</f>
        <v>-0.0314377254578558</v>
      </c>
      <c r="M66" s="124" t="n">
        <f aca="false">+M65/M60</f>
        <v>-0.0322191081547663</v>
      </c>
      <c r="N66" s="124" t="n">
        <f aca="false">+N65/N60</f>
        <v>-0.034860359237572</v>
      </c>
      <c r="O66" s="124" t="n">
        <f aca="false">+O65/O60</f>
        <v>-0.0358192272908545</v>
      </c>
      <c r="P66" s="124" t="n">
        <f aca="false">+P65/P60</f>
        <v>-0.0379863713911247</v>
      </c>
      <c r="Q66" s="124" t="n">
        <f aca="false">+Q65/Q60</f>
        <v>0.0322805841903338</v>
      </c>
      <c r="R66" s="124" t="n">
        <f aca="false">+R65/R60</f>
        <v>0.0319609744458751</v>
      </c>
      <c r="S66" s="124" t="n">
        <f aca="false">+S65/S60</f>
        <v>0.0316445291543318</v>
      </c>
      <c r="T66" s="124" t="n">
        <f aca="false">+T65/T60</f>
        <v>0.0313312169844869</v>
      </c>
      <c r="U66" s="124" t="n">
        <f aca="false">+U65/U60</f>
        <v>0.0310210069153335</v>
      </c>
      <c r="V66" s="124" t="n">
        <f aca="false">+V65/V60</f>
        <v>0.0307138682330035</v>
      </c>
    </row>
    <row r="67" customFormat="false" ht="13" hidden="false" customHeight="false" outlineLevel="0" collapsed="false">
      <c r="C67" s="119" t="s">
        <v>87</v>
      </c>
      <c r="D67" s="120"/>
      <c r="E67" s="123"/>
      <c r="F67" s="124" t="n">
        <f aca="false">+F65/F72</f>
        <v>0.766447368421053</v>
      </c>
      <c r="G67" s="124" t="n">
        <f aca="false">+G65/G72</f>
        <v>0.674666666666667</v>
      </c>
      <c r="H67" s="124" t="n">
        <f aca="false">+H65/H72</f>
        <v>0.746898263027295</v>
      </c>
      <c r="I67" s="124" t="n">
        <f aca="false">+I65/I72</f>
        <v>0.875346260387812</v>
      </c>
      <c r="J67" s="124" t="n">
        <f aca="false">+J65/J72</f>
        <v>0.935656836461126</v>
      </c>
      <c r="K67" s="124" t="n">
        <f aca="false">+K65/K72</f>
        <v>1.16129032258065</v>
      </c>
      <c r="L67" s="124" t="n">
        <f aca="false">+L65/L72</f>
        <v>1.00358931666667</v>
      </c>
      <c r="M67" s="124" t="n">
        <f aca="false">+M65/M72</f>
        <v>0.793241049477432</v>
      </c>
      <c r="N67" s="124" t="n">
        <f aca="false">+N65/N72</f>
        <v>0.943905152316174</v>
      </c>
      <c r="O67" s="124" t="n">
        <f aca="false">+O65/O72</f>
        <v>1.03659087175128</v>
      </c>
      <c r="P67" s="124" t="n">
        <f aca="false">+P65/P72</f>
        <v>1.09599824284318</v>
      </c>
      <c r="Q67" s="124" t="n">
        <f aca="false">+Q65/Q72</f>
        <v>0.95</v>
      </c>
      <c r="R67" s="124" t="n">
        <f aca="false">+R65/R72</f>
        <v>0.95</v>
      </c>
      <c r="S67" s="124" t="n">
        <f aca="false">+S65/S72</f>
        <v>0.95</v>
      </c>
      <c r="T67" s="124" t="n">
        <f aca="false">+T65/T72</f>
        <v>0.95</v>
      </c>
      <c r="U67" s="124" t="n">
        <f aca="false">+U65/U72</f>
        <v>0.95</v>
      </c>
      <c r="V67" s="124" t="n">
        <f aca="false">+V65/V72</f>
        <v>0.95</v>
      </c>
    </row>
    <row r="68" customFormat="false" ht="13" hidden="false" customHeight="false" outlineLevel="0" collapsed="false">
      <c r="C68" s="116" t="s">
        <v>70</v>
      </c>
      <c r="D68" s="117"/>
      <c r="E68" s="116"/>
      <c r="F68" s="118" t="n">
        <f aca="false">F25</f>
        <v>77.8</v>
      </c>
      <c r="G68" s="118" t="n">
        <f aca="false">G25</f>
        <v>84.6</v>
      </c>
      <c r="H68" s="118" t="n">
        <f aca="false">H25</f>
        <v>84.5</v>
      </c>
      <c r="I68" s="118" t="n">
        <f aca="false">I25</f>
        <v>77.1</v>
      </c>
      <c r="J68" s="118" t="n">
        <f aca="false">J25</f>
        <v>74.6</v>
      </c>
      <c r="K68" s="118" t="n">
        <f aca="false">K25</f>
        <v>62.2</v>
      </c>
      <c r="L68" s="118" t="n">
        <f aca="false">L25</f>
        <v>58.0179942629386</v>
      </c>
      <c r="M68" s="118" t="n">
        <f aca="false">M25</f>
        <v>52.17001156517</v>
      </c>
      <c r="N68" s="118" t="n">
        <f aca="false">N25</f>
        <v>64.6014786213832</v>
      </c>
      <c r="O68" s="118" t="n">
        <f aca="false">O25</f>
        <v>72.5653974316384</v>
      </c>
      <c r="P68" s="118" t="n">
        <f aca="false">P25</f>
        <v>72.7682172127646</v>
      </c>
      <c r="Q68" s="118" t="n">
        <f aca="false">Q25</f>
        <v>179.932547527443</v>
      </c>
      <c r="R68" s="118" t="n">
        <f aca="false">R25</f>
        <v>181.256873002717</v>
      </c>
      <c r="S68" s="118" t="n">
        <f aca="false">S25</f>
        <v>182.594441732744</v>
      </c>
      <c r="T68" s="118" t="n">
        <f aca="false">T25</f>
        <v>183.945386150072</v>
      </c>
      <c r="U68" s="118" t="n">
        <f aca="false">U25</f>
        <v>185.309840011573</v>
      </c>
      <c r="V68" s="118" t="n">
        <f aca="false">V25</f>
        <v>186.687938411688</v>
      </c>
    </row>
    <row r="69" customFormat="false" ht="13" hidden="false" customHeight="false" outlineLevel="0" collapsed="false">
      <c r="C69" s="119" t="s">
        <v>63</v>
      </c>
      <c r="D69" s="120"/>
      <c r="E69" s="121"/>
      <c r="F69" s="127" t="str">
        <f aca="false">IF(ISERROR(F68/C68-1),"n.a.",F68/C68-1)</f>
        <v>n.a.</v>
      </c>
      <c r="G69" s="127" t="n">
        <f aca="false">IF(ISERROR(G68/F68-1),"n.a.",G68/F68-1)</f>
        <v>0.0874035989717223</v>
      </c>
      <c r="H69" s="127" t="n">
        <f aca="false">IF(ISERROR(H68/G68-1),"n.a.",H68/G68-1)</f>
        <v>-0.00118203309692666</v>
      </c>
      <c r="I69" s="127" t="n">
        <f aca="false">IF(ISERROR(I68/H68-1),"n.a.",I68/H68-1)</f>
        <v>-0.0875739644970415</v>
      </c>
      <c r="J69" s="127" t="n">
        <f aca="false">IF(ISERROR(J68/I68-1),"n.a.",J68/I68-1)</f>
        <v>-0.0324254215304799</v>
      </c>
      <c r="K69" s="127" t="n">
        <f aca="false">IF(ISERROR(K68/J68-1),"n.a.",K68/J68-1)</f>
        <v>-0.166219839142091</v>
      </c>
      <c r="L69" s="127" t="n">
        <f aca="false">IF(ISERROR(L68/K68-1),"n.a.",L68/K68-1)</f>
        <v>-0.0672348189238162</v>
      </c>
      <c r="M69" s="127" t="n">
        <f aca="false">IF(ISERROR(M68/L68-1),"n.a.",M68/L68-1)</f>
        <v>-0.100796016340474</v>
      </c>
      <c r="N69" s="127" t="n">
        <f aca="false">IF(ISERROR(N68/M68-1),"n.a.",N68/M68-1)</f>
        <v>0.238287603994185</v>
      </c>
      <c r="O69" s="127" t="n">
        <f aca="false">IF(ISERROR(O68/N68-1),"n.a.",O68/N68-1)</f>
        <v>0.123277655251982</v>
      </c>
      <c r="P69" s="127" t="n">
        <f aca="false">IF(ISERROR(P68/O68-1),"n.a.",P68/O68-1)</f>
        <v>0.00279499304496</v>
      </c>
      <c r="Q69" s="127" t="n">
        <f aca="false">IF(ISERROR(Q68/P68-1),"n.a.",Q68/P68-1)</f>
        <v>1.47268044236049</v>
      </c>
      <c r="R69" s="127" t="n">
        <f aca="false">IF(ISERROR(R68/Q68-1),"n.a.",R68/Q68-1)</f>
        <v>0.00736012185384327</v>
      </c>
      <c r="S69" s="127" t="n">
        <f aca="false">IF(ISERROR(S68/R68-1),"n.a.",S68/R68-1)</f>
        <v>0.00737940971765028</v>
      </c>
      <c r="T69" s="127" t="n">
        <f aca="false">IF(ISERROR(T68/S68-1),"n.a.",T68/S68-1)</f>
        <v>0.00739860646637203</v>
      </c>
      <c r="U69" s="127" t="n">
        <f aca="false">IF(ISERROR(U68/T68-1),"n.a.",U68/T68-1)</f>
        <v>0.00741771180054251</v>
      </c>
      <c r="V69" s="127" t="n">
        <f aca="false">IF(ISERROR(V68/U68-1),"n.a.",V68/U68-1)</f>
        <v>0.00743672543254936</v>
      </c>
    </row>
    <row r="70" customFormat="false" ht="13" hidden="false" customHeight="false" outlineLevel="0" collapsed="false">
      <c r="C70" s="119" t="s">
        <v>69</v>
      </c>
      <c r="D70" s="120"/>
      <c r="E70" s="128"/>
      <c r="F70" s="129" t="n">
        <f aca="false">F68/F$60</f>
        <v>0.0827923805469831</v>
      </c>
      <c r="G70" s="129" t="n">
        <f aca="false">G68/G$60</f>
        <v>0.084187481341427</v>
      </c>
      <c r="H70" s="129" t="n">
        <f aca="false">H68/H$60</f>
        <v>0.0827214880078316</v>
      </c>
      <c r="I70" s="129" t="n">
        <f aca="false">I68/I$60</f>
        <v>0.0704109589041096</v>
      </c>
      <c r="J70" s="129" t="n">
        <f aca="false">J68/J$60</f>
        <v>0.0657210818430094</v>
      </c>
      <c r="K70" s="129" t="n">
        <f aca="false">K68/K$60</f>
        <v>0.0546284911294572</v>
      </c>
      <c r="L70" s="129" t="n">
        <f aca="false">L68/L$60</f>
        <v>0.0504841789410604</v>
      </c>
      <c r="M70" s="129" t="n">
        <f aca="false">M68/M$60</f>
        <v>0.041548857977844</v>
      </c>
      <c r="N70" s="129" t="n">
        <f aca="false">N68/N$60</f>
        <v>0.0477173102931722</v>
      </c>
      <c r="O70" s="129" t="n">
        <f aca="false">O68/O$60</f>
        <v>0.0501497077562284</v>
      </c>
      <c r="P70" s="129" t="n">
        <f aca="false">P68/P$60</f>
        <v>0.0504416962812524</v>
      </c>
      <c r="Q70" s="129" t="n">
        <f aca="false">Q68/Q$60</f>
        <v>0.122280584190334</v>
      </c>
      <c r="R70" s="129" t="n">
        <f aca="false">R68/R$60</f>
        <v>0.121960974445875</v>
      </c>
      <c r="S70" s="129" t="n">
        <f aca="false">S68/S$60</f>
        <v>0.121644529154332</v>
      </c>
      <c r="T70" s="129" t="n">
        <f aca="false">T68/T$60</f>
        <v>0.121331216984487</v>
      </c>
      <c r="U70" s="129" t="n">
        <f aca="false">U68/U$60</f>
        <v>0.121021006915334</v>
      </c>
      <c r="V70" s="129" t="n">
        <f aca="false">V68/V$60</f>
        <v>0.120713868233004</v>
      </c>
    </row>
    <row r="71" customFormat="false" ht="13" hidden="false" customHeight="false" outlineLevel="0" collapsed="false">
      <c r="C71" s="125" t="s">
        <v>62</v>
      </c>
      <c r="D71" s="120"/>
      <c r="E71" s="120"/>
      <c r="F71" s="130" t="n">
        <f aca="false">F15</f>
        <v>101.1</v>
      </c>
      <c r="G71" s="130" t="n">
        <f aca="false">G15</f>
        <v>109.9</v>
      </c>
      <c r="H71" s="130" t="n">
        <f aca="false">H15</f>
        <v>114.6</v>
      </c>
      <c r="I71" s="130" t="n">
        <f aca="false">I15</f>
        <v>108.7</v>
      </c>
      <c r="J71" s="130" t="n">
        <f aca="false">J15</f>
        <v>109.5</v>
      </c>
      <c r="K71" s="130" t="n">
        <f aca="false">K15</f>
        <v>98.2</v>
      </c>
      <c r="L71" s="130" t="n">
        <f aca="false">L15</f>
        <v>94.1472096629387</v>
      </c>
      <c r="M71" s="130" t="n">
        <f aca="false">M15</f>
        <v>92.625305088519</v>
      </c>
      <c r="N71" s="130" t="n">
        <f aca="false">N15</f>
        <v>111.796736237192</v>
      </c>
      <c r="O71" s="130" t="n">
        <f aca="false">O15</f>
        <v>124.394941019203</v>
      </c>
      <c r="P71" s="130" t="n">
        <f aca="false">P15</f>
        <v>127.568129354924</v>
      </c>
      <c r="Q71" s="130" t="n">
        <f aca="false">Q15</f>
        <v>132.432547527443</v>
      </c>
      <c r="R71" s="130" t="n">
        <f aca="false">R15</f>
        <v>133.756873002717</v>
      </c>
      <c r="S71" s="130" t="n">
        <f aca="false">S15</f>
        <v>135.094441732744</v>
      </c>
      <c r="T71" s="130" t="n">
        <f aca="false">T15</f>
        <v>136.445386150072</v>
      </c>
      <c r="U71" s="130" t="n">
        <f aca="false">U15</f>
        <v>137.809840011573</v>
      </c>
      <c r="V71" s="130" t="n">
        <f aca="false">V15</f>
        <v>139.187938411688</v>
      </c>
    </row>
    <row r="72" customFormat="false" ht="13" hidden="false" customHeight="false" outlineLevel="0" collapsed="false">
      <c r="C72" s="116" t="s">
        <v>42</v>
      </c>
      <c r="D72" s="117"/>
      <c r="E72" s="131"/>
      <c r="F72" s="118" t="n">
        <f aca="false">F40</f>
        <v>-30.4</v>
      </c>
      <c r="G72" s="118" t="n">
        <f aca="false">G40</f>
        <v>-37.5</v>
      </c>
      <c r="H72" s="118" t="n">
        <f aca="false">H40</f>
        <v>-40.3</v>
      </c>
      <c r="I72" s="118" t="n">
        <f aca="false">I40</f>
        <v>-36.1</v>
      </c>
      <c r="J72" s="118" t="n">
        <f aca="false">J40</f>
        <v>-37.3</v>
      </c>
      <c r="K72" s="118" t="n">
        <f aca="false">K40</f>
        <v>-31</v>
      </c>
      <c r="L72" s="118" t="n">
        <f aca="false">L40</f>
        <v>-36</v>
      </c>
      <c r="M72" s="118" t="n">
        <f aca="false">M40</f>
        <v>-51</v>
      </c>
      <c r="N72" s="118" t="n">
        <f aca="false">N40</f>
        <v>-50</v>
      </c>
      <c r="O72" s="118" t="n">
        <f aca="false">O40</f>
        <v>-50</v>
      </c>
      <c r="P72" s="118" t="n">
        <f aca="false">P40</f>
        <v>-50</v>
      </c>
      <c r="Q72" s="118" t="n">
        <f aca="false">Q40</f>
        <v>50</v>
      </c>
      <c r="R72" s="118" t="n">
        <f aca="false">R40</f>
        <v>50</v>
      </c>
      <c r="S72" s="118" t="n">
        <f aca="false">S40</f>
        <v>50</v>
      </c>
      <c r="T72" s="118" t="n">
        <f aca="false">T40</f>
        <v>50</v>
      </c>
      <c r="U72" s="118" t="n">
        <f aca="false">U40</f>
        <v>50</v>
      </c>
      <c r="V72" s="118" t="n">
        <f aca="false">V40</f>
        <v>50</v>
      </c>
    </row>
    <row r="73" customFormat="false" ht="13" hidden="false" customHeight="false" outlineLevel="0" collapsed="false">
      <c r="C73" s="132" t="s">
        <v>88</v>
      </c>
      <c r="D73" s="133"/>
      <c r="E73" s="134"/>
      <c r="F73" s="135" t="n">
        <f aca="false">IF(ISERROR(-F72/F$60),"n.a.",-F72/F$60)</f>
        <v>0.0323507502394381</v>
      </c>
      <c r="G73" s="135" t="n">
        <f aca="false">IF(ISERROR(-G72/G$60),"n.a.",-G72/G$60)</f>
        <v>0.0373171459846751</v>
      </c>
      <c r="H73" s="135" t="n">
        <f aca="false">IF(ISERROR(-H72/H$60),"n.a.",-H72/H$60)</f>
        <v>0.0394517865883505</v>
      </c>
      <c r="I73" s="135" t="n">
        <f aca="false">IF(ISERROR(-I72/I$60),"n.a.",-I72/I$60)</f>
        <v>0.0329680365296804</v>
      </c>
      <c r="J73" s="135" t="n">
        <f aca="false">IF(ISERROR(-J72/J$60),"n.a.",-J72/J$60)</f>
        <v>0.0328605409215047</v>
      </c>
      <c r="K73" s="135" t="n">
        <f aca="false">IF(ISERROR(-K72/K$60),"n.a.",-K72/K$60)</f>
        <v>0.0272264184085719</v>
      </c>
      <c r="L73" s="135" t="n">
        <f aca="false">IF(ISERROR(-L72/L$60),"n.a.",-L72/L$60)</f>
        <v>0.0313252890756882</v>
      </c>
      <c r="M73" s="135" t="n">
        <f aca="false">IF(ISERROR(-M72/M$60),"n.a.",-M72/M$60)</f>
        <v>0.0406170459483804</v>
      </c>
      <c r="N73" s="135" t="n">
        <f aca="false">IF(ISERROR(-N72/N$60),"n.a.",-N72/N$60)</f>
        <v>0.0369320573704158</v>
      </c>
      <c r="O73" s="135" t="n">
        <f aca="false">IF(ISERROR(-O72/O$60),"n.a.",-O72/O$60)</f>
        <v>0.0345548357283325</v>
      </c>
      <c r="P73" s="135" t="n">
        <f aca="false">IF(ISERROR(-P72/P$60),"n.a.",-P72/P$60)</f>
        <v>0.0346591535517268</v>
      </c>
      <c r="Q73" s="135" t="n">
        <f aca="false">IF(ISERROR(-Q72/Q$60),"n.a.",-Q72/Q$60)</f>
        <v>-0.0339795623056145</v>
      </c>
      <c r="R73" s="135" t="n">
        <f aca="false">IF(ISERROR(-R72/R$60),"n.a.",-R72/R$60)</f>
        <v>-0.033643130995658</v>
      </c>
      <c r="S73" s="135" t="n">
        <f aca="false">IF(ISERROR(-S72/S$60),"n.a.",-S72/S$60)</f>
        <v>-0.0333100306887703</v>
      </c>
      <c r="T73" s="135" t="n">
        <f aca="false">IF(ISERROR(-T72/T$60),"n.a.",-T72/T$60)</f>
        <v>-0.032980228404723</v>
      </c>
      <c r="U73" s="135" t="n">
        <f aca="false">IF(ISERROR(-U72/U$60),"n.a.",-U72/U$60)</f>
        <v>-0.0326536914898248</v>
      </c>
      <c r="V73" s="135" t="n">
        <f aca="false">IF(ISERROR(-V72/V$60),"n.a.",-V72/V$60)</f>
        <v>-0.0323303876136879</v>
      </c>
    </row>
    <row r="74" customFormat="false" ht="13" hidden="false" customHeight="false" outlineLevel="0" collapsed="false">
      <c r="C74" s="125" t="s">
        <v>89</v>
      </c>
      <c r="D74" s="133"/>
      <c r="E74" s="134"/>
      <c r="F74" s="130" t="n">
        <f aca="false">F45</f>
        <v>-5.3</v>
      </c>
      <c r="G74" s="130" t="n">
        <f aca="false">G45</f>
        <v>25.1</v>
      </c>
      <c r="H74" s="130" t="n">
        <f aca="false">H45</f>
        <v>-11.2</v>
      </c>
      <c r="I74" s="130" t="n">
        <f aca="false">I45</f>
        <v>-16.3</v>
      </c>
      <c r="J74" s="130" t="n">
        <f aca="false">J45</f>
        <v>-12.6</v>
      </c>
      <c r="K74" s="130" t="n">
        <f aca="false">K45</f>
        <v>-10.4</v>
      </c>
      <c r="L74" s="130" t="n">
        <f aca="false">L45</f>
        <v>6</v>
      </c>
      <c r="M74" s="130" t="n">
        <f aca="false">M45</f>
        <v>16.1119544409034</v>
      </c>
      <c r="N74" s="130" t="n">
        <f aca="false">N45</f>
        <v>15.1688926668047</v>
      </c>
      <c r="O74" s="130" t="n">
        <f aca="false">O45</f>
        <v>11.1102169006686</v>
      </c>
      <c r="P74" s="130" t="n">
        <f aca="false">P45</f>
        <v>3.95485955323904</v>
      </c>
      <c r="Q74" s="130" t="n">
        <f aca="false">Q45</f>
        <v>0</v>
      </c>
      <c r="R74" s="130" t="n">
        <f aca="false">R45</f>
        <v>0</v>
      </c>
      <c r="S74" s="130" t="n">
        <f aca="false">S45</f>
        <v>0</v>
      </c>
      <c r="T74" s="130" t="n">
        <f aca="false">T45</f>
        <v>0</v>
      </c>
      <c r="U74" s="130" t="n">
        <f aca="false">U45</f>
        <v>0</v>
      </c>
      <c r="V74" s="130" t="n">
        <f aca="false">V45</f>
        <v>0</v>
      </c>
    </row>
    <row r="75" customFormat="false" ht="13" hidden="false" customHeight="false" outlineLevel="0" collapsed="false">
      <c r="C75" s="132" t="s">
        <v>88</v>
      </c>
      <c r="D75" s="133"/>
      <c r="E75" s="134"/>
      <c r="F75" s="127" t="n">
        <f aca="false">+F74/F60</f>
        <v>-0.00564009790358625</v>
      </c>
      <c r="G75" s="127" t="n">
        <f aca="false">+G74/G60</f>
        <v>0.0249776097124092</v>
      </c>
      <c r="H75" s="127" t="n">
        <f aca="false">+H74/H60</f>
        <v>-0.0109642682329907</v>
      </c>
      <c r="I75" s="127" t="n">
        <f aca="false">+I74/I60</f>
        <v>-0.0148858447488585</v>
      </c>
      <c r="J75" s="127" t="n">
        <f aca="false">+J74/J60</f>
        <v>-0.0111003435820633</v>
      </c>
      <c r="K75" s="127" t="n">
        <f aca="false">+K74/K60</f>
        <v>-0.0091340242402951</v>
      </c>
      <c r="L75" s="127" t="n">
        <f aca="false">+L74/L60</f>
        <v>0.00522088151261471</v>
      </c>
      <c r="M75" s="127" t="n">
        <f aca="false">+M74/M60</f>
        <v>0.012831764585184</v>
      </c>
      <c r="N75" s="127" t="n">
        <f aca="false">+N74/N60</f>
        <v>0.0112043682843222</v>
      </c>
      <c r="O75" s="127" t="n">
        <f aca="false">+O74/O60</f>
        <v>0.00767823439817493</v>
      </c>
      <c r="P75" s="127" t="n">
        <f aca="false">+P74/P60</f>
        <v>0.00274144169062451</v>
      </c>
      <c r="Q75" s="127" t="n">
        <f aca="false">+Q74/Q60</f>
        <v>0</v>
      </c>
      <c r="R75" s="127" t="n">
        <f aca="false">+R74/R60</f>
        <v>0</v>
      </c>
      <c r="S75" s="127" t="n">
        <f aca="false">+S74/S60</f>
        <v>0</v>
      </c>
      <c r="T75" s="127" t="n">
        <f aca="false">+T74/T60</f>
        <v>0</v>
      </c>
      <c r="U75" s="127" t="n">
        <f aca="false">+U74/U60</f>
        <v>0</v>
      </c>
      <c r="V75" s="127" t="n">
        <f aca="false">+V74/V60</f>
        <v>0</v>
      </c>
    </row>
    <row r="76" customFormat="false" ht="13" hidden="false" customHeight="false" outlineLevel="0" collapsed="false">
      <c r="C76" s="136" t="s">
        <v>80</v>
      </c>
      <c r="D76" s="133"/>
      <c r="E76" s="134"/>
      <c r="F76" s="130" t="n">
        <f aca="false">+F49</f>
        <v>0</v>
      </c>
      <c r="G76" s="130" t="n">
        <f aca="false">+G49</f>
        <v>0</v>
      </c>
      <c r="H76" s="130" t="n">
        <f aca="false">+H49</f>
        <v>0</v>
      </c>
      <c r="I76" s="130" t="n">
        <f aca="false">+I49</f>
        <v>0</v>
      </c>
      <c r="J76" s="130" t="n">
        <f aca="false">+J49</f>
        <v>-1.5</v>
      </c>
      <c r="K76" s="130" t="n">
        <f aca="false">+K49</f>
        <v>0.74</v>
      </c>
      <c r="L76" s="130" t="n">
        <f aca="false">+L49</f>
        <v>0</v>
      </c>
      <c r="M76" s="130" t="n">
        <f aca="false">+M49</f>
        <v>0</v>
      </c>
      <c r="N76" s="130" t="n">
        <f aca="false">+N49</f>
        <v>-5</v>
      </c>
      <c r="O76" s="130" t="n">
        <f aca="false">+O49</f>
        <v>-5</v>
      </c>
      <c r="P76" s="130" t="n">
        <f aca="false">+P49</f>
        <v>-5</v>
      </c>
      <c r="Q76" s="130" t="n">
        <f aca="false">+Q49</f>
        <v>5</v>
      </c>
      <c r="R76" s="130" t="n">
        <f aca="false">+R49</f>
        <v>5</v>
      </c>
      <c r="S76" s="130" t="n">
        <f aca="false">+S49</f>
        <v>5</v>
      </c>
      <c r="T76" s="130" t="n">
        <f aca="false">+T49</f>
        <v>5</v>
      </c>
      <c r="U76" s="130" t="n">
        <f aca="false">+U49</f>
        <v>5</v>
      </c>
      <c r="V76" s="130" t="n">
        <f aca="false">+V49</f>
        <v>5</v>
      </c>
    </row>
    <row r="77" customFormat="false" ht="13" hidden="false" customHeight="false" outlineLevel="0" collapsed="false">
      <c r="C77" s="132" t="s">
        <v>88</v>
      </c>
      <c r="D77" s="133"/>
      <c r="E77" s="134"/>
      <c r="F77" s="135" t="n">
        <f aca="false">IF(ISERROR(-F76/F$60),"n.a.",-F76/F$60)</f>
        <v>0</v>
      </c>
      <c r="G77" s="135" t="n">
        <f aca="false">IF(ISERROR(-G76/G$60),"n.a.",-G76/G$60)</f>
        <v>-0</v>
      </c>
      <c r="H77" s="135" t="n">
        <f aca="false">IF(ISERROR(-H76/H$60),"n.a.",-H76/H$60)</f>
        <v>-0</v>
      </c>
      <c r="I77" s="135" t="n">
        <f aca="false">IF(ISERROR(-I76/I$60),"n.a.",-I76/I$60)</f>
        <v>-0</v>
      </c>
      <c r="J77" s="135" t="n">
        <f aca="false">IF(ISERROR(-J76/J$60),"n.a.",-J76/J$60)</f>
        <v>0.00132146947405515</v>
      </c>
      <c r="K77" s="135" t="n">
        <f aca="false">IF(ISERROR(-K76/K$60),"n.a.",-K76/K$60)</f>
        <v>-0.000649920955559459</v>
      </c>
      <c r="L77" s="135" t="n">
        <f aca="false">IF(ISERROR(-L76/L$60),"n.a.",-L76/L$60)</f>
        <v>-0</v>
      </c>
      <c r="M77" s="135" t="n">
        <f aca="false">IF(ISERROR(-M76/M$60),"n.a.",-M76/M$60)</f>
        <v>-0</v>
      </c>
      <c r="N77" s="135" t="n">
        <f aca="false">IF(ISERROR(-N76/N$60),"n.a.",-N76/N$60)</f>
        <v>0.00369320573704158</v>
      </c>
      <c r="O77" s="135" t="n">
        <f aca="false">IF(ISERROR(-O76/O$60),"n.a.",-O76/O$60)</f>
        <v>0.00345548357283325</v>
      </c>
      <c r="P77" s="135" t="n">
        <f aca="false">IF(ISERROR(-P76/P$60),"n.a.",-P76/P$60)</f>
        <v>0.00346591535517268</v>
      </c>
      <c r="Q77" s="135" t="n">
        <f aca="false">IF(ISERROR(-Q76/Q$60),"n.a.",-Q76/Q$60)</f>
        <v>-0.00339795623056145</v>
      </c>
      <c r="R77" s="135" t="n">
        <f aca="false">IF(ISERROR(-R76/R$60),"n.a.",-R76/R$60)</f>
        <v>-0.0033643130995658</v>
      </c>
      <c r="S77" s="135" t="n">
        <f aca="false">IF(ISERROR(-S76/S$60),"n.a.",-S76/S$60)</f>
        <v>-0.00333100306887703</v>
      </c>
      <c r="T77" s="135" t="n">
        <f aca="false">IF(ISERROR(-T76/T$60),"n.a.",-T76/T$60)</f>
        <v>-0.0032980228404723</v>
      </c>
      <c r="U77" s="135" t="n">
        <f aca="false">IF(ISERROR(-U76/U$60),"n.a.",-U76/U$60)</f>
        <v>-0.00326536914898248</v>
      </c>
      <c r="V77" s="135" t="n">
        <f aca="false">IF(ISERROR(-V76/V$60),"n.a.",-V76/V$60)</f>
        <v>-0.00323303876136879</v>
      </c>
    </row>
    <row r="78" customFormat="false" ht="13" hidden="false" customHeight="false" outlineLevel="0" collapsed="false">
      <c r="C78" s="136" t="s">
        <v>82</v>
      </c>
      <c r="D78" s="133"/>
      <c r="E78" s="134"/>
      <c r="F78" s="130" t="n">
        <f aca="false">+F53</f>
        <v>0</v>
      </c>
      <c r="G78" s="130" t="n">
        <f aca="false">+G53</f>
        <v>0</v>
      </c>
      <c r="H78" s="130" t="n">
        <f aca="false">+H53</f>
        <v>0</v>
      </c>
      <c r="I78" s="130" t="n">
        <f aca="false">+I53</f>
        <v>0</v>
      </c>
      <c r="J78" s="130" t="n">
        <f aca="false">+J53</f>
        <v>0</v>
      </c>
      <c r="K78" s="130" t="n">
        <f aca="false">+K53</f>
        <v>0</v>
      </c>
      <c r="L78" s="130" t="n">
        <f aca="false">+L53</f>
        <v>0</v>
      </c>
      <c r="M78" s="130" t="n">
        <f aca="false">+M53</f>
        <v>-18.0044686647348</v>
      </c>
      <c r="N78" s="130" t="n">
        <f aca="false">+N53</f>
        <v>-6.75271804297937</v>
      </c>
      <c r="O78" s="130" t="n">
        <f aca="false">+O53</f>
        <v>25.1384540263189</v>
      </c>
      <c r="P78" s="130" t="n">
        <f aca="false">+P53</f>
        <v>-4.86504057104931</v>
      </c>
      <c r="Q78" s="130" t="n">
        <f aca="false">+Q53</f>
        <v>0</v>
      </c>
      <c r="R78" s="130" t="n">
        <f aca="false">+R53</f>
        <v>0</v>
      </c>
      <c r="S78" s="130" t="n">
        <f aca="false">+S53</f>
        <v>0</v>
      </c>
      <c r="T78" s="130" t="n">
        <f aca="false">+T53</f>
        <v>0</v>
      </c>
      <c r="U78" s="130" t="n">
        <f aca="false">+U53</f>
        <v>0</v>
      </c>
      <c r="V78" s="130" t="n">
        <f aca="false">+V53</f>
        <v>0</v>
      </c>
    </row>
    <row r="79" customFormat="false" ht="13" hidden="false" customHeight="false" outlineLevel="0" collapsed="false">
      <c r="C79" s="137" t="s">
        <v>88</v>
      </c>
      <c r="D79" s="138"/>
      <c r="E79" s="139"/>
      <c r="F79" s="140" t="n">
        <f aca="false">IF(ISERROR(-F78/F$60),"n.a.",-F78/F$60)</f>
        <v>0</v>
      </c>
      <c r="G79" s="140" t="n">
        <f aca="false">IF(ISERROR(-G78/G$60),"n.a.",-G78/G$60)</f>
        <v>-0</v>
      </c>
      <c r="H79" s="140" t="n">
        <f aca="false">IF(ISERROR(-H78/H$60),"n.a.",-H78/H$60)</f>
        <v>-0</v>
      </c>
      <c r="I79" s="140" t="n">
        <f aca="false">IF(ISERROR(-I78/I$60),"n.a.",-I78/I$60)</f>
        <v>-0</v>
      </c>
      <c r="J79" s="140" t="n">
        <f aca="false">IF(ISERROR(-J78/J$60),"n.a.",-J78/J$60)</f>
        <v>-0</v>
      </c>
      <c r="K79" s="140" t="n">
        <f aca="false">IF(ISERROR(-K78/K$60),"n.a.",-K78/K$60)</f>
        <v>-0</v>
      </c>
      <c r="L79" s="140" t="n">
        <f aca="false">IF(ISERROR(-L78/L$60),"n.a.",-L78/L$60)</f>
        <v>-0</v>
      </c>
      <c r="M79" s="140" t="n">
        <f aca="false">IF(ISERROR(-M78/M$60),"n.a.",-M78/M$60)</f>
        <v>0.0143389868829746</v>
      </c>
      <c r="N79" s="140" t="n">
        <f aca="false">IF(ISERROR(-N78/N$60),"n.a.",-N78/N$60)</f>
        <v>0.00498783540339111</v>
      </c>
      <c r="O79" s="140" t="n">
        <f aca="false">IF(ISERROR(-O78/O$60),"n.a.",-O78/O$60)</f>
        <v>-0.0173731029868737</v>
      </c>
      <c r="P79" s="140" t="n">
        <f aca="false">IF(ISERROR(-P78/P$60),"n.a.",-P78/P$60)</f>
        <v>0.00337236376374757</v>
      </c>
      <c r="Q79" s="140" t="n">
        <f aca="false">IF(ISERROR(-Q78/Q$60),"n.a.",-Q78/Q$60)</f>
        <v>-0</v>
      </c>
      <c r="R79" s="140" t="n">
        <f aca="false">IF(ISERROR(-R78/R$60),"n.a.",-R78/R$60)</f>
        <v>-0</v>
      </c>
      <c r="S79" s="140" t="n">
        <f aca="false">IF(ISERROR(-S78/S$60),"n.a.",-S78/S$60)</f>
        <v>-0</v>
      </c>
      <c r="T79" s="140" t="n">
        <f aca="false">IF(ISERROR(-T78/T$60),"n.a.",-T78/T$60)</f>
        <v>-0</v>
      </c>
      <c r="U79" s="140" t="n">
        <f aca="false">IF(ISERROR(-U78/U$60),"n.a.",-U78/U$60)</f>
        <v>-0</v>
      </c>
      <c r="V79" s="140" t="n">
        <f aca="false">IF(ISERROR(-V78/V$60),"n.a.",-V78/V$60)</f>
        <v>-0</v>
      </c>
    </row>
    <row r="80" customFormat="false" ht="4.5" hidden="false" customHeight="true" outlineLevel="0" collapsed="false">
      <c r="C80" s="141"/>
      <c r="D80" s="142"/>
      <c r="E80" s="143"/>
      <c r="F80" s="143"/>
      <c r="G80" s="143"/>
      <c r="H80" s="143"/>
      <c r="I80" s="143"/>
      <c r="J80" s="143"/>
      <c r="K80" s="143"/>
      <c r="L80" s="143"/>
      <c r="M80" s="143"/>
      <c r="N80" s="143"/>
    </row>
    <row r="85" customFormat="false" ht="13" hidden="false" customHeight="false" outlineLevel="0" collapsed="false">
      <c r="L85" s="68"/>
    </row>
    <row r="92" customFormat="false" ht="13" hidden="false" customHeight="false" outlineLevel="0" collapsed="false">
      <c r="L92" s="68"/>
    </row>
  </sheetData>
  <mergeCells count="3">
    <mergeCell ref="F7:K7"/>
    <mergeCell ref="L7:P7"/>
    <mergeCell ref="Q7:V7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2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58ED5"/>
    <pageSetUpPr fitToPage="false"/>
  </sheetPr>
  <dimension ref="C2:U127"/>
  <sheetViews>
    <sheetView showFormulas="false" showGridLines="fals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D112" activeCellId="0" sqref="D112"/>
    </sheetView>
  </sheetViews>
  <sheetFormatPr defaultColWidth="9.171875" defaultRowHeight="13" zeroHeight="false" outlineLevelRow="0" outlineLevelCol="0"/>
  <cols>
    <col collapsed="false" customWidth="true" hidden="false" outlineLevel="0" max="1" min="1" style="1" width="2.99"/>
    <col collapsed="false" customWidth="true" hidden="false" outlineLevel="0" max="3" min="2" style="1" width="0.51"/>
    <col collapsed="false" customWidth="true" hidden="false" outlineLevel="0" max="4" min="4" style="1" width="11.33"/>
    <col collapsed="false" customWidth="true" hidden="false" outlineLevel="0" max="20" min="5" style="1" width="14.34"/>
    <col collapsed="false" customWidth="true" hidden="false" outlineLevel="0" max="21" min="21" style="1" width="2.84"/>
    <col collapsed="false" customWidth="false" hidden="false" outlineLevel="0" max="1024" min="22" style="1" width="9.16"/>
  </cols>
  <sheetData>
    <row r="2" customFormat="false" ht="12" hidden="false" customHeight="true" outlineLevel="0" collapsed="false">
      <c r="D2" s="52"/>
    </row>
    <row r="3" s="15" customFormat="true" ht="20" hidden="false" customHeight="false" outlineLevel="0" collapsed="false">
      <c r="D3" s="144" t="s">
        <v>90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</row>
    <row r="4" customFormat="false" ht="4.5" hidden="false" customHeight="true" outlineLevel="0" collapsed="false"/>
    <row r="5" customFormat="false" ht="13" hidden="false" customHeight="false" outlineLevel="0" collapsed="false">
      <c r="D5" s="18" t="s">
        <v>6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customFormat="false" ht="4.5" hidden="false" customHeight="true" outlineLevel="0" collapsed="false">
      <c r="P6" s="146"/>
    </row>
    <row r="7" customFormat="false" ht="12.75" hidden="false" customHeight="true" outlineLevel="0" collapsed="false">
      <c r="D7" s="1" t="s">
        <v>8</v>
      </c>
      <c r="F7" s="147" t="n">
        <f aca="false">Assumptions!D12</f>
        <v>43921</v>
      </c>
      <c r="P7" s="146"/>
      <c r="S7" s="148"/>
      <c r="T7" s="148"/>
    </row>
    <row r="8" customFormat="false" ht="12.75" hidden="false" customHeight="true" outlineLevel="0" collapsed="false">
      <c r="D8" s="1" t="s">
        <v>91</v>
      </c>
      <c r="F8" s="149" t="n">
        <f aca="false">EDATE(F7,12)</f>
        <v>44286</v>
      </c>
      <c r="P8" s="146"/>
      <c r="S8" s="148"/>
      <c r="T8" s="148"/>
    </row>
    <row r="9" customFormat="false" ht="12.75" hidden="false" customHeight="true" outlineLevel="0" collapsed="false">
      <c r="D9" s="1" t="s">
        <v>92</v>
      </c>
      <c r="F9" s="150" t="n">
        <v>0.005</v>
      </c>
      <c r="H9" s="88" t="s">
        <v>93</v>
      </c>
      <c r="I9" s="88"/>
      <c r="J9" s="88"/>
      <c r="K9" s="88"/>
      <c r="P9" s="146"/>
      <c r="S9" s="148"/>
      <c r="T9" s="148"/>
    </row>
    <row r="10" customFormat="false" ht="12.75" hidden="false" customHeight="true" outlineLevel="0" collapsed="false">
      <c r="D10" s="1" t="s">
        <v>94</v>
      </c>
      <c r="F10" s="151" t="n">
        <v>8.5</v>
      </c>
      <c r="P10" s="146"/>
      <c r="S10" s="148"/>
      <c r="T10" s="148"/>
    </row>
    <row r="11" customFormat="false" ht="12.75" hidden="false" customHeight="true" outlineLevel="0" collapsed="false">
      <c r="D11" s="152" t="s">
        <v>95</v>
      </c>
      <c r="F11" s="150" t="n">
        <v>0.085</v>
      </c>
      <c r="P11" s="146"/>
    </row>
    <row r="12" customFormat="false" ht="12.75" hidden="false" customHeight="true" outlineLevel="0" collapsed="false">
      <c r="F12" s="153"/>
      <c r="P12" s="146"/>
    </row>
    <row r="13" customFormat="false" ht="12.75" hidden="false" customHeight="true" outlineLevel="0" collapsed="false">
      <c r="H13" s="88" t="s">
        <v>96</v>
      </c>
      <c r="I13" s="88"/>
      <c r="J13" s="88"/>
      <c r="K13" s="88"/>
    </row>
    <row r="14" customFormat="false" ht="12.75" hidden="false" customHeight="true" outlineLevel="0" collapsed="false">
      <c r="D14" s="154" t="s">
        <v>97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</row>
    <row r="15" customFormat="false" ht="4.5" hidden="false" customHeight="true" outlineLevel="0" collapsed="false"/>
    <row r="16" s="155" customFormat="true" ht="13" hidden="false" customHeight="false" outlineLevel="0" collapsed="false"/>
    <row r="17" s="155" customFormat="true" ht="13" hidden="false" customHeight="false" outlineLevel="0" collapsed="false">
      <c r="C17" s="156" t="s">
        <v>98</v>
      </c>
      <c r="G17" s="157" t="n">
        <f aca="false">G22-$F$7</f>
        <v>-731</v>
      </c>
      <c r="H17" s="157" t="n">
        <f aca="false">H22-$F$7</f>
        <v>-366</v>
      </c>
      <c r="I17" s="157" t="n">
        <f aca="false">I22-$F$7</f>
        <v>0</v>
      </c>
      <c r="J17" s="157" t="n">
        <f aca="false">J22-$F$7</f>
        <v>365</v>
      </c>
      <c r="K17" s="157" t="n">
        <f aca="false">K22-$F$7</f>
        <v>730</v>
      </c>
      <c r="L17" s="157" t="n">
        <f aca="false">L22-$F$7</f>
        <v>1095</v>
      </c>
      <c r="M17" s="157" t="n">
        <f aca="false">M22-$F$7</f>
        <v>1461</v>
      </c>
      <c r="N17" s="157" t="n">
        <f aca="false">N22-$F$7</f>
        <v>1826</v>
      </c>
      <c r="O17" s="157" t="n">
        <f aca="false">O22-$F$7</f>
        <v>2191</v>
      </c>
      <c r="P17" s="157" t="n">
        <f aca="false">P22-$F$7</f>
        <v>2556</v>
      </c>
      <c r="Q17" s="157" t="n">
        <f aca="false">Q22-$F$7</f>
        <v>2922</v>
      </c>
      <c r="R17" s="157" t="n">
        <f aca="false">R22-$F$7</f>
        <v>3287</v>
      </c>
      <c r="S17" s="157" t="n">
        <f aca="false">S22-$F$7</f>
        <v>3652</v>
      </c>
      <c r="T17" s="157"/>
      <c r="U17" s="158"/>
    </row>
    <row r="18" s="155" customFormat="true" ht="13" hidden="false" customHeight="false" outlineLevel="0" collapsed="false">
      <c r="C18" s="156" t="s">
        <v>99</v>
      </c>
      <c r="G18" s="158" t="n">
        <f aca="false">IF(G17&lt;0,100%,IF(G17&gt;365.25,0,1-((G22-$F$7)/365.25)))</f>
        <v>1</v>
      </c>
      <c r="H18" s="158" t="n">
        <f aca="false">IF(H17&lt;0,100%,IF(H17&gt;365.25,0,1-((H22-$F$7)/365.25)))</f>
        <v>1</v>
      </c>
      <c r="I18" s="158" t="n">
        <f aca="false">IF(I17&lt;0,100%,IF(I17&gt;365.25,0,1-((I22-$F$7)/365.25)))</f>
        <v>1</v>
      </c>
      <c r="J18" s="159" t="n">
        <f aca="false">IF(J17&lt;0,100%,IF(J17&gt;365.25,0,1-((J22-$F$7)/365.25)))</f>
        <v>0.000684462696783017</v>
      </c>
      <c r="K18" s="158" t="n">
        <f aca="false">IF(K17&lt;0,100%,IF(K17&gt;365.25,0,1-((K22-$F$7)/365.25)))</f>
        <v>0</v>
      </c>
      <c r="L18" s="158" t="n">
        <f aca="false">IF(L17&lt;0,100%,IF(L17&gt;365.25,0,1-((L22-$F$7)/365.25)))</f>
        <v>0</v>
      </c>
      <c r="M18" s="158" t="n">
        <f aca="false">IF(M17&lt;0,100%,IF(M17&gt;365.25,0,1-((M22-$F$7)/365.25)))</f>
        <v>0</v>
      </c>
      <c r="N18" s="158" t="n">
        <f aca="false">IF(N17&lt;0,100%,IF(N17&gt;365.25,0,1-((N22-$F$7)/365.25)))</f>
        <v>0</v>
      </c>
      <c r="O18" s="158" t="n">
        <f aca="false">IF(O17&lt;0,100%,IF(O17&gt;365.25,0,1-((O22-$F$7)/365.25)))</f>
        <v>0</v>
      </c>
      <c r="P18" s="158" t="n">
        <f aca="false">IF(P17&lt;0,100%,IF(P17&gt;365.25,0,1-((P22-$F$7)/365.25)))</f>
        <v>0</v>
      </c>
      <c r="Q18" s="158" t="n">
        <f aca="false">IF(Q17&lt;0,100%,IF(Q17&gt;365.25,0,1-((Q22-$F$7)/365.25)))</f>
        <v>0</v>
      </c>
      <c r="R18" s="158" t="n">
        <f aca="false">IF(R17&lt;0,100%,IF(R17&gt;365.25,0,1-((R22-$F$7)/365.25)))</f>
        <v>0</v>
      </c>
      <c r="S18" s="158" t="n">
        <f aca="false">IF(S17&lt;0,100%,IF(S17&gt;365.25,0,1-((S22-$F$7)/365.25)))</f>
        <v>0</v>
      </c>
      <c r="T18" s="158"/>
      <c r="U18" s="158"/>
    </row>
    <row r="19" s="155" customFormat="true" ht="13" hidden="false" customHeight="false" outlineLevel="0" collapsed="false">
      <c r="C19" s="156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</row>
    <row r="20" customFormat="false" ht="13" hidden="false" customHeight="false" outlineLevel="0" collapsed="false">
      <c r="D20" s="152"/>
      <c r="F20" s="160" t="s">
        <v>55</v>
      </c>
      <c r="G20" s="160"/>
      <c r="H20" s="160"/>
      <c r="I20" s="161" t="s">
        <v>100</v>
      </c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2"/>
    </row>
    <row r="21" customFormat="false" ht="4.5" hidden="false" customHeight="true" outlineLevel="0" collapsed="false"/>
    <row r="22" customFormat="false" ht="12.75" hidden="false" customHeight="true" outlineLevel="0" collapsed="false">
      <c r="D22" s="69" t="str">
        <f aca="false">TEXT(Assumptions!$D$11,"mmmm")&amp;" YE ($mm)"</f>
        <v>March YE ($mm)</v>
      </c>
      <c r="E22" s="70"/>
      <c r="F22" s="71" t="n">
        <f aca="false">' Financials'!I58</f>
        <v>42825</v>
      </c>
      <c r="G22" s="71" t="n">
        <f aca="false">' Financials'!J58</f>
        <v>43190</v>
      </c>
      <c r="H22" s="163" t="n">
        <f aca="false">' Financials'!K58</f>
        <v>43555</v>
      </c>
      <c r="I22" s="73" t="n">
        <f aca="false">' Financials'!L58</f>
        <v>43921</v>
      </c>
      <c r="J22" s="73" t="n">
        <f aca="false">' Financials'!M58</f>
        <v>44286</v>
      </c>
      <c r="K22" s="73" t="n">
        <f aca="false">' Financials'!N58</f>
        <v>44651</v>
      </c>
      <c r="L22" s="73" t="n">
        <f aca="false">' Financials'!O58</f>
        <v>45016</v>
      </c>
      <c r="M22" s="73" t="n">
        <f aca="false">' Financials'!P58</f>
        <v>45382</v>
      </c>
      <c r="N22" s="73" t="n">
        <f aca="false">' Financials'!Q58</f>
        <v>45747</v>
      </c>
      <c r="O22" s="73" t="n">
        <f aca="false">' Financials'!R58</f>
        <v>46112</v>
      </c>
      <c r="P22" s="73" t="n">
        <f aca="false">' Financials'!S58</f>
        <v>46477</v>
      </c>
      <c r="Q22" s="73" t="n">
        <f aca="false">' Financials'!T58</f>
        <v>46843</v>
      </c>
      <c r="R22" s="73" t="n">
        <f aca="false">' Financials'!U58</f>
        <v>47208</v>
      </c>
      <c r="S22" s="73" t="n">
        <f aca="false">' Financials'!V58</f>
        <v>47573</v>
      </c>
      <c r="T22" s="73"/>
      <c r="U22" s="164"/>
    </row>
    <row r="23" s="165" customFormat="true" ht="13" hidden="false" customHeight="false" outlineLevel="0" collapsed="false">
      <c r="C23" s="1"/>
      <c r="D23" s="146"/>
      <c r="E23" s="146"/>
      <c r="F23" s="146"/>
      <c r="G23" s="146"/>
      <c r="H23" s="166"/>
      <c r="I23" s="146"/>
      <c r="J23" s="146"/>
      <c r="K23" s="146"/>
      <c r="L23" s="146"/>
      <c r="M23" s="146"/>
      <c r="N23" s="146"/>
      <c r="O23" s="146"/>
      <c r="P23" s="146"/>
      <c r="Q23" s="146"/>
    </row>
    <row r="24" customFormat="false" ht="13" hidden="false" customHeight="false" outlineLevel="0" collapsed="false">
      <c r="D24" s="142" t="s">
        <v>26</v>
      </c>
      <c r="E24" s="142"/>
      <c r="F24" s="167" t="n">
        <f aca="false">' Financials'!I11</f>
        <v>1095</v>
      </c>
      <c r="G24" s="167" t="n">
        <f aca="false">' Financials'!J11</f>
        <v>1135.1</v>
      </c>
      <c r="H24" s="167" t="n">
        <f aca="false">' Financials'!K11</f>
        <v>1138.6</v>
      </c>
      <c r="I24" s="167" t="n">
        <f aca="false">' Financials'!L11</f>
        <v>1149.23121421216</v>
      </c>
      <c r="J24" s="167" t="n">
        <f aca="false">' Financials'!M11</f>
        <v>1255.63045783327</v>
      </c>
      <c r="K24" s="167" t="n">
        <f aca="false">' Financials'!N11</f>
        <v>1353.83738573016</v>
      </c>
      <c r="L24" s="167" t="n">
        <f aca="false">' Financials'!O11</f>
        <v>1446.97547958544</v>
      </c>
      <c r="M24" s="167" t="n">
        <f aca="false">' Financials'!P11</f>
        <v>1442.6203434362</v>
      </c>
      <c r="N24" s="167" t="n">
        <f aca="false">' Financials'!Q11</f>
        <v>1471.47275030492</v>
      </c>
      <c r="O24" s="167" t="n">
        <f aca="false">' Financials'!R11</f>
        <v>1486.18747780797</v>
      </c>
      <c r="P24" s="167" t="n">
        <f aca="false">' Financials'!S11</f>
        <v>1501.04935258605</v>
      </c>
      <c r="Q24" s="167" t="n">
        <f aca="false">' Financials'!T11</f>
        <v>1516.05984611191</v>
      </c>
      <c r="R24" s="167" t="n">
        <f aca="false">' Financials'!U11</f>
        <v>1531.22044457303</v>
      </c>
      <c r="S24" s="167" t="n">
        <f aca="false">' Financials'!V11</f>
        <v>1546.53264901876</v>
      </c>
      <c r="T24" s="81"/>
    </row>
    <row r="25" customFormat="false" ht="13" hidden="false" customHeight="false" outlineLevel="0" collapsed="false">
      <c r="C25" s="165"/>
      <c r="D25" s="168" t="s">
        <v>63</v>
      </c>
      <c r="E25" s="168"/>
      <c r="F25" s="168"/>
      <c r="G25" s="169" t="n">
        <f aca="false">IF(ISERROR(G24/F24-1),"n.a.",(G24/F24-1))</f>
        <v>0.0366210045662099</v>
      </c>
      <c r="H25" s="170" t="n">
        <f aca="false">IF(ISERROR(H24/G24-1),"n.a.",(H24/G24-1))</f>
        <v>0.00308342877279544</v>
      </c>
      <c r="I25" s="171" t="n">
        <f aca="false">IF(ISERROR(I24/G24-1),"n.a.",(I24/G24-1))</f>
        <v>0.0124493121417997</v>
      </c>
      <c r="J25" s="171" t="n">
        <f aca="false">IF(ISERROR(J24/I24-1),"n.a.",(J24/I24-1))</f>
        <v>0.0925829739962802</v>
      </c>
      <c r="K25" s="171" t="n">
        <f aca="false">IF(ISERROR(K24/J24-1),"n.a.",(K24/J24-1))</f>
        <v>0.0782132412321008</v>
      </c>
      <c r="L25" s="171" t="n">
        <f aca="false">IF(ISERROR(L24/K24-1),"n.a.",(L24/K24-1))</f>
        <v>0.0687956285126874</v>
      </c>
      <c r="M25" s="171" t="n">
        <f aca="false">IF(ISERROR(M24/L24-1),"n.a.",(M24/L24-1))</f>
        <v>-0.00300982028423447</v>
      </c>
      <c r="N25" s="171" t="n">
        <f aca="false">IF(ISERROR(N24/M24-1),"n.a.",(N24/M24-1))</f>
        <v>0.02</v>
      </c>
      <c r="O25" s="171" t="n">
        <f aca="false">IF(ISERROR(O24/N24-1),"n.a.",(O24/N24-1))</f>
        <v>0.01</v>
      </c>
      <c r="P25" s="171" t="n">
        <f aca="false">IF(ISERROR(P24/O24-1),"n.a.",(P24/O24-1))</f>
        <v>0.01</v>
      </c>
      <c r="Q25" s="171" t="n">
        <f aca="false">IF(ISERROR(Q24/P24-1),"n.a.",(Q24/P24-1))</f>
        <v>0.01</v>
      </c>
      <c r="R25" s="171" t="n">
        <f aca="false">IF(ISERROR(R24/Q24-1),"n.a.",(R24/Q24-1))</f>
        <v>0.01</v>
      </c>
      <c r="S25" s="171" t="n">
        <f aca="false">IF(ISERROR(S24/R24-1),"n.a.",(S24/R24-1))</f>
        <v>0.01</v>
      </c>
      <c r="T25" s="171"/>
    </row>
    <row r="26" s="165" customFormat="true" ht="13" hidden="false" customHeight="false" outlineLevel="0" collapsed="false">
      <c r="C26" s="1"/>
      <c r="D26" s="146"/>
      <c r="E26" s="146"/>
      <c r="F26" s="146"/>
      <c r="G26" s="146"/>
      <c r="H26" s="16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</row>
    <row r="27" s="165" customFormat="true" ht="13" hidden="false" customHeight="false" outlineLevel="0" collapsed="false">
      <c r="C27" s="1"/>
      <c r="D27" s="142" t="s">
        <v>62</v>
      </c>
      <c r="E27" s="142"/>
      <c r="F27" s="167" t="n">
        <f aca="false">' Financials'!F15</f>
        <v>101.1</v>
      </c>
      <c r="G27" s="167" t="n">
        <f aca="false">' Financials'!G15</f>
        <v>109.9</v>
      </c>
      <c r="H27" s="167" t="n">
        <f aca="false">' Financials'!H15</f>
        <v>114.6</v>
      </c>
      <c r="I27" s="167" t="n">
        <f aca="false">' Financials'!I15</f>
        <v>108.7</v>
      </c>
      <c r="J27" s="167" t="n">
        <f aca="false">' Financials'!J15</f>
        <v>109.5</v>
      </c>
      <c r="K27" s="167" t="n">
        <f aca="false">' Financials'!K15</f>
        <v>98.2</v>
      </c>
      <c r="L27" s="167" t="n">
        <f aca="false">' Financials'!L15</f>
        <v>94.1472096629387</v>
      </c>
      <c r="M27" s="167" t="n">
        <f aca="false">' Financials'!M15</f>
        <v>92.625305088519</v>
      </c>
      <c r="N27" s="167" t="n">
        <f aca="false">' Financials'!N15</f>
        <v>111.796736237192</v>
      </c>
      <c r="O27" s="167" t="n">
        <f aca="false">' Financials'!O15</f>
        <v>124.394941019203</v>
      </c>
      <c r="P27" s="167" t="n">
        <f aca="false">' Financials'!P15</f>
        <v>127.568129354924</v>
      </c>
      <c r="Q27" s="167" t="n">
        <f aca="false">' Financials'!Q15</f>
        <v>132.432547527443</v>
      </c>
      <c r="R27" s="167" t="n">
        <f aca="false">' Financials'!R15</f>
        <v>133.756873002717</v>
      </c>
      <c r="S27" s="167" t="n">
        <f aca="false">' Financials'!S15</f>
        <v>135.094441732744</v>
      </c>
      <c r="T27" s="81"/>
    </row>
    <row r="28" customFormat="false" ht="13" hidden="false" customHeight="false" outlineLevel="0" collapsed="false">
      <c r="C28" s="165"/>
      <c r="D28" s="168" t="s">
        <v>69</v>
      </c>
      <c r="E28" s="168"/>
      <c r="F28" s="171" t="n">
        <f aca="false">IF(ISERROR(F27/F$24),"n.a.",(F27/F$24))</f>
        <v>0.0923287671232877</v>
      </c>
      <c r="G28" s="171" t="n">
        <f aca="false">IF(ISERROR(G27/G$24),"n.a.",(G27/G$24))</f>
        <v>0.096819663465774</v>
      </c>
      <c r="H28" s="172" t="n">
        <f aca="false">IF(ISERROR(H27/H$24),"n.a.",(H27/H$24))</f>
        <v>0.100649920955559</v>
      </c>
      <c r="I28" s="171" t="n">
        <f aca="false">IF(ISERROR(I27/I$24),"n.a.",(I27/I$24))</f>
        <v>0.0945849700702031</v>
      </c>
      <c r="J28" s="171" t="n">
        <f aca="false">IF(ISERROR(J27/J$24),"n.a.",(J27/J$24))</f>
        <v>0.0872071868891696</v>
      </c>
      <c r="K28" s="171" t="n">
        <f aca="false">IF(ISERROR(K27/K$24),"n.a.",(K27/K$24))</f>
        <v>0.0725345606754965</v>
      </c>
      <c r="L28" s="171" t="n">
        <f aca="false">IF(ISERROR(L27/L$24),"n.a.",(L27/L$24))</f>
        <v>0.0650648272836744</v>
      </c>
      <c r="M28" s="171" t="n">
        <f aca="false">IF(ISERROR(M27/M$24),"n.a.",(M27/M$24))</f>
        <v>0.0642062934367705</v>
      </c>
      <c r="N28" s="171" t="n">
        <f aca="false">IF(ISERROR(N27/N$24),"n.a.",(N27/N$24))</f>
        <v>0.0759760832907204</v>
      </c>
      <c r="O28" s="171" t="n">
        <f aca="false">IF(ISERROR(O27/O$24),"n.a.",(O27/O$24))</f>
        <v>0.0837007059181236</v>
      </c>
      <c r="P28" s="171" t="n">
        <f aca="false">IF(ISERROR(P27/P$24),"n.a.",(P27/P$24))</f>
        <v>0.0849859660744305</v>
      </c>
      <c r="Q28" s="171" t="n">
        <f aca="false">IF(ISERROR(Q27/Q$24),"n.a.",(Q27/Q$24))</f>
        <v>0.087353113313488</v>
      </c>
      <c r="R28" s="171" t="n">
        <f aca="false">IF(ISERROR(R27/R$24),"n.a.",(R27/R$24))</f>
        <v>0.087353113313488</v>
      </c>
      <c r="S28" s="171" t="n">
        <f aca="false">IF(ISERROR(S27/S$24),"n.a.",(S27/S$24))</f>
        <v>0.087353113313488</v>
      </c>
      <c r="T28" s="171"/>
    </row>
    <row r="29" customFormat="false" ht="13" hidden="false" customHeight="false" outlineLevel="0" collapsed="false">
      <c r="C29" s="165"/>
      <c r="D29" s="168" t="s">
        <v>63</v>
      </c>
      <c r="E29" s="168"/>
      <c r="F29" s="168"/>
      <c r="G29" s="169" t="n">
        <f aca="false">IF(ISERROR(G27/F27-1),"n.a.",(G27/F27-1))</f>
        <v>0.0870425321463899</v>
      </c>
      <c r="H29" s="170" t="n">
        <f aca="false">IF(ISERROR(H27/G27-1),"n.a.",(H27/G27-1))</f>
        <v>0.0427661510464057</v>
      </c>
      <c r="I29" s="171" t="n">
        <f aca="false">IF(ISERROR(I27/H27-1),"n.a.",(I27/H27-1))</f>
        <v>-0.0514834205933682</v>
      </c>
      <c r="J29" s="171" t="n">
        <f aca="false">IF(ISERROR(J27/I27-1),"n.a.",(J27/I27-1))</f>
        <v>0.00735970561177557</v>
      </c>
      <c r="K29" s="171" t="n">
        <f aca="false">IF(ISERROR(K27/J27-1),"n.a.",(K27/J27-1))</f>
        <v>-0.103196347031963</v>
      </c>
      <c r="L29" s="171" t="n">
        <f aca="false">IF(ISERROR(L27/K27-1),"n.a.",(L27/K27-1))</f>
        <v>-0.0412707773631501</v>
      </c>
      <c r="M29" s="171" t="n">
        <f aca="false">IF(ISERROR(M27/L27-1),"n.a.",(M27/L27-1))</f>
        <v>-0.0161651585837579</v>
      </c>
      <c r="N29" s="171" t="n">
        <f aca="false">IF(ISERROR(N27/M27-1),"n.a.",(N27/M27-1))</f>
        <v>0.206978332004969</v>
      </c>
      <c r="O29" s="171" t="n">
        <f aca="false">IF(ISERROR(O27/N27-1),"n.a.",(O27/N27-1))</f>
        <v>0.11268848453037</v>
      </c>
      <c r="P29" s="171" t="n">
        <f aca="false">IF(ISERROR(P27/O27-1),"n.a.",(P27/O27-1))</f>
        <v>0.0255089821959189</v>
      </c>
      <c r="Q29" s="171" t="n">
        <f aca="false">IF(ISERROR(Q27/P27-1),"n.a.",(Q27/P27-1))</f>
        <v>0.03813192367966</v>
      </c>
      <c r="R29" s="171" t="n">
        <f aca="false">IF(ISERROR(R27/Q27-1),"n.a.",(R27/Q27-1))</f>
        <v>0.01</v>
      </c>
      <c r="S29" s="171" t="n">
        <f aca="false">IF(ISERROR(S27/R27-1),"n.a.",(S27/R27-1))</f>
        <v>0.01</v>
      </c>
      <c r="T29" s="171"/>
    </row>
    <row r="30" s="165" customFormat="true" ht="13" hidden="false" customHeight="false" outlineLevel="0" collapsed="false">
      <c r="C30" s="1"/>
      <c r="D30" s="142"/>
      <c r="E30" s="142"/>
      <c r="F30" s="142"/>
      <c r="G30" s="142"/>
      <c r="H30" s="173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</row>
    <row r="31" s="165" customFormat="true" ht="13" hidden="false" customHeight="false" outlineLevel="0" collapsed="false">
      <c r="C31" s="1"/>
      <c r="D31" s="142" t="s">
        <v>85</v>
      </c>
      <c r="E31" s="142"/>
      <c r="F31" s="167" t="n">
        <f aca="false">+F35-F27</f>
        <v>-31.6</v>
      </c>
      <c r="G31" s="167" t="n">
        <f aca="false">+G35-G27</f>
        <v>-31.6</v>
      </c>
      <c r="H31" s="167" t="n">
        <f aca="false">+H35-H27</f>
        <v>-31.6</v>
      </c>
      <c r="I31" s="167" t="n">
        <f aca="false">+I35-I27</f>
        <v>-31.6</v>
      </c>
      <c r="J31" s="167" t="n">
        <f aca="false">+J35-J27</f>
        <v>-31.6</v>
      </c>
      <c r="K31" s="167" t="n">
        <f aca="false">+K35-K27</f>
        <v>-31.6</v>
      </c>
      <c r="L31" s="167" t="n">
        <f aca="false">+L35-L27</f>
        <v>-31.6</v>
      </c>
      <c r="M31" s="167" t="n">
        <f aca="false">+M35-M27</f>
        <v>-31.6</v>
      </c>
      <c r="N31" s="167" t="n">
        <f aca="false">+N35-N27</f>
        <v>-31.6</v>
      </c>
      <c r="O31" s="167" t="n">
        <f aca="false">+O35-O27</f>
        <v>-31.6</v>
      </c>
      <c r="P31" s="167" t="n">
        <f aca="false">+P35-P27</f>
        <v>-31.6</v>
      </c>
      <c r="Q31" s="167" t="n">
        <f aca="false">+Q35-Q27</f>
        <v>-31.6</v>
      </c>
      <c r="R31" s="167" t="n">
        <f aca="false">+R35-R27</f>
        <v>-31.6</v>
      </c>
      <c r="S31" s="167" t="n">
        <f aca="false">+S35-S27</f>
        <v>-31.6</v>
      </c>
      <c r="T31" s="81"/>
    </row>
    <row r="32" customFormat="false" ht="13" hidden="false" customHeight="false" outlineLevel="0" collapsed="false">
      <c r="C32" s="165"/>
      <c r="D32" s="168" t="s">
        <v>77</v>
      </c>
      <c r="E32" s="168"/>
      <c r="F32" s="171" t="n">
        <f aca="false">IF(ISERROR(-F31/F$24),"n.a.",(-F31/F$24))</f>
        <v>0.0288584474885845</v>
      </c>
      <c r="G32" s="171" t="n">
        <f aca="false">IF(ISERROR(-G31/G$24),"n.a.",(-G31/G$24))</f>
        <v>0.0278389569200952</v>
      </c>
      <c r="H32" s="172" t="n">
        <f aca="false">IF(ISERROR(-H31/H$24),"n.a.",(-H31/H$24))</f>
        <v>0.027753381345512</v>
      </c>
      <c r="I32" s="171" t="n">
        <f aca="false">IF(ISERROR(-I31/I$24),"n.a.",(-I31/I$24))</f>
        <v>0.0274966426331041</v>
      </c>
      <c r="J32" s="171" t="n">
        <f aca="false">IF(ISERROR(-J31/J$24),"n.a.",(-J31/J$24))</f>
        <v>0.0251666402346827</v>
      </c>
      <c r="K32" s="171" t="n">
        <f aca="false">IF(ISERROR(-K31/K$24),"n.a.",(-K31/K$24))</f>
        <v>0.0233410602581028</v>
      </c>
      <c r="L32" s="171" t="n">
        <f aca="false">IF(ISERROR(-L31/L$24),"n.a.",(-L31/L$24))</f>
        <v>0.0218386561803061</v>
      </c>
      <c r="M32" s="171" t="n">
        <f aca="false">IF(ISERROR(-M31/M$24),"n.a.",(-M31/M$24))</f>
        <v>0.0219045850446914</v>
      </c>
      <c r="N32" s="171" t="n">
        <f aca="false">IF(ISERROR(-N31/N$24),"n.a.",(-N31/N$24))</f>
        <v>0.0214750833771484</v>
      </c>
      <c r="O32" s="171" t="n">
        <f aca="false">IF(ISERROR(-O31/O$24),"n.a.",(-O31/O$24))</f>
        <v>0.0212624587892558</v>
      </c>
      <c r="P32" s="171" t="n">
        <f aca="false">IF(ISERROR(-P31/P$24),"n.a.",(-P31/P$24))</f>
        <v>0.0210519393953028</v>
      </c>
      <c r="Q32" s="171" t="n">
        <f aca="false">IF(ISERROR(-Q31/Q$24),"n.a.",(-Q31/Q$24))</f>
        <v>0.020843504351785</v>
      </c>
      <c r="R32" s="171" t="n">
        <f aca="false">IF(ISERROR(-R31/R$24),"n.a.",(-R31/R$24))</f>
        <v>0.0206371330215693</v>
      </c>
      <c r="S32" s="171" t="n">
        <f aca="false">IF(ISERROR(-S31/S$24),"n.a.",(-S31/S$24))</f>
        <v>0.0204328049718508</v>
      </c>
      <c r="T32" s="171"/>
    </row>
    <row r="33" customFormat="false" ht="13" hidden="false" customHeight="false" outlineLevel="0" collapsed="false">
      <c r="C33" s="165"/>
      <c r="D33" s="168" t="s">
        <v>87</v>
      </c>
      <c r="E33" s="168"/>
      <c r="F33" s="171" t="n">
        <f aca="false">F31/F48</f>
        <v>1.03947368421053</v>
      </c>
      <c r="G33" s="171" t="n">
        <f aca="false">G31/G48</f>
        <v>0.842666666666667</v>
      </c>
      <c r="H33" s="172" t="n">
        <f aca="false">H31/H48</f>
        <v>0.784119106699752</v>
      </c>
      <c r="I33" s="171" t="n">
        <f aca="false">I31/I48</f>
        <v>0.875346260387812</v>
      </c>
      <c r="J33" s="171" t="n">
        <f aca="false">J31/J48</f>
        <v>0.847184986595175</v>
      </c>
      <c r="K33" s="171" t="n">
        <f aca="false">K31/K48</f>
        <v>1.01935483870968</v>
      </c>
      <c r="L33" s="171" t="n">
        <f aca="false">L31/L48</f>
        <v>0.877777777777778</v>
      </c>
      <c r="M33" s="171" t="n">
        <f aca="false">M31/M48</f>
        <v>0.619607843137255</v>
      </c>
      <c r="N33" s="171" t="n">
        <f aca="false">N31/N48</f>
        <v>0.632</v>
      </c>
      <c r="O33" s="171" t="n">
        <f aca="false">O31/O48</f>
        <v>0.632</v>
      </c>
      <c r="P33" s="171" t="n">
        <f aca="false">P31/P48</f>
        <v>0.632</v>
      </c>
      <c r="Q33" s="171" t="n">
        <f aca="false">Q31/Q48</f>
        <v>-0.632</v>
      </c>
      <c r="R33" s="171" t="n">
        <f aca="false">R31/R48</f>
        <v>-0.632</v>
      </c>
      <c r="S33" s="171" t="n">
        <f aca="false">S31/S48</f>
        <v>-0.632</v>
      </c>
      <c r="T33" s="171"/>
    </row>
    <row r="34" s="165" customFormat="true" ht="13" hidden="false" customHeight="false" outlineLevel="0" collapsed="false">
      <c r="C34" s="1"/>
      <c r="D34" s="142"/>
      <c r="E34" s="142"/>
      <c r="F34" s="142"/>
      <c r="G34" s="142"/>
      <c r="H34" s="173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</row>
    <row r="35" s="165" customFormat="true" ht="13" hidden="false" customHeight="false" outlineLevel="0" collapsed="false">
      <c r="C35" s="1"/>
      <c r="D35" s="142" t="s">
        <v>70</v>
      </c>
      <c r="E35" s="142"/>
      <c r="F35" s="82" t="n">
        <f aca="false">F27+F31</f>
        <v>69.5</v>
      </c>
      <c r="G35" s="82" t="n">
        <f aca="false">G27+G31</f>
        <v>78.3</v>
      </c>
      <c r="H35" s="174" t="n">
        <f aca="false">H27+H31</f>
        <v>83</v>
      </c>
      <c r="I35" s="82" t="n">
        <f aca="false">I27+I31</f>
        <v>77.1</v>
      </c>
      <c r="J35" s="82" t="n">
        <f aca="false">J27+J31</f>
        <v>77.9</v>
      </c>
      <c r="K35" s="82" t="n">
        <f aca="false">K27+K31</f>
        <v>66.6</v>
      </c>
      <c r="L35" s="82" t="n">
        <f aca="false">L27+L31</f>
        <v>62.5472096629387</v>
      </c>
      <c r="M35" s="82" t="n">
        <f aca="false">M27+M31</f>
        <v>61.0253050885189</v>
      </c>
      <c r="N35" s="82" t="n">
        <f aca="false">N27+N31</f>
        <v>80.1967362371919</v>
      </c>
      <c r="O35" s="82" t="n">
        <f aca="false">O27+O31</f>
        <v>92.7949410192025</v>
      </c>
      <c r="P35" s="82" t="n">
        <f aca="false">P27+P31</f>
        <v>95.9681293549238</v>
      </c>
      <c r="Q35" s="82" t="n">
        <f aca="false">Q27+Q31</f>
        <v>100.832547527443</v>
      </c>
      <c r="R35" s="82" t="n">
        <f aca="false">R27+R31</f>
        <v>102.156873002717</v>
      </c>
      <c r="S35" s="82" t="n">
        <f aca="false">S27+S31</f>
        <v>103.494441732744</v>
      </c>
      <c r="T35" s="82"/>
    </row>
    <row r="36" customFormat="false" ht="13" hidden="false" customHeight="false" outlineLevel="0" collapsed="false">
      <c r="C36" s="165"/>
      <c r="D36" s="168" t="s">
        <v>69</v>
      </c>
      <c r="E36" s="168"/>
      <c r="F36" s="171" t="n">
        <f aca="false">IF(ISERROR(F35/F$24),"n.a.",(F35/F$24))</f>
        <v>0.0634703196347032</v>
      </c>
      <c r="G36" s="171" t="n">
        <f aca="false">IF(ISERROR(G35/G$24),"n.a.",(G35/G$24))</f>
        <v>0.0689807065456788</v>
      </c>
      <c r="H36" s="172" t="n">
        <f aca="false">IF(ISERROR(H35/H$24),"n.a.",(H35/H$24))</f>
        <v>0.0728965396100474</v>
      </c>
      <c r="I36" s="171" t="n">
        <f aca="false">IF(ISERROR(I35/I$24),"n.a.",(I35/I$24))</f>
        <v>0.067088327437099</v>
      </c>
      <c r="J36" s="171" t="n">
        <f aca="false">IF(ISERROR(J35/J$24),"n.a.",(J35/J$24))</f>
        <v>0.0620405466544869</v>
      </c>
      <c r="K36" s="171" t="n">
        <f aca="false">IF(ISERROR(K35/K$24),"n.a.",(K35/K$24))</f>
        <v>0.0491935004173938</v>
      </c>
      <c r="L36" s="171" t="n">
        <f aca="false">IF(ISERROR(L35/L$24),"n.a.",(L35/L$24))</f>
        <v>0.0432261711033683</v>
      </c>
      <c r="M36" s="171" t="n">
        <f aca="false">IF(ISERROR(M35/M$24),"n.a.",(M35/M$24))</f>
        <v>0.0423017083920791</v>
      </c>
      <c r="N36" s="171" t="n">
        <f aca="false">IF(ISERROR(N35/N$24),"n.a.",(N35/N$24))</f>
        <v>0.054500999913572</v>
      </c>
      <c r="O36" s="171" t="n">
        <f aca="false">IF(ISERROR(O35/O$24),"n.a.",(O35/O$24))</f>
        <v>0.0624382471288677</v>
      </c>
      <c r="P36" s="171" t="n">
        <f aca="false">IF(ISERROR(P35/P$24),"n.a.",(P35/P$24))</f>
        <v>0.0639340266791277</v>
      </c>
      <c r="Q36" s="171" t="n">
        <f aca="false">IF(ISERROR(Q35/Q$24),"n.a.",(Q35/Q$24))</f>
        <v>0.066509608961703</v>
      </c>
      <c r="R36" s="171" t="n">
        <f aca="false">IF(ISERROR(R35/R$24),"n.a.",(R35/R$24))</f>
        <v>0.0667159802919187</v>
      </c>
      <c r="S36" s="171" t="n">
        <f aca="false">IF(ISERROR(S35/S$24),"n.a.",(S35/S$24))</f>
        <v>0.0669203083416372</v>
      </c>
      <c r="T36" s="171"/>
    </row>
    <row r="37" customFormat="false" ht="13" hidden="false" customHeight="false" outlineLevel="0" collapsed="false">
      <c r="C37" s="165"/>
      <c r="D37" s="168" t="s">
        <v>63</v>
      </c>
      <c r="E37" s="168"/>
      <c r="F37" s="168"/>
      <c r="G37" s="169" t="n">
        <f aca="false">IF(ISERROR(G35/F35-1),"n.a.",(G35/F35-1))</f>
        <v>0.126618705035972</v>
      </c>
      <c r="H37" s="170" t="n">
        <f aca="false">IF(ISERROR(H35/G35-1),"n.a.",(H35/G35-1))</f>
        <v>0.0600255427841634</v>
      </c>
      <c r="I37" s="171" t="n">
        <f aca="false">IF(ISERROR(I35/H35-1),"n.a.",(I35/H35-1))</f>
        <v>-0.0710843373493975</v>
      </c>
      <c r="J37" s="171" t="n">
        <f aca="false">IF(ISERROR(J35/I35-1),"n.a.",(J35/I35-1))</f>
        <v>0.0103761348897535</v>
      </c>
      <c r="K37" s="171" t="n">
        <f aca="false">IF(ISERROR(K35/J35-1),"n.a.",(K35/J35-1))</f>
        <v>-0.145057766367137</v>
      </c>
      <c r="L37" s="171" t="n">
        <f aca="false">IF(ISERROR(L35/K35-1),"n.a.",(L35/K35-1))</f>
        <v>-0.0608527077636838</v>
      </c>
      <c r="M37" s="171" t="n">
        <f aca="false">IF(ISERROR(M35/L35-1),"n.a.",(M35/L35-1))</f>
        <v>-0.0243320938315412</v>
      </c>
      <c r="N37" s="171" t="n">
        <f aca="false">IF(ISERROR(N35/M35-1),"n.a.",(N35/M35-1))</f>
        <v>0.314155433075907</v>
      </c>
      <c r="O37" s="171" t="n">
        <f aca="false">IF(ISERROR(O35/N35-1),"n.a.",(O35/N35-1))</f>
        <v>0.15709124053066</v>
      </c>
      <c r="P37" s="171" t="n">
        <f aca="false">IF(ISERROR(P35/O35-1),"n.a.",(P35/O35-1))</f>
        <v>0.0341957039992575</v>
      </c>
      <c r="Q37" s="171" t="n">
        <f aca="false">IF(ISERROR(Q35/P35-1),"n.a.",(Q35/P35-1))</f>
        <v>0.0506878502813015</v>
      </c>
      <c r="R37" s="171" t="n">
        <f aca="false">IF(ISERROR(R35/Q35-1),"n.a.",(R35/Q35-1))</f>
        <v>0.0131339087204359</v>
      </c>
      <c r="S37" s="171" t="n">
        <f aca="false">IF(ISERROR(S35/R35-1),"n.a.",(S35/R35-1))</f>
        <v>0.0130932818391141</v>
      </c>
      <c r="T37" s="171"/>
    </row>
    <row r="38" s="165" customFormat="true" ht="13" hidden="false" customHeight="false" outlineLevel="0" collapsed="false">
      <c r="C38" s="1"/>
      <c r="D38" s="142"/>
      <c r="E38" s="142"/>
      <c r="F38" s="142"/>
      <c r="G38" s="142"/>
      <c r="H38" s="173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</row>
    <row r="39" customFormat="false" ht="13" hidden="false" customHeight="false" outlineLevel="0" collapsed="false">
      <c r="D39" s="142" t="s">
        <v>44</v>
      </c>
      <c r="E39" s="142"/>
      <c r="F39" s="82"/>
      <c r="G39" s="82"/>
      <c r="H39" s="174"/>
      <c r="I39" s="82" t="n">
        <f aca="false">-I35*I40</f>
        <v>-14.649</v>
      </c>
      <c r="J39" s="82" t="n">
        <f aca="false">-J35*J40</f>
        <v>-13.243</v>
      </c>
      <c r="K39" s="82" t="n">
        <f aca="false">-K35*K40</f>
        <v>-11.322</v>
      </c>
      <c r="L39" s="82" t="n">
        <f aca="false">-L35*L40</f>
        <v>-10.6330256426996</v>
      </c>
      <c r="M39" s="82" t="n">
        <f aca="false">-M35*M40</f>
        <v>-10.3743018650482</v>
      </c>
      <c r="N39" s="82" t="n">
        <f aca="false">-N35*N40</f>
        <v>-13.6334451603226</v>
      </c>
      <c r="O39" s="82" t="n">
        <f aca="false">-O35*O40</f>
        <v>-15.7751399732644</v>
      </c>
      <c r="P39" s="82" t="n">
        <f aca="false">-P35*P40</f>
        <v>-16.314581990337</v>
      </c>
      <c r="Q39" s="82" t="n">
        <f aca="false">-Q35*Q40</f>
        <v>-17.1415330796653</v>
      </c>
      <c r="R39" s="82" t="n">
        <f aca="false">-R35*R40</f>
        <v>-17.3666684104619</v>
      </c>
      <c r="S39" s="82" t="n">
        <f aca="false">-S35*S40</f>
        <v>-17.5940550945665</v>
      </c>
      <c r="T39" s="82"/>
    </row>
    <row r="40" customFormat="false" ht="13" hidden="false" customHeight="false" outlineLevel="0" collapsed="false">
      <c r="C40" s="165"/>
      <c r="D40" s="168" t="s">
        <v>71</v>
      </c>
      <c r="E40" s="168"/>
      <c r="F40" s="175"/>
      <c r="G40" s="175"/>
      <c r="H40" s="176"/>
      <c r="I40" s="177" t="n">
        <f aca="false">' Financials'!L29</f>
        <v>0.19</v>
      </c>
      <c r="J40" s="177" t="n">
        <f aca="false">' Financials'!M29</f>
        <v>0.17</v>
      </c>
      <c r="K40" s="177" t="n">
        <f aca="false">' Financials'!N29</f>
        <v>0.17</v>
      </c>
      <c r="L40" s="177" t="n">
        <f aca="false">' Financials'!O29</f>
        <v>0.17</v>
      </c>
      <c r="M40" s="177" t="n">
        <f aca="false">' Financials'!P29</f>
        <v>0.17</v>
      </c>
      <c r="N40" s="177" t="n">
        <f aca="false">' Financials'!Q29</f>
        <v>0.17</v>
      </c>
      <c r="O40" s="177" t="n">
        <f aca="false">' Financials'!R29</f>
        <v>0.17</v>
      </c>
      <c r="P40" s="177" t="n">
        <f aca="false">' Financials'!S29</f>
        <v>0.17</v>
      </c>
      <c r="Q40" s="177" t="n">
        <f aca="false">' Financials'!T29</f>
        <v>0.17</v>
      </c>
      <c r="R40" s="177" t="n">
        <f aca="false">' Financials'!U29</f>
        <v>0.17</v>
      </c>
      <c r="S40" s="177" t="n">
        <f aca="false">' Financials'!V29</f>
        <v>0.17</v>
      </c>
      <c r="T40" s="175"/>
    </row>
    <row r="41" s="165" customFormat="true" ht="13" hidden="false" customHeight="false" outlineLevel="0" collapsed="false">
      <c r="C41" s="1"/>
      <c r="D41" s="142"/>
      <c r="E41" s="142"/>
      <c r="F41" s="142"/>
      <c r="G41" s="142"/>
      <c r="H41" s="173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</row>
    <row r="42" s="165" customFormat="true" ht="13" hidden="false" customHeight="false" outlineLevel="0" collapsed="false">
      <c r="C42" s="1"/>
      <c r="D42" s="142" t="s">
        <v>101</v>
      </c>
      <c r="E42" s="142"/>
      <c r="F42" s="82"/>
      <c r="G42" s="82"/>
      <c r="H42" s="174"/>
      <c r="I42" s="82" t="n">
        <f aca="false">I35+I39</f>
        <v>62.451</v>
      </c>
      <c r="J42" s="82" t="n">
        <f aca="false">J35+J39</f>
        <v>64.657</v>
      </c>
      <c r="K42" s="178" t="n">
        <f aca="false">K35+K39</f>
        <v>55.278</v>
      </c>
      <c r="L42" s="82" t="n">
        <f aca="false">L35+L39</f>
        <v>51.9141840202391</v>
      </c>
      <c r="M42" s="82" t="n">
        <f aca="false">M35+M39</f>
        <v>50.6510032234707</v>
      </c>
      <c r="N42" s="82" t="n">
        <f aca="false">N35+N39</f>
        <v>66.5632910768693</v>
      </c>
      <c r="O42" s="82" t="n">
        <f aca="false">O35+O39</f>
        <v>77.0198010459381</v>
      </c>
      <c r="P42" s="82" t="n">
        <f aca="false">P35+P39</f>
        <v>79.6535473645867</v>
      </c>
      <c r="Q42" s="82" t="n">
        <f aca="false">Q35+Q39</f>
        <v>83.6910144477774</v>
      </c>
      <c r="R42" s="82" t="n">
        <f aca="false">R35+R39</f>
        <v>84.7902045922552</v>
      </c>
      <c r="S42" s="82" t="n">
        <f aca="false">S35+S39</f>
        <v>85.9003866381778</v>
      </c>
      <c r="T42" s="82"/>
    </row>
    <row r="43" customFormat="false" ht="13" hidden="false" customHeight="false" outlineLevel="0" collapsed="false">
      <c r="C43" s="165"/>
      <c r="D43" s="168" t="s">
        <v>69</v>
      </c>
      <c r="E43" s="168"/>
      <c r="F43" s="171"/>
      <c r="G43" s="171"/>
      <c r="H43" s="172"/>
      <c r="I43" s="171" t="n">
        <f aca="false">IF(ISERROR(I42/I$24),"n.a.",(I42/I$24))</f>
        <v>0.0543415452240502</v>
      </c>
      <c r="J43" s="171" t="n">
        <f aca="false">IF(ISERROR(J42/J$24),"n.a.",(J42/J$24))</f>
        <v>0.0514936537232241</v>
      </c>
      <c r="K43" s="171" t="n">
        <f aca="false">IF(ISERROR(K42/K$24),"n.a.",(K42/K$24))</f>
        <v>0.0408306053464368</v>
      </c>
      <c r="L43" s="171" t="n">
        <f aca="false">IF(ISERROR(L42/L$24),"n.a.",(L42/L$24))</f>
        <v>0.0358777220157957</v>
      </c>
      <c r="M43" s="171" t="n">
        <f aca="false">IF(ISERROR(M42/M$24),"n.a.",(M42/M$24))</f>
        <v>0.0351104179654257</v>
      </c>
      <c r="N43" s="171" t="n">
        <f aca="false">IF(ISERROR(N42/N$24),"n.a.",(N42/N$24))</f>
        <v>0.0452358299282647</v>
      </c>
      <c r="O43" s="171" t="n">
        <f aca="false">IF(ISERROR(O42/O$24),"n.a.",(O42/O$24))</f>
        <v>0.0518237451169602</v>
      </c>
      <c r="P43" s="171" t="n">
        <f aca="false">IF(ISERROR(P42/P$24),"n.a.",(P42/P$24))</f>
        <v>0.053065242143676</v>
      </c>
      <c r="Q43" s="171" t="n">
        <f aca="false">IF(ISERROR(Q42/Q$24),"n.a.",(Q42/Q$24))</f>
        <v>0.0552029754382135</v>
      </c>
      <c r="R43" s="171" t="n">
        <f aca="false">IF(ISERROR(R42/R$24),"n.a.",(R42/R$24))</f>
        <v>0.0553742636422925</v>
      </c>
      <c r="S43" s="171" t="n">
        <f aca="false">IF(ISERROR(S42/S$24),"n.a.",(S42/S$24))</f>
        <v>0.0555438559235589</v>
      </c>
      <c r="T43" s="171"/>
    </row>
    <row r="44" customFormat="false" ht="13" hidden="false" customHeight="false" outlineLevel="0" collapsed="false">
      <c r="C44" s="165"/>
      <c r="D44" s="168" t="s">
        <v>63</v>
      </c>
      <c r="E44" s="168"/>
      <c r="F44" s="168"/>
      <c r="G44" s="169"/>
      <c r="H44" s="170"/>
      <c r="I44" s="143" t="str">
        <f aca="false">IF(ISERROR(I42/H42-1),"n.a.",(I42/H42-1))</f>
        <v>n.a.</v>
      </c>
      <c r="J44" s="171" t="n">
        <f aca="false">IF(ISERROR(J42/I42-1),"n.a.",(J42/I42-1))</f>
        <v>0.0353236937759205</v>
      </c>
      <c r="K44" s="171" t="n">
        <f aca="false">IF(ISERROR(K42/J42-1),"n.a.",(K42/J42-1))</f>
        <v>-0.145057766367137</v>
      </c>
      <c r="L44" s="171" t="n">
        <f aca="false">IF(ISERROR(L42/K42-1),"n.a.",(L42/K42-1))</f>
        <v>-0.0608527077636837</v>
      </c>
      <c r="M44" s="171" t="n">
        <f aca="false">IF(ISERROR(M42/L42-1),"n.a.",(M42/L42-1))</f>
        <v>-0.0243320938315413</v>
      </c>
      <c r="N44" s="171" t="n">
        <f aca="false">IF(ISERROR(N42/M42-1),"n.a.",(N42/M42-1))</f>
        <v>0.314155433075906</v>
      </c>
      <c r="O44" s="171" t="n">
        <f aca="false">IF(ISERROR(O42/N42-1),"n.a.",(O42/N42-1))</f>
        <v>0.15709124053066</v>
      </c>
      <c r="P44" s="171" t="n">
        <f aca="false">IF(ISERROR(P42/O42-1),"n.a.",(P42/O42-1))</f>
        <v>0.0341957039992578</v>
      </c>
      <c r="Q44" s="171" t="n">
        <f aca="false">IF(ISERROR(Q42/P42-1),"n.a.",(Q42/P42-1))</f>
        <v>0.0506878502813013</v>
      </c>
      <c r="R44" s="171" t="n">
        <f aca="false">IF(ISERROR(R42/Q42-1),"n.a.",(R42/Q42-1))</f>
        <v>0.0131339087204359</v>
      </c>
      <c r="S44" s="171" t="n">
        <f aca="false">IF(ISERROR(S42/R42-1),"n.a.",(S42/R42-1))</f>
        <v>0.0130932818391138</v>
      </c>
      <c r="T44" s="171"/>
    </row>
    <row r="45" customFormat="false" ht="13" hidden="false" customHeight="false" outlineLevel="0" collapsed="false">
      <c r="D45" s="142"/>
      <c r="E45" s="142"/>
      <c r="F45" s="142"/>
      <c r="G45" s="142"/>
      <c r="H45" s="173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</row>
    <row r="46" customFormat="false" ht="13" hidden="false" customHeight="false" outlineLevel="0" collapsed="false">
      <c r="D46" s="142" t="s">
        <v>85</v>
      </c>
      <c r="E46" s="142"/>
      <c r="F46" s="82"/>
      <c r="G46" s="82"/>
      <c r="H46" s="174"/>
      <c r="I46" s="82" t="n">
        <f aca="false">-I31</f>
        <v>31.6</v>
      </c>
      <c r="J46" s="82" t="n">
        <f aca="false">-J31</f>
        <v>31.6</v>
      </c>
      <c r="K46" s="82" t="n">
        <f aca="false">-K31</f>
        <v>31.6</v>
      </c>
      <c r="L46" s="82" t="n">
        <f aca="false">-L31</f>
        <v>31.6</v>
      </c>
      <c r="M46" s="82" t="n">
        <f aca="false">-M31</f>
        <v>31.6</v>
      </c>
      <c r="N46" s="82" t="n">
        <f aca="false">-N31</f>
        <v>31.6</v>
      </c>
      <c r="O46" s="82" t="n">
        <f aca="false">-O31</f>
        <v>31.6</v>
      </c>
      <c r="P46" s="82" t="n">
        <f aca="false">-P31</f>
        <v>31.6</v>
      </c>
      <c r="Q46" s="82" t="n">
        <f aca="false">-Q31</f>
        <v>31.6</v>
      </c>
      <c r="R46" s="82" t="n">
        <f aca="false">-R31</f>
        <v>31.6</v>
      </c>
      <c r="S46" s="82" t="n">
        <f aca="false">-S31</f>
        <v>31.6</v>
      </c>
      <c r="T46" s="82"/>
    </row>
    <row r="47" s="165" customFormat="true" ht="13" hidden="false" customHeight="false" outlineLevel="0" collapsed="false">
      <c r="C47" s="1"/>
      <c r="D47" s="142"/>
      <c r="E47" s="142"/>
      <c r="F47" s="142"/>
      <c r="G47" s="142"/>
      <c r="H47" s="173"/>
      <c r="I47" s="142"/>
      <c r="J47" s="142"/>
      <c r="K47" s="179"/>
      <c r="L47" s="179"/>
      <c r="M47" s="179"/>
      <c r="N47" s="179"/>
      <c r="O47" s="179"/>
      <c r="P47" s="179"/>
      <c r="Q47" s="179"/>
      <c r="R47" s="179"/>
      <c r="S47" s="179"/>
      <c r="T47" s="179"/>
    </row>
    <row r="48" s="165" customFormat="true" ht="13" hidden="false" customHeight="false" outlineLevel="0" collapsed="false">
      <c r="C48" s="1"/>
      <c r="D48" s="142" t="s">
        <v>42</v>
      </c>
      <c r="E48" s="142"/>
      <c r="F48" s="167" t="n">
        <f aca="false">' Financials'!F40</f>
        <v>-30.4</v>
      </c>
      <c r="G48" s="167" t="n">
        <f aca="false">' Financials'!G40</f>
        <v>-37.5</v>
      </c>
      <c r="H48" s="167" t="n">
        <f aca="false">' Financials'!H40</f>
        <v>-40.3</v>
      </c>
      <c r="I48" s="167" t="n">
        <f aca="false">' Financials'!I40</f>
        <v>-36.1</v>
      </c>
      <c r="J48" s="167" t="n">
        <f aca="false">' Financials'!J40</f>
        <v>-37.3</v>
      </c>
      <c r="K48" s="167" t="n">
        <f aca="false">' Financials'!K40</f>
        <v>-31</v>
      </c>
      <c r="L48" s="167" t="n">
        <f aca="false">' Financials'!L40</f>
        <v>-36</v>
      </c>
      <c r="M48" s="167" t="n">
        <f aca="false">' Financials'!M40</f>
        <v>-51</v>
      </c>
      <c r="N48" s="167" t="n">
        <f aca="false">' Financials'!N40</f>
        <v>-50</v>
      </c>
      <c r="O48" s="167" t="n">
        <f aca="false">' Financials'!O40</f>
        <v>-50</v>
      </c>
      <c r="P48" s="167" t="n">
        <f aca="false">' Financials'!P40</f>
        <v>-50</v>
      </c>
      <c r="Q48" s="167" t="n">
        <f aca="false">' Financials'!Q40</f>
        <v>50</v>
      </c>
      <c r="R48" s="167" t="n">
        <f aca="false">' Financials'!R40</f>
        <v>50</v>
      </c>
      <c r="S48" s="167" t="n">
        <f aca="false">' Financials'!S40</f>
        <v>50</v>
      </c>
      <c r="T48" s="81"/>
    </row>
    <row r="49" customFormat="false" ht="13" hidden="false" customHeight="false" outlineLevel="0" collapsed="false">
      <c r="C49" s="165"/>
      <c r="D49" s="168" t="s">
        <v>77</v>
      </c>
      <c r="E49" s="168"/>
      <c r="F49" s="171" t="n">
        <f aca="false">IF(ISERROR(-F48/F$24),"n.a.",(-F48/F$24))</f>
        <v>0.0277625570776256</v>
      </c>
      <c r="G49" s="171" t="n">
        <f aca="false">IF(ISERROR(-G48/G$24),"n.a.",(-G48/G$24))</f>
        <v>0.0330367368513787</v>
      </c>
      <c r="H49" s="172" t="n">
        <f aca="false">IF(ISERROR(-H48/H$24),"n.a.",(-H48/H$24))</f>
        <v>0.0353943439311435</v>
      </c>
      <c r="I49" s="171" t="n">
        <f aca="false">IF(ISERROR(-I48/I$24),"n.a.",(-I48/I$24))</f>
        <v>0.0314123037675651</v>
      </c>
      <c r="J49" s="171" t="n">
        <f aca="false">IF(ISERROR(-J48/J$24),"n.a.",(-J48/J$24))</f>
        <v>0.0297061924289135</v>
      </c>
      <c r="K49" s="171" t="n">
        <f aca="false">IF(ISERROR(-K48/K$24),"n.a.",(-K48/K$24))</f>
        <v>0.0228978755696578</v>
      </c>
      <c r="L49" s="171" t="n">
        <f aca="false">IF(ISERROR(-L48/L$24),"n.a.",(-L48/L$24))</f>
        <v>0.0248794817243994</v>
      </c>
      <c r="M49" s="171" t="n">
        <f aca="false">IF(ISERROR(-M48/M$24),"n.a.",(-M48/M$24))</f>
        <v>0.0353523366227614</v>
      </c>
      <c r="N49" s="171" t="n">
        <f aca="false">IF(ISERROR(-N48/N$24),"n.a.",(-N48/N$24))</f>
        <v>0.0339795623056145</v>
      </c>
      <c r="O49" s="171" t="n">
        <f aca="false">IF(ISERROR(-O48/O$24),"n.a.",(-O48/O$24))</f>
        <v>0.033643130995658</v>
      </c>
      <c r="P49" s="171" t="n">
        <f aca="false">IF(ISERROR(-P48/P$24),"n.a.",(-P48/P$24))</f>
        <v>0.0333100306887703</v>
      </c>
      <c r="Q49" s="171" t="n">
        <f aca="false">IF(ISERROR(-Q48/Q$24),"n.a.",(-Q48/Q$24))</f>
        <v>-0.032980228404723</v>
      </c>
      <c r="R49" s="171" t="n">
        <f aca="false">IF(ISERROR(-R48/R$24),"n.a.",(-R48/R$24))</f>
        <v>-0.0326536914898248</v>
      </c>
      <c r="S49" s="171" t="n">
        <f aca="false">IF(ISERROR(-S48/S$24),"n.a.",(-S48/S$24))</f>
        <v>-0.0323303876136879</v>
      </c>
      <c r="T49" s="171"/>
    </row>
    <row r="50" customFormat="false" ht="13" hidden="false" customHeight="false" outlineLevel="0" collapsed="false">
      <c r="C50" s="165"/>
      <c r="D50" s="168" t="s">
        <v>102</v>
      </c>
      <c r="E50" s="168"/>
      <c r="F50" s="171" t="n">
        <f aca="false">F48/F31</f>
        <v>0.962025316455696</v>
      </c>
      <c r="G50" s="171" t="n">
        <f aca="false">G48/G31</f>
        <v>1.18670886075949</v>
      </c>
      <c r="H50" s="172" t="n">
        <f aca="false">H48/H31</f>
        <v>1.2753164556962</v>
      </c>
      <c r="I50" s="171" t="n">
        <f aca="false">I48/I31</f>
        <v>1.14240506329114</v>
      </c>
      <c r="J50" s="171" t="n">
        <f aca="false">J48/J31</f>
        <v>1.18037974683544</v>
      </c>
      <c r="K50" s="171" t="n">
        <f aca="false">K48/K31</f>
        <v>0.981012658227848</v>
      </c>
      <c r="L50" s="171" t="n">
        <f aca="false">L48/L31</f>
        <v>1.13924050632911</v>
      </c>
      <c r="M50" s="171" t="n">
        <f aca="false">M48/M31</f>
        <v>1.61392405063291</v>
      </c>
      <c r="N50" s="171" t="n">
        <f aca="false">N48/N31</f>
        <v>1.58227848101266</v>
      </c>
      <c r="O50" s="171" t="n">
        <f aca="false">O48/O31</f>
        <v>1.58227848101266</v>
      </c>
      <c r="P50" s="171" t="n">
        <f aca="false">P48/P31</f>
        <v>1.58227848101266</v>
      </c>
      <c r="Q50" s="171" t="n">
        <f aca="false">Q48/Q31</f>
        <v>-1.58227848101266</v>
      </c>
      <c r="R50" s="171" t="n">
        <f aca="false">R48/R31</f>
        <v>-1.58227848101266</v>
      </c>
      <c r="S50" s="171" t="n">
        <f aca="false">S48/S31</f>
        <v>-1.58227848101266</v>
      </c>
      <c r="T50" s="171"/>
    </row>
    <row r="51" customFormat="false" ht="13" hidden="false" customHeight="false" outlineLevel="0" collapsed="false">
      <c r="C51" s="165"/>
      <c r="D51" s="168"/>
      <c r="E51" s="168"/>
      <c r="F51" s="171"/>
      <c r="G51" s="171"/>
      <c r="H51" s="172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customFormat="false" ht="13" hidden="false" customHeight="false" outlineLevel="0" collapsed="false">
      <c r="D52" s="142" t="s">
        <v>103</v>
      </c>
      <c r="E52" s="142"/>
      <c r="F52" s="167" t="n">
        <f aca="false">' Financials'!I45</f>
        <v>-16.3</v>
      </c>
      <c r="G52" s="167" t="n">
        <f aca="false">' Financials'!J45</f>
        <v>-12.6</v>
      </c>
      <c r="H52" s="167" t="n">
        <f aca="false">' Financials'!K45</f>
        <v>-10.4</v>
      </c>
      <c r="I52" s="167" t="n">
        <f aca="false">' Financials'!L45</f>
        <v>6</v>
      </c>
      <c r="J52" s="167" t="n">
        <f aca="false">' Financials'!M45</f>
        <v>16.1119544409034</v>
      </c>
      <c r="K52" s="167" t="n">
        <f aca="false">' Financials'!N45</f>
        <v>15.1688926668047</v>
      </c>
      <c r="L52" s="167" t="n">
        <f aca="false">' Financials'!O45</f>
        <v>11.1102169006686</v>
      </c>
      <c r="M52" s="167" t="n">
        <f aca="false">' Financials'!P45</f>
        <v>3.95485955323904</v>
      </c>
      <c r="N52" s="167" t="n">
        <f aca="false">' Financials'!Q45</f>
        <v>0</v>
      </c>
      <c r="O52" s="167" t="n">
        <f aca="false">' Financials'!R45</f>
        <v>0</v>
      </c>
      <c r="P52" s="167" t="n">
        <f aca="false">' Financials'!S45</f>
        <v>0</v>
      </c>
      <c r="Q52" s="167" t="n">
        <f aca="false">' Financials'!T45</f>
        <v>0</v>
      </c>
      <c r="R52" s="167" t="n">
        <f aca="false">' Financials'!U45</f>
        <v>0</v>
      </c>
      <c r="S52" s="167" t="n">
        <f aca="false">' Financials'!V45</f>
        <v>0</v>
      </c>
      <c r="T52" s="81"/>
    </row>
    <row r="53" customFormat="false" ht="13" hidden="false" customHeight="false" outlineLevel="0" collapsed="false">
      <c r="C53" s="165"/>
      <c r="D53" s="168" t="s">
        <v>77</v>
      </c>
      <c r="E53" s="168"/>
      <c r="F53" s="171" t="n">
        <f aca="false">IF(ISERROR(F52/F$24),"n.a.",(F52/F$24))</f>
        <v>-0.0148858447488585</v>
      </c>
      <c r="G53" s="171" t="n">
        <f aca="false">IF(ISERROR(G52/G$24),"n.a.",(G52/G$24))</f>
        <v>-0.0111003435820633</v>
      </c>
      <c r="H53" s="172" t="n">
        <f aca="false">IF(ISERROR(H52/H$24),"n.a.",(H52/H$24))</f>
        <v>-0.0091340242402951</v>
      </c>
      <c r="I53" s="171" t="n">
        <f aca="false">IF(ISERROR(I52/I$24),"n.a.",(I52/I$24))</f>
        <v>0.00522088151261471</v>
      </c>
      <c r="J53" s="171" t="n">
        <f aca="false">IF(ISERROR(J52/J$24),"n.a.",(J52/J$24))</f>
        <v>0.012831764585184</v>
      </c>
      <c r="K53" s="171" t="n">
        <f aca="false">IF(ISERROR(K52/K$24),"n.a.",(K52/K$24))</f>
        <v>0.0112043682843222</v>
      </c>
      <c r="L53" s="171" t="n">
        <f aca="false">IF(ISERROR(L52/L$24),"n.a.",(L52/L$24))</f>
        <v>0.00767823439817493</v>
      </c>
      <c r="M53" s="171" t="n">
        <f aca="false">IF(ISERROR(M52/M$24),"n.a.",(M52/M$24))</f>
        <v>0.00274144169062451</v>
      </c>
      <c r="N53" s="171" t="n">
        <f aca="false">IF(ISERROR(N52/N$24),"n.a.",(N52/N$24))</f>
        <v>0</v>
      </c>
      <c r="O53" s="171" t="n">
        <f aca="false">IF(ISERROR(O52/O$24),"n.a.",(O52/O$24))</f>
        <v>0</v>
      </c>
      <c r="P53" s="171" t="n">
        <f aca="false">IF(ISERROR(P52/P$24),"n.a.",(P52/P$24))</f>
        <v>0</v>
      </c>
      <c r="Q53" s="171" t="n">
        <f aca="false">IF(ISERROR(Q52/Q$24),"n.a.",(Q52/Q$24))</f>
        <v>0</v>
      </c>
      <c r="R53" s="171" t="n">
        <f aca="false">IF(ISERROR(R52/R$24),"n.a.",(R52/R$24))</f>
        <v>0</v>
      </c>
      <c r="S53" s="171" t="n">
        <f aca="false">IF(ISERROR(S52/S$24),"n.a.",(S52/S$24))</f>
        <v>0</v>
      </c>
      <c r="T53" s="171"/>
    </row>
    <row r="54" customFormat="false" ht="13" hidden="false" customHeight="false" outlineLevel="0" collapsed="false">
      <c r="C54" s="165"/>
      <c r="D54" s="168"/>
      <c r="E54" s="168"/>
      <c r="F54" s="171"/>
      <c r="G54" s="171"/>
      <c r="H54" s="172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customFormat="false" ht="13" hidden="false" customHeight="false" outlineLevel="0" collapsed="false">
      <c r="C55" s="165"/>
      <c r="D55" s="142" t="s">
        <v>80</v>
      </c>
      <c r="E55" s="168"/>
      <c r="F55" s="167" t="n">
        <v>0</v>
      </c>
      <c r="G55" s="167" t="n">
        <f aca="false">' Financials'!J49</f>
        <v>-1.5</v>
      </c>
      <c r="H55" s="167" t="n">
        <f aca="false">' Financials'!K49</f>
        <v>0.74</v>
      </c>
      <c r="I55" s="167" t="n">
        <f aca="false">' Financials'!L49</f>
        <v>0</v>
      </c>
      <c r="J55" s="167" t="n">
        <f aca="false">' Financials'!M49</f>
        <v>0</v>
      </c>
      <c r="K55" s="167" t="n">
        <f aca="false">' Financials'!N49</f>
        <v>-5</v>
      </c>
      <c r="L55" s="167" t="n">
        <f aca="false">' Financials'!O49</f>
        <v>-5</v>
      </c>
      <c r="M55" s="167" t="n">
        <f aca="false">' Financials'!P49</f>
        <v>-5</v>
      </c>
      <c r="N55" s="167" t="n">
        <f aca="false">' Financials'!Q49</f>
        <v>5</v>
      </c>
      <c r="O55" s="167" t="n">
        <f aca="false">' Financials'!R49</f>
        <v>5</v>
      </c>
      <c r="P55" s="167" t="n">
        <f aca="false">' Financials'!S49</f>
        <v>5</v>
      </c>
      <c r="Q55" s="167" t="n">
        <f aca="false">' Financials'!T49</f>
        <v>5</v>
      </c>
      <c r="R55" s="167" t="n">
        <f aca="false">' Financials'!U49</f>
        <v>5</v>
      </c>
      <c r="S55" s="167" t="n">
        <f aca="false">' Financials'!V49</f>
        <v>5</v>
      </c>
      <c r="T55" s="171"/>
    </row>
    <row r="56" customFormat="false" ht="13" hidden="false" customHeight="false" outlineLevel="0" collapsed="false">
      <c r="C56" s="165"/>
      <c r="D56" s="168" t="s">
        <v>77</v>
      </c>
      <c r="E56" s="168"/>
      <c r="F56" s="171" t="n">
        <f aca="false">IF(ISERROR(F55/F$24),"n.a.",(F55/F$24))</f>
        <v>0</v>
      </c>
      <c r="G56" s="171" t="n">
        <f aca="false">IF(ISERROR(G55/G$24),"n.a.",(G55/G$24))</f>
        <v>-0.00132146947405515</v>
      </c>
      <c r="H56" s="172" t="n">
        <f aca="false">IF(ISERROR(H55/H$24),"n.a.",(H55/H$24))</f>
        <v>0.000649920955559459</v>
      </c>
      <c r="I56" s="171" t="n">
        <f aca="false">IF(ISERROR(I55/I$24),"n.a.",(I55/I$24))</f>
        <v>0</v>
      </c>
      <c r="J56" s="171" t="n">
        <f aca="false">IF(ISERROR(J55/J$24),"n.a.",(J55/J$24))</f>
        <v>0</v>
      </c>
      <c r="K56" s="171" t="n">
        <f aca="false">IF(ISERROR(K55/K$24),"n.a.",(K55/K$24))</f>
        <v>-0.00369320573704158</v>
      </c>
      <c r="L56" s="171" t="n">
        <f aca="false">IF(ISERROR(L55/L$24),"n.a.",(L55/L$24))</f>
        <v>-0.00345548357283325</v>
      </c>
      <c r="M56" s="171" t="n">
        <f aca="false">IF(ISERROR(M55/M$24),"n.a.",(M55/M$24))</f>
        <v>-0.00346591535517268</v>
      </c>
      <c r="N56" s="171" t="n">
        <f aca="false">IF(ISERROR(N55/N$24),"n.a.",(N55/N$24))</f>
        <v>0.00339795623056145</v>
      </c>
      <c r="O56" s="171" t="n">
        <f aca="false">IF(ISERROR(O55/O$24),"n.a.",(O55/O$24))</f>
        <v>0.0033643130995658</v>
      </c>
      <c r="P56" s="171" t="n">
        <f aca="false">IF(ISERROR(P55/P$24),"n.a.",(P55/P$24))</f>
        <v>0.00333100306887703</v>
      </c>
      <c r="Q56" s="171" t="n">
        <f aca="false">IF(ISERROR(Q55/Q$24),"n.a.",(Q55/Q$24))</f>
        <v>0.0032980228404723</v>
      </c>
      <c r="R56" s="171" t="n">
        <f aca="false">IF(ISERROR(R55/R$24),"n.a.",(R55/R$24))</f>
        <v>0.00326536914898248</v>
      </c>
      <c r="S56" s="171" t="n">
        <f aca="false">IF(ISERROR(S55/S$24),"n.a.",(S55/S$24))</f>
        <v>0.00323303876136879</v>
      </c>
      <c r="T56" s="171"/>
    </row>
    <row r="57" customFormat="false" ht="13" hidden="false" customHeight="false" outlineLevel="0" collapsed="false">
      <c r="C57" s="165"/>
      <c r="D57" s="168"/>
      <c r="E57" s="168"/>
      <c r="F57" s="171"/>
      <c r="G57" s="171"/>
      <c r="H57" s="172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</row>
    <row r="58" customFormat="false" ht="13" hidden="false" customHeight="false" outlineLevel="0" collapsed="false">
      <c r="C58" s="165"/>
      <c r="D58" s="142" t="s">
        <v>82</v>
      </c>
      <c r="E58" s="168"/>
      <c r="F58" s="167" t="n">
        <v>0</v>
      </c>
      <c r="G58" s="167" t="n">
        <f aca="false">' Financials'!J53</f>
        <v>0</v>
      </c>
      <c r="H58" s="167" t="n">
        <f aca="false">' Financials'!K53</f>
        <v>0</v>
      </c>
      <c r="I58" s="167" t="n">
        <f aca="false">' Financials'!L53</f>
        <v>0</v>
      </c>
      <c r="J58" s="167" t="n">
        <f aca="false">' Financials'!M53</f>
        <v>-18.0044686647348</v>
      </c>
      <c r="K58" s="167" t="n">
        <f aca="false">' Financials'!N53</f>
        <v>-6.75271804297937</v>
      </c>
      <c r="L58" s="167" t="n">
        <f aca="false">' Financials'!O53</f>
        <v>25.1384540263189</v>
      </c>
      <c r="M58" s="167" t="n">
        <f aca="false">' Financials'!P53</f>
        <v>-4.86504057104931</v>
      </c>
      <c r="N58" s="167" t="n">
        <f aca="false">' Financials'!Q53</f>
        <v>0</v>
      </c>
      <c r="O58" s="167" t="n">
        <f aca="false">' Financials'!R53</f>
        <v>0</v>
      </c>
      <c r="P58" s="167" t="n">
        <f aca="false">' Financials'!S53</f>
        <v>0</v>
      </c>
      <c r="Q58" s="167" t="n">
        <f aca="false">' Financials'!T53</f>
        <v>0</v>
      </c>
      <c r="R58" s="167" t="n">
        <f aca="false">' Financials'!U53</f>
        <v>0</v>
      </c>
      <c r="S58" s="167" t="n">
        <f aca="false">' Financials'!V53</f>
        <v>0</v>
      </c>
      <c r="T58" s="171"/>
    </row>
    <row r="59" customFormat="false" ht="13" hidden="false" customHeight="false" outlineLevel="0" collapsed="false">
      <c r="C59" s="165"/>
      <c r="D59" s="168" t="s">
        <v>77</v>
      </c>
      <c r="E59" s="168"/>
      <c r="F59" s="171" t="n">
        <f aca="false">IF(ISERROR(F58/F$24),"n.a.",(F58/F$24))</f>
        <v>0</v>
      </c>
      <c r="G59" s="171" t="n">
        <f aca="false">IF(ISERROR(G58/G$24),"n.a.",(G58/G$24))</f>
        <v>0</v>
      </c>
      <c r="H59" s="172" t="n">
        <f aca="false">IF(ISERROR(H58/H$24),"n.a.",(H58/H$24))</f>
        <v>0</v>
      </c>
      <c r="I59" s="171" t="n">
        <f aca="false">IF(ISERROR(I58/I$24),"n.a.",(I58/I$24))</f>
        <v>0</v>
      </c>
      <c r="J59" s="171" t="n">
        <f aca="false">IF(ISERROR(J58/J$24),"n.a.",(J58/J$24))</f>
        <v>-0.0143389868829746</v>
      </c>
      <c r="K59" s="171" t="n">
        <f aca="false">IF(ISERROR(K58/K$24),"n.a.",(K58/K$24))</f>
        <v>-0.00498783540339111</v>
      </c>
      <c r="L59" s="171" t="n">
        <f aca="false">IF(ISERROR(L58/L$24),"n.a.",(L58/L$24))</f>
        <v>0.0173731029868737</v>
      </c>
      <c r="M59" s="171" t="n">
        <f aca="false">IF(ISERROR(M58/M$24),"n.a.",(M58/M$24))</f>
        <v>-0.00337236376374757</v>
      </c>
      <c r="N59" s="171" t="n">
        <f aca="false">IF(ISERROR(N58/N$24),"n.a.",(N58/N$24))</f>
        <v>0</v>
      </c>
      <c r="O59" s="171" t="n">
        <f aca="false">IF(ISERROR(O58/O$24),"n.a.",(O58/O$24))</f>
        <v>0</v>
      </c>
      <c r="P59" s="171" t="n">
        <f aca="false">IF(ISERROR(P58/P$24),"n.a.",(P58/P$24))</f>
        <v>0</v>
      </c>
      <c r="Q59" s="171" t="n">
        <f aca="false">IF(ISERROR(Q58/Q$24),"n.a.",(Q58/Q$24))</f>
        <v>0</v>
      </c>
      <c r="R59" s="171" t="n">
        <f aca="false">IF(ISERROR(R58/R$24),"n.a.",(R58/R$24))</f>
        <v>0</v>
      </c>
      <c r="S59" s="171" t="n">
        <f aca="false">IF(ISERROR(S58/S$24),"n.a.",(S58/S$24))</f>
        <v>0</v>
      </c>
      <c r="T59" s="171"/>
    </row>
    <row r="60" customFormat="false" ht="13" hidden="false" customHeight="false" outlineLevel="0" collapsed="false">
      <c r="H60" s="172"/>
    </row>
    <row r="61" customFormat="false" ht="13" hidden="false" customHeight="false" outlineLevel="0" collapsed="false">
      <c r="D61" s="180" t="s">
        <v>104</v>
      </c>
      <c r="E61" s="180"/>
      <c r="F61" s="77"/>
      <c r="G61" s="77"/>
      <c r="H61" s="181"/>
      <c r="I61" s="77" t="n">
        <f aca="false">I42+I46+I48+I52+I55+I58</f>
        <v>63.951</v>
      </c>
      <c r="J61" s="77" t="n">
        <f aca="false">J42+J46+J48+J52+J55+J58</f>
        <v>57.0644857761686</v>
      </c>
      <c r="K61" s="77" t="n">
        <f aca="false">K42+K46+K48+K52+K55+K58</f>
        <v>59.2941746238253</v>
      </c>
      <c r="L61" s="77" t="n">
        <f aca="false">L42+L46+L48+L52+L55+L58</f>
        <v>78.7628549472266</v>
      </c>
      <c r="M61" s="77" t="n">
        <f aca="false">M42+M46+M48+M52+M55+M58</f>
        <v>25.3408222056605</v>
      </c>
      <c r="N61" s="77" t="n">
        <f aca="false">N42+N46+N48+N52+N55+N58</f>
        <v>53.1632910768693</v>
      </c>
      <c r="O61" s="77" t="n">
        <f aca="false">O42+O46+O48+O52+O55+O58</f>
        <v>63.6198010459381</v>
      </c>
      <c r="P61" s="77" t="n">
        <f aca="false">P42+P46+P48+P52+P55+P58</f>
        <v>66.2535473645867</v>
      </c>
      <c r="Q61" s="77" t="n">
        <f aca="false">Q42+Q46+Q48+Q52+Q55+Q58</f>
        <v>170.291014447777</v>
      </c>
      <c r="R61" s="77" t="n">
        <f aca="false">R42+R46+R48+R52+R55+R58</f>
        <v>171.390204592255</v>
      </c>
      <c r="S61" s="77" t="n">
        <f aca="false">S42+S46+S48+S52+S55+S58</f>
        <v>172.500386638178</v>
      </c>
      <c r="T61" s="77"/>
    </row>
    <row r="62" customFormat="false" ht="13" hidden="false" customHeight="false" outlineLevel="0" collapsed="false">
      <c r="H62" s="173"/>
    </row>
    <row r="63" customFormat="false" ht="12.75" hidden="false" customHeight="true" outlineLevel="0" collapsed="false">
      <c r="D63" s="182" t="s">
        <v>98</v>
      </c>
      <c r="H63" s="173"/>
      <c r="I63" s="183" t="n">
        <f aca="false">-I18*I61</f>
        <v>-63.951</v>
      </c>
      <c r="J63" s="24" t="n">
        <f aca="false">-J18*J61</f>
        <v>-0.0390585118248925</v>
      </c>
      <c r="K63" s="24" t="n">
        <f aca="false">-K18*K61</f>
        <v>-0</v>
      </c>
      <c r="L63" s="24" t="n">
        <f aca="false">-L18*L61</f>
        <v>-0</v>
      </c>
      <c r="M63" s="24" t="n">
        <f aca="false">-M18*M61</f>
        <v>-0</v>
      </c>
      <c r="N63" s="24" t="n">
        <f aca="false">-N18*N61</f>
        <v>-0</v>
      </c>
      <c r="O63" s="24" t="n">
        <f aca="false">-O18*O61</f>
        <v>-0</v>
      </c>
      <c r="P63" s="24" t="n">
        <f aca="false">-P18*P61</f>
        <v>-0</v>
      </c>
      <c r="Q63" s="24" t="n">
        <f aca="false">-Q18*Q61</f>
        <v>-0</v>
      </c>
      <c r="R63" s="24" t="n">
        <f aca="false">-R18*R61</f>
        <v>-0</v>
      </c>
      <c r="S63" s="24" t="n">
        <f aca="false">-S18*S61</f>
        <v>-0</v>
      </c>
      <c r="T63" s="24"/>
    </row>
    <row r="64" customFormat="false" ht="13" hidden="false" customHeight="false" outlineLevel="0" collapsed="false">
      <c r="D64" s="180" t="s">
        <v>105</v>
      </c>
      <c r="E64" s="180"/>
      <c r="F64" s="180"/>
      <c r="G64" s="180"/>
      <c r="H64" s="184"/>
      <c r="I64" s="185" t="n">
        <f aca="false">I63+I61</f>
        <v>0</v>
      </c>
      <c r="J64" s="186" t="n">
        <f aca="false">J63+J61</f>
        <v>57.0254272643438</v>
      </c>
      <c r="K64" s="186" t="n">
        <f aca="false">K63+K61</f>
        <v>59.2941746238253</v>
      </c>
      <c r="L64" s="186" t="n">
        <f aca="false">L63+L61</f>
        <v>78.7628549472266</v>
      </c>
      <c r="M64" s="186" t="n">
        <f aca="false">M63+M61</f>
        <v>25.3408222056605</v>
      </c>
      <c r="N64" s="186" t="n">
        <f aca="false">N63+N61</f>
        <v>53.1632910768693</v>
      </c>
      <c r="O64" s="186" t="n">
        <f aca="false">O63+O61</f>
        <v>63.6198010459381</v>
      </c>
      <c r="P64" s="186" t="n">
        <f aca="false">P63+P61</f>
        <v>66.2535473645867</v>
      </c>
      <c r="Q64" s="186" t="n">
        <f aca="false">Q63+Q61</f>
        <v>170.291014447777</v>
      </c>
      <c r="R64" s="186" t="n">
        <f aca="false">R63+R61</f>
        <v>171.390204592255</v>
      </c>
      <c r="S64" s="186" t="n">
        <f aca="false">S63+S61</f>
        <v>172.500386638178</v>
      </c>
      <c r="T64" s="186"/>
    </row>
    <row r="65" customFormat="false" ht="13" hidden="false" customHeight="false" outlineLevel="0" collapsed="false">
      <c r="H65" s="173"/>
    </row>
    <row r="66" customFormat="false" ht="12.75" hidden="false" customHeight="true" outlineLevel="0" collapsed="false">
      <c r="D66" s="187" t="s">
        <v>106</v>
      </c>
      <c r="E66" s="187"/>
      <c r="F66" s="187"/>
      <c r="G66" s="187"/>
      <c r="H66" s="188"/>
      <c r="I66" s="189" t="n">
        <f aca="false">(I22-F7)/2</f>
        <v>0</v>
      </c>
      <c r="J66" s="189" t="n">
        <f aca="false">I66+365.25</f>
        <v>365.25</v>
      </c>
      <c r="K66" s="189" t="n">
        <f aca="false">J66+365.25</f>
        <v>730.5</v>
      </c>
      <c r="L66" s="189" t="n">
        <f aca="false">K66+365.25</f>
        <v>1095.75</v>
      </c>
      <c r="M66" s="189" t="n">
        <f aca="false">L66+365.25</f>
        <v>1461</v>
      </c>
      <c r="N66" s="189" t="n">
        <f aca="false">M66+365.25</f>
        <v>1826.25</v>
      </c>
      <c r="O66" s="189" t="n">
        <f aca="false">N66+365.25</f>
        <v>2191.5</v>
      </c>
      <c r="P66" s="189" t="n">
        <f aca="false">O66+365.25</f>
        <v>2556.75</v>
      </c>
      <c r="Q66" s="189" t="n">
        <f aca="false">P66+365.25</f>
        <v>2922</v>
      </c>
      <c r="R66" s="189" t="n">
        <f aca="false">Q66+365.25</f>
        <v>3287.25</v>
      </c>
      <c r="S66" s="189" t="n">
        <f aca="false">R66+365.25</f>
        <v>3652.5</v>
      </c>
      <c r="T66" s="189"/>
    </row>
    <row r="67" customFormat="false" ht="13" hidden="false" customHeight="false" outlineLevel="0" collapsed="false">
      <c r="D67" s="190" t="s">
        <v>107</v>
      </c>
      <c r="E67" s="190"/>
      <c r="F67" s="190"/>
      <c r="G67" s="190"/>
      <c r="H67" s="191"/>
      <c r="I67" s="192" t="n">
        <f aca="false">1/((1+$F$11)^(I66/365.25))</f>
        <v>1</v>
      </c>
      <c r="J67" s="192" t="n">
        <f aca="false">1/((1+$F$11)^(J66/365.25))</f>
        <v>0.921658986175115</v>
      </c>
      <c r="K67" s="192" t="n">
        <f aca="false">1/((1+$F$11)^(K66/365.25))</f>
        <v>0.849455286797341</v>
      </c>
      <c r="L67" s="192" t="n">
        <f aca="false">1/((1+$F$11)^(L66/365.25))</f>
        <v>0.782908098430729</v>
      </c>
      <c r="M67" s="192" t="n">
        <f aca="false">1/((1+$F$11)^(M66/365.25))</f>
        <v>0.721574284267953</v>
      </c>
      <c r="N67" s="192" t="n">
        <f aca="false">1/((1+$F$11)^(N66/365.25))</f>
        <v>0.665045423288436</v>
      </c>
      <c r="O67" s="192" t="n">
        <f aca="false">1/((1+$F$11)^(O66/365.25))</f>
        <v>0.61294509058842</v>
      </c>
      <c r="P67" s="192" t="n">
        <f aca="false">1/((1+$F$11)^(P66/365.25))</f>
        <v>0.564926350772738</v>
      </c>
      <c r="Q67" s="192" t="n">
        <f aca="false">1/((1+$F$11)^(Q66/365.25))</f>
        <v>0.520669447716809</v>
      </c>
      <c r="R67" s="192" t="n">
        <f aca="false">1/((1+$F$11)^(R66/365.25))</f>
        <v>0.479879675315031</v>
      </c>
      <c r="S67" s="192" t="n">
        <f aca="false">1/((1+$F$11)^(S66/365.25))</f>
        <v>0.442285415036895</v>
      </c>
      <c r="T67" s="192"/>
    </row>
    <row r="68" customFormat="false" ht="13" hidden="false" customHeight="false" outlineLevel="0" collapsed="false">
      <c r="R68" s="24"/>
      <c r="S68" s="24"/>
      <c r="T68" s="24"/>
    </row>
    <row r="69" customFormat="false" ht="13" hidden="false" customHeight="false" outlineLevel="0" collapsed="false">
      <c r="D69" s="108" t="s">
        <v>108</v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 t="s">
        <v>109</v>
      </c>
      <c r="Q69" s="108"/>
      <c r="R69" s="108"/>
      <c r="S69" s="108"/>
      <c r="T69" s="193" t="n">
        <f aca="false">S64*(1+F9)/(F11-F9)</f>
        <v>2167.03610714211</v>
      </c>
    </row>
    <row r="70" customFormat="false" ht="13" hidden="false" customHeight="false" outlineLevel="0" collapsed="false"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 t="s">
        <v>110</v>
      </c>
      <c r="Q70" s="70"/>
      <c r="R70" s="70"/>
      <c r="S70" s="70"/>
      <c r="T70" s="194" t="n">
        <f aca="false">S27*F10</f>
        <v>1148.30275472833</v>
      </c>
    </row>
    <row r="71" customFormat="false" ht="13" hidden="false" customHeight="false" outlineLevel="0" collapsed="false">
      <c r="Q71" s="195"/>
      <c r="R71" s="195"/>
      <c r="S71" s="195"/>
      <c r="T71" s="195"/>
    </row>
    <row r="72" customFormat="false" ht="13" hidden="false" customHeight="false" outlineLevel="0" collapsed="false">
      <c r="F72" s="18" t="s">
        <v>111</v>
      </c>
      <c r="G72" s="18"/>
      <c r="H72" s="18"/>
      <c r="I72" s="18"/>
      <c r="L72" s="18" t="s">
        <v>112</v>
      </c>
      <c r="M72" s="18"/>
      <c r="N72" s="18"/>
      <c r="O72" s="18"/>
    </row>
    <row r="73" customFormat="false" ht="4.5" hidden="false" customHeight="true" outlineLevel="0" collapsed="false"/>
    <row r="74" customFormat="false" ht="13" hidden="false" customHeight="false" outlineLevel="0" collapsed="false">
      <c r="F74" s="70" t="s">
        <v>113</v>
      </c>
      <c r="G74" s="70"/>
      <c r="H74" s="196" t="s">
        <v>114</v>
      </c>
      <c r="I74" s="196" t="s">
        <v>115</v>
      </c>
      <c r="L74" s="70" t="s">
        <v>113</v>
      </c>
      <c r="M74" s="197"/>
      <c r="N74" s="196" t="s">
        <v>114</v>
      </c>
      <c r="O74" s="196" t="s">
        <v>115</v>
      </c>
    </row>
    <row r="75" customFormat="false" ht="13" hidden="false" customHeight="false" outlineLevel="0" collapsed="false">
      <c r="F75" s="1" t="s">
        <v>116</v>
      </c>
      <c r="H75" s="198" t="n">
        <f aca="false">SUMPRODUCT($I$64:$T$64,$I$67:$T$67)</f>
        <v>541.861342373897</v>
      </c>
      <c r="I75" s="153" t="n">
        <f aca="false">H75/$H$77</f>
        <v>0.361166300489927</v>
      </c>
      <c r="L75" s="1" t="s">
        <v>116</v>
      </c>
      <c r="N75" s="24" t="n">
        <f aca="false">SUMPRODUCT($G$64:$T$64,$G$67:$T$67)</f>
        <v>541.861342373897</v>
      </c>
      <c r="O75" s="153" t="n">
        <f aca="false">N75/$N$77</f>
        <v>0.495797538967576</v>
      </c>
    </row>
    <row r="76" customFormat="false" ht="13" hidden="false" customHeight="false" outlineLevel="0" collapsed="false">
      <c r="F76" s="1" t="s">
        <v>117</v>
      </c>
      <c r="H76" s="198" t="n">
        <f aca="false">T69*S67</f>
        <v>958.448464047285</v>
      </c>
      <c r="I76" s="153" t="n">
        <f aca="false">H76/$H$77</f>
        <v>0.638833699510073</v>
      </c>
      <c r="L76" s="1" t="s">
        <v>117</v>
      </c>
      <c r="N76" s="24" t="n">
        <f aca="false">T70*R67</f>
        <v>551.047153102386</v>
      </c>
      <c r="O76" s="153" t="n">
        <f aca="false">N76/$N$77</f>
        <v>0.504202461032424</v>
      </c>
    </row>
    <row r="77" customFormat="false" ht="13" hidden="false" customHeight="false" outlineLevel="0" collapsed="false">
      <c r="F77" s="199" t="s">
        <v>118</v>
      </c>
      <c r="G77" s="200"/>
      <c r="H77" s="201" t="n">
        <f aca="false">SUM(H75:H76)</f>
        <v>1500.30980642118</v>
      </c>
      <c r="I77" s="202" t="n">
        <f aca="false">SUM(I75:I76)</f>
        <v>1</v>
      </c>
      <c r="L77" s="199" t="s">
        <v>118</v>
      </c>
      <c r="M77" s="200"/>
      <c r="N77" s="203" t="n">
        <f aca="false">SUM(N75:N76)</f>
        <v>1092.90849547628</v>
      </c>
      <c r="O77" s="202" t="n">
        <f aca="false">SUM(O75:O76)</f>
        <v>1</v>
      </c>
    </row>
    <row r="78" customFormat="false" ht="13" hidden="false" customHeight="false" outlineLevel="0" collapsed="false">
      <c r="F78" s="142" t="s">
        <v>119</v>
      </c>
      <c r="G78" s="146"/>
      <c r="H78" s="204" t="n">
        <f aca="false">-SUM(Assumptions!$D$19:$D$22)</f>
        <v>-84.616813539585</v>
      </c>
      <c r="I78" s="205"/>
      <c r="L78" s="142" t="s">
        <v>119</v>
      </c>
      <c r="M78" s="146"/>
      <c r="N78" s="204" t="n">
        <f aca="false">-SUM(Assumptions!$D$19:$D$22)</f>
        <v>-84.616813539585</v>
      </c>
      <c r="O78" s="205"/>
    </row>
    <row r="79" customFormat="false" ht="13" hidden="false" customHeight="false" outlineLevel="0" collapsed="false">
      <c r="F79" s="199" t="s">
        <v>120</v>
      </c>
      <c r="G79" s="200"/>
      <c r="H79" s="201" t="n">
        <f aca="false">H77+H78</f>
        <v>1415.6929928816</v>
      </c>
      <c r="I79" s="202"/>
      <c r="L79" s="199" t="s">
        <v>120</v>
      </c>
      <c r="M79" s="200"/>
      <c r="N79" s="203" t="n">
        <f aca="false">N77+N78</f>
        <v>1008.2916819367</v>
      </c>
      <c r="O79" s="202"/>
    </row>
    <row r="80" customFormat="false" ht="13" hidden="false" customHeight="false" outlineLevel="0" collapsed="false">
      <c r="F80" s="187" t="s">
        <v>121</v>
      </c>
      <c r="G80" s="206"/>
      <c r="H80" s="207" t="n">
        <f aca="false">H79/Assumptions!$D$17*100</f>
        <v>711.403514010853</v>
      </c>
      <c r="I80" s="208"/>
      <c r="L80" s="187" t="s">
        <v>121</v>
      </c>
      <c r="M80" s="206"/>
      <c r="N80" s="209" t="n">
        <f aca="false">N79/Assumptions!$D$17*100</f>
        <v>506.679237154119</v>
      </c>
      <c r="O80" s="208"/>
    </row>
    <row r="81" customFormat="false" ht="13" hidden="false" customHeight="false" outlineLevel="0" collapsed="false">
      <c r="F81" s="210" t="s">
        <v>122</v>
      </c>
      <c r="G81" s="211"/>
      <c r="H81" s="212" t="n">
        <f aca="false">H80/Assumptions!$D$16-1</f>
        <v>3.31153644855062</v>
      </c>
      <c r="I81" s="213"/>
      <c r="L81" s="210" t="s">
        <v>122</v>
      </c>
      <c r="M81" s="211"/>
      <c r="N81" s="214" t="n">
        <f aca="false">N80/Assumptions!$D$16-1</f>
        <v>2.07078325547951</v>
      </c>
      <c r="O81" s="213"/>
    </row>
    <row r="82" customFormat="false" ht="13" hidden="false" customHeight="false" outlineLevel="0" collapsed="false">
      <c r="H82" s="195"/>
    </row>
    <row r="83" customFormat="false" ht="13" hidden="false" customHeight="false" outlineLevel="0" collapsed="false">
      <c r="D83" s="18" t="s">
        <v>123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customFormat="false" ht="4.5" hidden="false" customHeight="true" outlineLevel="0" collapsed="false"/>
    <row r="85" customFormat="false" ht="13" hidden="false" customHeight="false" outlineLevel="0" collapsed="false">
      <c r="D85" s="70" t="s">
        <v>124</v>
      </c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108"/>
    </row>
    <row r="87" customFormat="false" ht="12.75" hidden="false" customHeight="true" outlineLevel="0" collapsed="false">
      <c r="E87" s="215" t="s">
        <v>92</v>
      </c>
      <c r="F87" s="216" t="n">
        <v>0.005</v>
      </c>
      <c r="G87" s="215" t="s">
        <v>125</v>
      </c>
      <c r="I87" s="217" t="n">
        <v>0.0025</v>
      </c>
      <c r="L87" s="215" t="s">
        <v>126</v>
      </c>
      <c r="M87" s="218" t="n">
        <v>8.5</v>
      </c>
      <c r="N87" s="215" t="s">
        <v>127</v>
      </c>
      <c r="P87" s="219" t="n">
        <v>0.5</v>
      </c>
    </row>
    <row r="88" customFormat="false" ht="13" hidden="false" customHeight="false" outlineLevel="0" collapsed="false">
      <c r="E88" s="215" t="s">
        <v>128</v>
      </c>
      <c r="F88" s="216" t="n">
        <v>0.085</v>
      </c>
      <c r="G88" s="215" t="s">
        <v>129</v>
      </c>
      <c r="I88" s="217" t="n">
        <v>0.005</v>
      </c>
      <c r="L88" s="215" t="s">
        <v>128</v>
      </c>
      <c r="M88" s="220" t="n">
        <f aca="false">F88</f>
        <v>0.085</v>
      </c>
      <c r="N88" s="215" t="s">
        <v>129</v>
      </c>
      <c r="P88" s="221" t="n">
        <f aca="false">I88</f>
        <v>0.005</v>
      </c>
    </row>
    <row r="90" customFormat="false" ht="13" hidden="false" customHeight="false" outlineLevel="0" collapsed="false">
      <c r="E90" s="222" t="s">
        <v>130</v>
      </c>
      <c r="F90" s="222"/>
      <c r="G90" s="222"/>
      <c r="H90" s="222"/>
      <c r="I90" s="222"/>
      <c r="J90" s="222"/>
      <c r="L90" s="222" t="s">
        <v>131</v>
      </c>
      <c r="M90" s="222"/>
      <c r="N90" s="222"/>
      <c r="O90" s="222"/>
      <c r="P90" s="222"/>
      <c r="Q90" s="222"/>
    </row>
    <row r="91" customFormat="false" ht="4.5" hidden="false" customHeight="true" outlineLevel="0" collapsed="false"/>
    <row r="92" customFormat="false" ht="13" hidden="false" customHeight="false" outlineLevel="0" collapsed="false">
      <c r="E92" s="223" t="s">
        <v>132</v>
      </c>
      <c r="F92" s="70"/>
      <c r="G92" s="70"/>
      <c r="H92" s="70"/>
      <c r="I92" s="70"/>
      <c r="J92" s="70"/>
      <c r="L92" s="223" t="s">
        <v>132</v>
      </c>
      <c r="M92" s="70"/>
      <c r="N92" s="70"/>
      <c r="O92" s="70"/>
      <c r="P92" s="70"/>
      <c r="Q92" s="70"/>
    </row>
    <row r="93" customFormat="false" ht="13" hidden="false" customHeight="false" outlineLevel="0" collapsed="false">
      <c r="E93" s="224" t="s">
        <v>133</v>
      </c>
      <c r="F93" s="225" t="s">
        <v>134</v>
      </c>
      <c r="G93" s="226"/>
      <c r="H93" s="226"/>
      <c r="I93" s="226"/>
      <c r="J93" s="227"/>
      <c r="L93" s="224" t="s">
        <v>133</v>
      </c>
      <c r="M93" s="226" t="s">
        <v>135</v>
      </c>
      <c r="N93" s="226"/>
      <c r="O93" s="226"/>
      <c r="P93" s="226"/>
      <c r="Q93" s="227"/>
    </row>
    <row r="94" customFormat="false" ht="12.75" hidden="false" customHeight="true" outlineLevel="0" collapsed="false">
      <c r="E94" s="228" t="n">
        <f aca="false">H77</f>
        <v>1500.30980642118</v>
      </c>
      <c r="F94" s="229" t="n">
        <f aca="false">G94-$I$87</f>
        <v>0</v>
      </c>
      <c r="G94" s="229" t="n">
        <f aca="false">H94-$I$87</f>
        <v>0.0025</v>
      </c>
      <c r="H94" s="230" t="n">
        <f aca="false">$F$87</f>
        <v>0.005</v>
      </c>
      <c r="I94" s="229" t="n">
        <f aca="false">H94+$I$87</f>
        <v>0.0075</v>
      </c>
      <c r="J94" s="231" t="n">
        <f aca="false">I94+$I$87</f>
        <v>0.01</v>
      </c>
      <c r="L94" s="228" t="n">
        <f aca="false">N77</f>
        <v>1092.90849547628</v>
      </c>
      <c r="M94" s="232" t="n">
        <f aca="false">N94-$P$87</f>
        <v>7.5</v>
      </c>
      <c r="N94" s="232" t="n">
        <f aca="false">O94-$P$87</f>
        <v>8</v>
      </c>
      <c r="O94" s="233" t="n">
        <f aca="false">$M$87</f>
        <v>8.5</v>
      </c>
      <c r="P94" s="232" t="n">
        <f aca="false">O94+$P$87</f>
        <v>9</v>
      </c>
      <c r="Q94" s="234" t="n">
        <f aca="false">P94+$P$87</f>
        <v>9.5</v>
      </c>
    </row>
    <row r="95" customFormat="false" ht="12.75" hidden="false" customHeight="true" outlineLevel="0" collapsed="false">
      <c r="E95" s="235" t="n">
        <f aca="false">E96-$I$88</f>
        <v>0.075</v>
      </c>
      <c r="F95" s="236" t="n">
        <f aca="true">TABLE($E$94,$F$11,$E95,$F$9,F$94)</f>
        <v>1689.44301520073</v>
      </c>
      <c r="G95" s="237" t="n">
        <f aca="true">TABLE($E$94,$F$11,$E95,$F$9,G$94)</f>
        <v>1730.81007301383</v>
      </c>
      <c r="H95" s="238" t="n">
        <f aca="true">TABLE($E$94,$F$11,$E95,$F$9,H$94)</f>
        <v>1775.13192067072</v>
      </c>
      <c r="I95" s="237" t="n">
        <f aca="true">TABLE($E$94,$F$11,$E95,$F$9,I$94)</f>
        <v>1822.73686815404</v>
      </c>
      <c r="J95" s="239" t="n">
        <f aca="true">TABLE($E$94,$F$11,$E95,$F$9,J$94)</f>
        <v>1874.00373467455</v>
      </c>
      <c r="L95" s="235" t="n">
        <f aca="false">L96-$I$88</f>
        <v>0.075</v>
      </c>
      <c r="M95" s="240" t="n">
        <f aca="true">TABLE($L$94,$F$11,$L95,$F$10,M$94)</f>
        <v>1101.96718953519</v>
      </c>
      <c r="N95" s="241" t="n">
        <f aca="true">TABLE($L$94,$F$11,$L95,$F$10,N$94)</f>
        <v>1137.19870358104</v>
      </c>
      <c r="O95" s="241" t="n">
        <f aca="true">TABLE($L$94,$F$11,$L95,$F$10,O$94)</f>
        <v>1172.43021762689</v>
      </c>
      <c r="P95" s="241" t="n">
        <f aca="true">TABLE($L$94,$F$11,$L95,$F$10,P$94)</f>
        <v>1207.66173167274</v>
      </c>
      <c r="Q95" s="242" t="n">
        <f aca="true">TABLE($L$94,$F$11,$L95,$F$10,Q$94)</f>
        <v>1242.8932457186</v>
      </c>
    </row>
    <row r="96" customFormat="false" ht="12.75" hidden="false" customHeight="true" outlineLevel="0" collapsed="false">
      <c r="E96" s="235" t="n">
        <f aca="false">E97-$I$88</f>
        <v>0.08</v>
      </c>
      <c r="F96" s="243" t="n">
        <f aca="true">TABLE($E$94,$F$11,$E96,$F$9,F$94)</f>
        <v>1556.1238534732</v>
      </c>
      <c r="G96" s="244" t="n">
        <f aca="true">TABLE($E$94,$F$11,$E96,$F$9,G$94)</f>
        <v>1590.91947453995</v>
      </c>
      <c r="H96" s="245" t="n">
        <f aca="true">TABLE($E$94,$F$11,$E96,$F$9,H$94)</f>
        <v>1628.03480367781</v>
      </c>
      <c r="I96" s="244" t="n">
        <f aca="true">TABLE($E$94,$F$11,$E96,$F$9,I$94)</f>
        <v>1667.70981068725</v>
      </c>
      <c r="J96" s="246" t="n">
        <f aca="true">TABLE($E$94,$F$11,$E96,$F$9,J$94)</f>
        <v>1710.21874676879</v>
      </c>
      <c r="L96" s="235" t="n">
        <f aca="false">L97-$I$88</f>
        <v>0.08</v>
      </c>
      <c r="M96" s="247" t="n">
        <f aca="true">TABLE($L$94,$F$11,$L96,$F$10,M$94)</f>
        <v>1064.21706825208</v>
      </c>
      <c r="N96" s="248" t="n">
        <f aca="true">TABLE($L$94,$F$11,$L96,$F$10,N$94)</f>
        <v>1098.00749572308</v>
      </c>
      <c r="O96" s="249" t="n">
        <f aca="true">TABLE($L$94,$F$11,$L96,$F$10,O$94)</f>
        <v>1131.79792319408</v>
      </c>
      <c r="P96" s="248" t="n">
        <f aca="true">TABLE($L$94,$F$11,$L96,$F$10,P$94)</f>
        <v>1165.58835066509</v>
      </c>
      <c r="Q96" s="250" t="n">
        <f aca="true">TABLE($L$94,$F$11,$L96,$F$10,Q$94)</f>
        <v>1199.37877813609</v>
      </c>
      <c r="R96" s="251"/>
      <c r="S96" s="251"/>
      <c r="T96" s="251"/>
    </row>
    <row r="97" customFormat="false" ht="12.75" hidden="false" customHeight="true" outlineLevel="0" collapsed="false">
      <c r="E97" s="252" t="n">
        <f aca="false">$F$88</f>
        <v>0.085</v>
      </c>
      <c r="F97" s="253" t="n">
        <f aca="true">TABLE($E$94,$F$11,$E97,$F$9,F$94)</f>
        <v>1439.44257882438</v>
      </c>
      <c r="G97" s="245" t="n">
        <f aca="true">TABLE($E$94,$F$11,$E97,$F$9,G$94)</f>
        <v>1468.95396190162</v>
      </c>
      <c r="H97" s="244" t="n">
        <f aca="true">TABLE($E$94,$F$11,$E97,$F$9,H$94)</f>
        <v>1500.30980642118</v>
      </c>
      <c r="I97" s="245" t="n">
        <f aca="true">TABLE($E$94,$F$11,$E97,$F$9,I$94)</f>
        <v>1533.68860865168</v>
      </c>
      <c r="J97" s="254" t="n">
        <f aca="true">TABLE($E$94,$F$11,$E97,$F$9,J$94)</f>
        <v>1569.29266436422</v>
      </c>
      <c r="L97" s="255" t="n">
        <f aca="false">$M$88</f>
        <v>0.085</v>
      </c>
      <c r="M97" s="247" t="n">
        <f aca="true">TABLE($L$94,$F$11,$L97,$F$10,M$94)</f>
        <v>1028.07941864071</v>
      </c>
      <c r="N97" s="249" t="n">
        <f aca="true">TABLE($L$94,$F$11,$L97,$F$10,N$94)</f>
        <v>1060.4939570585</v>
      </c>
      <c r="O97" s="248" t="n">
        <f aca="true">TABLE($L$94,$F$11,$L97,$F$10,O$94)</f>
        <v>1092.90849547628</v>
      </c>
      <c r="P97" s="249" t="n">
        <f aca="true">TABLE($L$94,$F$11,$L97,$F$10,P$94)</f>
        <v>1125.32303389407</v>
      </c>
      <c r="Q97" s="250" t="n">
        <f aca="true">TABLE($L$94,$F$11,$L97,$F$10,Q$94)</f>
        <v>1157.73757231186</v>
      </c>
      <c r="R97" s="251"/>
      <c r="S97" s="251"/>
      <c r="T97" s="251"/>
    </row>
    <row r="98" customFormat="false" ht="12.75" hidden="false" customHeight="true" outlineLevel="0" collapsed="false">
      <c r="E98" s="256" t="n">
        <f aca="false">E97+$I$88</f>
        <v>0.09</v>
      </c>
      <c r="F98" s="243" t="n">
        <f aca="true">TABLE($E$94,$F$11,$E98,$F$9,F$94)</f>
        <v>1336.58962303286</v>
      </c>
      <c r="G98" s="244" t="n">
        <f aca="true">TABLE($E$94,$F$11,$E98,$F$9,G$94)</f>
        <v>1361.80358175842</v>
      </c>
      <c r="H98" s="245" t="n">
        <f aca="true">TABLE($E$94,$F$11,$E98,$F$9,H$94)</f>
        <v>1388.50071452667</v>
      </c>
      <c r="I98" s="244" t="n">
        <f aca="true">TABLE($E$94,$F$11,$E98,$F$9,I$94)</f>
        <v>1416.81585534147</v>
      </c>
      <c r="J98" s="246" t="n">
        <f aca="true">TABLE($E$94,$F$11,$E98,$F$9,J$94)</f>
        <v>1446.90069245719</v>
      </c>
      <c r="L98" s="256" t="n">
        <f aca="false">L97+$I$88</f>
        <v>0.09</v>
      </c>
      <c r="M98" s="247" t="n">
        <f aca="true">TABLE($L$94,$F$11,$L98,$F$10,M$94)</f>
        <v>993.476348887864</v>
      </c>
      <c r="N98" s="248" t="n">
        <f aca="true">TABLE($L$94,$F$11,$L98,$F$10,N$94)</f>
        <v>1024.57696580386</v>
      </c>
      <c r="O98" s="249" t="n">
        <f aca="true">TABLE($L$94,$F$11,$L98,$F$10,O$94)</f>
        <v>1055.67758271987</v>
      </c>
      <c r="P98" s="248" t="n">
        <f aca="true">TABLE($L$94,$F$11,$L98,$F$10,P$94)</f>
        <v>1086.77819963587</v>
      </c>
      <c r="Q98" s="250" t="n">
        <f aca="true">TABLE($L$94,$F$11,$L98,$F$10,Q$94)</f>
        <v>1117.87881655187</v>
      </c>
      <c r="R98" s="251"/>
      <c r="S98" s="251"/>
      <c r="T98" s="251"/>
    </row>
    <row r="99" customFormat="false" ht="12.75" hidden="false" customHeight="true" outlineLevel="0" collapsed="false">
      <c r="E99" s="257" t="n">
        <f aca="false">E98+$I$88</f>
        <v>0.095</v>
      </c>
      <c r="F99" s="258" t="n">
        <f aca="true">TABLE($E$94,$F$11,$E99,$F$9,F$94)</f>
        <v>1245.34846129079</v>
      </c>
      <c r="G99" s="259" t="n">
        <f aca="true">TABLE($E$94,$F$11,$E99,$F$9,G$94)</f>
        <v>1267.03237502709</v>
      </c>
      <c r="H99" s="260" t="n">
        <f aca="true">TABLE($E$94,$F$11,$E99,$F$9,H$94)</f>
        <v>1289.92095063762</v>
      </c>
      <c r="I99" s="259" t="n">
        <f aca="true">TABLE($E$94,$F$11,$E99,$F$9,I$94)</f>
        <v>1314.11744485446</v>
      </c>
      <c r="J99" s="261" t="n">
        <f aca="true">TABLE($E$94,$F$11,$E99,$F$9,J$94)</f>
        <v>1339.73726226054</v>
      </c>
      <c r="L99" s="257" t="n">
        <f aca="false">L98+$I$88</f>
        <v>0.095</v>
      </c>
      <c r="M99" s="262" t="n">
        <f aca="true">TABLE($L$94,$F$11,$L99,$F$10,M$94)</f>
        <v>960.334107890124</v>
      </c>
      <c r="N99" s="263" t="n">
        <f aca="true">TABLE($L$94,$F$11,$L99,$F$10,N$94)</f>
        <v>990.179714664496</v>
      </c>
      <c r="O99" s="263" t="n">
        <f aca="true">TABLE($L$94,$F$11,$L99,$F$10,O$94)</f>
        <v>1020.02532143887</v>
      </c>
      <c r="P99" s="263" t="n">
        <f aca="true">TABLE($L$94,$F$11,$L99,$F$10,P$94)</f>
        <v>1049.87092821324</v>
      </c>
      <c r="Q99" s="264" t="n">
        <f aca="true">TABLE($L$94,$F$11,$L99,$F$10,Q$94)</f>
        <v>1079.71653498761</v>
      </c>
      <c r="R99" s="251"/>
      <c r="S99" s="251"/>
      <c r="T99" s="251"/>
    </row>
    <row r="101" customFormat="false" ht="13" hidden="false" customHeight="false" outlineLevel="0" collapsed="false">
      <c r="E101" s="223" t="s">
        <v>136</v>
      </c>
      <c r="F101" s="70"/>
      <c r="G101" s="70"/>
      <c r="H101" s="70"/>
      <c r="I101" s="70"/>
      <c r="J101" s="70"/>
      <c r="L101" s="223" t="s">
        <v>136</v>
      </c>
      <c r="M101" s="70"/>
      <c r="N101" s="70"/>
      <c r="O101" s="70"/>
      <c r="P101" s="70"/>
      <c r="Q101" s="70"/>
    </row>
    <row r="102" customFormat="false" ht="13" hidden="false" customHeight="false" outlineLevel="0" collapsed="false">
      <c r="E102" s="224" t="s">
        <v>133</v>
      </c>
      <c r="F102" s="225" t="s">
        <v>134</v>
      </c>
      <c r="G102" s="226"/>
      <c r="H102" s="226"/>
      <c r="I102" s="226"/>
      <c r="J102" s="227"/>
      <c r="L102" s="224" t="s">
        <v>133</v>
      </c>
      <c r="M102" s="226" t="s">
        <v>135</v>
      </c>
      <c r="N102" s="226"/>
      <c r="O102" s="226"/>
      <c r="P102" s="226"/>
      <c r="Q102" s="227"/>
    </row>
    <row r="103" customFormat="false" ht="13" hidden="false" customHeight="false" outlineLevel="0" collapsed="false">
      <c r="E103" s="265" t="n">
        <f aca="false">H80</f>
        <v>711.403514010853</v>
      </c>
      <c r="F103" s="266" t="n">
        <f aca="false">G103-$I$87</f>
        <v>0</v>
      </c>
      <c r="G103" s="266" t="n">
        <f aca="false">H103-$I$87</f>
        <v>0.0025</v>
      </c>
      <c r="H103" s="267" t="n">
        <f aca="false">$F$87</f>
        <v>0.005</v>
      </c>
      <c r="I103" s="266" t="n">
        <f aca="false">H103+$I$87</f>
        <v>0.0075</v>
      </c>
      <c r="J103" s="268" t="n">
        <f aca="false">I103+$I$87</f>
        <v>0.01</v>
      </c>
      <c r="L103" s="265" t="n">
        <f aca="false">N80</f>
        <v>506.679237154119</v>
      </c>
      <c r="M103" s="269" t="n">
        <f aca="false">N103-$P$87</f>
        <v>7.5</v>
      </c>
      <c r="N103" s="269" t="n">
        <f aca="false">O103-$P$87</f>
        <v>8</v>
      </c>
      <c r="O103" s="270" t="n">
        <f aca="false">$M$87</f>
        <v>8.5</v>
      </c>
      <c r="P103" s="269" t="n">
        <f aca="false">O103+$P$87</f>
        <v>9</v>
      </c>
      <c r="Q103" s="271" t="n">
        <f aca="false">P103+$P$87</f>
        <v>9.5</v>
      </c>
    </row>
    <row r="104" customFormat="false" ht="13" hidden="false" customHeight="false" outlineLevel="0" collapsed="false">
      <c r="E104" s="235" t="n">
        <f aca="false">E105-$I$88</f>
        <v>0.075</v>
      </c>
      <c r="F104" s="236" t="n">
        <f aca="false">(F95-SUM(Assumptions!$D$19:$D$22))/Assumptions!$D$17*100</f>
        <v>806.445327467912</v>
      </c>
      <c r="G104" s="238" t="n">
        <f aca="false">(G95-SUM(Assumptions!$D$19:$D$22))/Assumptions!$D$17*100</f>
        <v>827.232793705649</v>
      </c>
      <c r="H104" s="238" t="n">
        <f aca="false">(H95-SUM(Assumptions!$D$19:$D$22))/Assumptions!$D$17*100</f>
        <v>849.505078960368</v>
      </c>
      <c r="I104" s="238" t="n">
        <f aca="false">(I95-SUM(Assumptions!$D$19:$D$22))/Assumptions!$D$17*100</f>
        <v>873.427163122843</v>
      </c>
      <c r="J104" s="239" t="n">
        <f aca="false">(J95-SUM(Assumptions!$D$19:$D$22))/Assumptions!$D$17*100</f>
        <v>899.189407605509</v>
      </c>
      <c r="L104" s="235" t="n">
        <f aca="false">L105-$I$88</f>
        <v>0.075</v>
      </c>
      <c r="M104" s="272" t="n">
        <f aca="false">(M95-SUM(Assumptions!$D$19:$D$22))/Assumptions!$D$17*100</f>
        <v>511.231344721409</v>
      </c>
      <c r="N104" s="273" t="n">
        <f aca="false">(N95-SUM(Assumptions!$D$19:$D$22))/Assumptions!$D$17*100</f>
        <v>528.93562313641</v>
      </c>
      <c r="O104" s="251" t="n">
        <f aca="false">(O95-SUM(Assumptions!$D$19:$D$22))/Assumptions!$D$17*100</f>
        <v>546.639901551411</v>
      </c>
      <c r="P104" s="273" t="n">
        <f aca="false">(P95-SUM(Assumptions!$D$19:$D$22))/Assumptions!$D$17*100</f>
        <v>564.344179966412</v>
      </c>
      <c r="Q104" s="274" t="n">
        <f aca="false">(Q95-SUM(Assumptions!$D$19:$D$22))/Assumptions!$D$17*100</f>
        <v>582.048458381413</v>
      </c>
    </row>
    <row r="105" customFormat="false" ht="13" hidden="false" customHeight="false" outlineLevel="0" collapsed="false">
      <c r="E105" s="235" t="n">
        <f aca="false">E106-$I$88</f>
        <v>0.08</v>
      </c>
      <c r="F105" s="253" t="n">
        <f aca="false">(F96-SUM(Assumptions!$D$19:$D$22))/Assumptions!$D$17*100</f>
        <v>739.45077383599</v>
      </c>
      <c r="G105" s="244" t="n">
        <f aca="false">(G96-SUM(Assumptions!$D$19:$D$22))/Assumptions!$D$17*100</f>
        <v>756.936010552947</v>
      </c>
      <c r="H105" s="275" t="n">
        <f aca="false">(H96-SUM(Assumptions!$D$19:$D$22))/Assumptions!$D$17*100</f>
        <v>775.586929717701</v>
      </c>
      <c r="I105" s="244" t="n">
        <f aca="false">(I96-SUM(Assumptions!$D$19:$D$22))/Assumptions!$D$17*100</f>
        <v>795.524119169679</v>
      </c>
      <c r="J105" s="254" t="n">
        <f aca="false">(J96-SUM(Assumptions!$D$19:$D$22))/Assumptions!$D$17*100</f>
        <v>816.885393582513</v>
      </c>
      <c r="L105" s="235" t="n">
        <f aca="false">L106-$I$88</f>
        <v>0.08</v>
      </c>
      <c r="M105" s="276" t="n">
        <f aca="false">(M96-SUM(Assumptions!$D$19:$D$22))/Assumptions!$D$17*100</f>
        <v>492.26143452889</v>
      </c>
      <c r="N105" s="277" t="n">
        <f aca="false">(N96-SUM(Assumptions!$D$19:$D$22))/Assumptions!$D$17*100</f>
        <v>509.241548835926</v>
      </c>
      <c r="O105" s="251" t="n">
        <f aca="false">(O96-SUM(Assumptions!$D$19:$D$22))/Assumptions!$D$17*100</f>
        <v>526.221663142963</v>
      </c>
      <c r="P105" s="277" t="n">
        <f aca="false">(P96-SUM(Assumptions!$D$19:$D$22))/Assumptions!$D$17*100</f>
        <v>543.20177745</v>
      </c>
      <c r="Q105" s="278" t="n">
        <f aca="false">(Q96-SUM(Assumptions!$D$19:$D$22))/Assumptions!$D$17*100</f>
        <v>560.181891757037</v>
      </c>
    </row>
    <row r="106" customFormat="false" ht="13" hidden="false" customHeight="false" outlineLevel="0" collapsed="false">
      <c r="E106" s="252" t="n">
        <f aca="false">$F$88</f>
        <v>0.085</v>
      </c>
      <c r="F106" s="253" t="n">
        <f aca="false">(F97-SUM(Assumptions!$D$19:$D$22))/Assumptions!$D$17*100</f>
        <v>680.816967479798</v>
      </c>
      <c r="G106" s="275" t="n">
        <f aca="false">(G97-SUM(Assumptions!$D$19:$D$22))/Assumptions!$D$17*100</f>
        <v>695.646808222128</v>
      </c>
      <c r="H106" s="244" t="n">
        <f aca="false">(H97-SUM(Assumptions!$D$19:$D$22))/Assumptions!$D$17*100</f>
        <v>711.403514010853</v>
      </c>
      <c r="I106" s="275" t="n">
        <f aca="false">(I97-SUM(Assumptions!$D$19:$D$22))/Assumptions!$D$17*100</f>
        <v>728.176781463367</v>
      </c>
      <c r="J106" s="254" t="n">
        <f aca="false">(J97-SUM(Assumptions!$D$19:$D$22))/Assumptions!$D$17*100</f>
        <v>746.068266746048</v>
      </c>
      <c r="L106" s="255" t="n">
        <f aca="false">$M$88</f>
        <v>0.085</v>
      </c>
      <c r="M106" s="276" t="n">
        <f aca="false">(M97-SUM(Assumptions!$D$19:$D$22))/Assumptions!$D$17*100</f>
        <v>474.101811608604</v>
      </c>
      <c r="N106" s="251" t="n">
        <f aca="false">(N97-SUM(Assumptions!$D$19:$D$22))/Assumptions!$D$17*100</f>
        <v>490.390524381362</v>
      </c>
      <c r="O106" s="277" t="n">
        <f aca="false">(O97-SUM(Assumptions!$D$19:$D$22))/Assumptions!$D$17*100</f>
        <v>506.679237154119</v>
      </c>
      <c r="P106" s="251" t="n">
        <f aca="false">(P97-SUM(Assumptions!$D$19:$D$22))/Assumptions!$D$17*100</f>
        <v>522.967949926877</v>
      </c>
      <c r="Q106" s="278" t="n">
        <f aca="false">(Q97-SUM(Assumptions!$D$19:$D$22))/Assumptions!$D$17*100</f>
        <v>539.256662699634</v>
      </c>
    </row>
    <row r="107" customFormat="false" ht="13" hidden="false" customHeight="false" outlineLevel="0" collapsed="false">
      <c r="E107" s="256" t="n">
        <f aca="false">E106+$I$88</f>
        <v>0.09</v>
      </c>
      <c r="F107" s="253" t="n">
        <f aca="false">(F98-SUM(Assumptions!$D$19:$D$22))/Assumptions!$D$17*100</f>
        <v>629.132065071998</v>
      </c>
      <c r="G107" s="244" t="n">
        <f aca="false">(G98-SUM(Assumptions!$D$19:$D$22))/Assumptions!$D$17*100</f>
        <v>641.802396089869</v>
      </c>
      <c r="H107" s="275" t="n">
        <f aca="false">(H98-SUM(Assumptions!$D$19:$D$22))/Assumptions!$D$17*100</f>
        <v>655.218040697025</v>
      </c>
      <c r="I107" s="244" t="n">
        <f aca="false">(I98-SUM(Assumptions!$D$19:$D$22))/Assumptions!$D$17*100</f>
        <v>669.446754674313</v>
      </c>
      <c r="J107" s="254" t="n">
        <f aca="false">(J98-SUM(Assumptions!$D$19:$D$22))/Assumptions!$D$17*100</f>
        <v>684.564763275181</v>
      </c>
      <c r="L107" s="256" t="n">
        <f aca="false">L106+$I$88</f>
        <v>0.09</v>
      </c>
      <c r="M107" s="276" t="n">
        <f aca="false">(M98-SUM(Assumptions!$D$19:$D$22))/Assumptions!$D$17*100</f>
        <v>456.713334345869</v>
      </c>
      <c r="N107" s="277" t="n">
        <f aca="false">(N98-SUM(Assumptions!$D$19:$D$22))/Assumptions!$D$17*100</f>
        <v>472.341785057427</v>
      </c>
      <c r="O107" s="251" t="n">
        <f aca="false">(O98-SUM(Assumptions!$D$19:$D$22))/Assumptions!$D$17*100</f>
        <v>487.970235768985</v>
      </c>
      <c r="P107" s="277" t="n">
        <f aca="false">(P98-SUM(Assumptions!$D$19:$D$22))/Assumptions!$D$17*100</f>
        <v>503.598686480544</v>
      </c>
      <c r="Q107" s="278" t="n">
        <f aca="false">(Q98-SUM(Assumptions!$D$19:$D$22))/Assumptions!$D$17*100</f>
        <v>519.227137192102</v>
      </c>
    </row>
    <row r="108" customFormat="false" ht="13" hidden="false" customHeight="false" outlineLevel="0" collapsed="false">
      <c r="E108" s="257" t="n">
        <f aca="false">E107+$I$88</f>
        <v>0.095</v>
      </c>
      <c r="F108" s="258" t="n">
        <f aca="false">(F99-SUM(Assumptions!$D$19:$D$22))/Assumptions!$D$17*100</f>
        <v>583.282235050859</v>
      </c>
      <c r="G108" s="260" t="n">
        <f aca="false">(G99-SUM(Assumptions!$D$19:$D$22))/Assumptions!$D$17*100</f>
        <v>594.178674114322</v>
      </c>
      <c r="H108" s="260" t="n">
        <f aca="false">(H99-SUM(Assumptions!$D$19:$D$22))/Assumptions!$D$17*100</f>
        <v>605.680470903534</v>
      </c>
      <c r="I108" s="260" t="n">
        <f aca="false">(I99-SUM(Assumptions!$D$19:$D$22))/Assumptions!$D$17*100</f>
        <v>617.839513223557</v>
      </c>
      <c r="J108" s="261" t="n">
        <f aca="false">(J99-SUM(Assumptions!$D$19:$D$22))/Assumptions!$D$17*100</f>
        <v>630.713793327111</v>
      </c>
      <c r="L108" s="257" t="n">
        <f aca="false">L107+$I$88</f>
        <v>0.095</v>
      </c>
      <c r="M108" s="279" t="n">
        <f aca="false">(M99-SUM(Assumptions!$D$19:$D$22))/Assumptions!$D$17*100</f>
        <v>440.058941884693</v>
      </c>
      <c r="N108" s="280" t="n">
        <f aca="false">(N99-SUM(Assumptions!$D$19:$D$22))/Assumptions!$D$17*100</f>
        <v>455.056734233624</v>
      </c>
      <c r="O108" s="280" t="n">
        <f aca="false">(O99-SUM(Assumptions!$D$19:$D$22))/Assumptions!$D$17*100</f>
        <v>470.054526582554</v>
      </c>
      <c r="P108" s="280" t="n">
        <f aca="false">(P99-SUM(Assumptions!$D$19:$D$22))/Assumptions!$D$17*100</f>
        <v>485.052318931485</v>
      </c>
      <c r="Q108" s="281" t="n">
        <f aca="false">(Q99-SUM(Assumptions!$D$19:$D$22))/Assumptions!$D$17*100</f>
        <v>500.050111280416</v>
      </c>
    </row>
    <row r="110" customFormat="false" ht="13" hidden="false" customHeight="false" outlineLevel="0" collapsed="false">
      <c r="D110" s="104" t="s">
        <v>83</v>
      </c>
      <c r="E110" s="106"/>
      <c r="F110" s="104"/>
      <c r="G110" s="105"/>
      <c r="H110" s="106"/>
      <c r="I110" s="104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282"/>
    </row>
    <row r="111" customFormat="false" ht="13" hidden="false" customHeight="false" outlineLevel="0" collapsed="false">
      <c r="D111" s="107" t="str">
        <f aca="false">TEXT(Assumptions!$D$11,"mmmm")&amp;" YE ($mm)"</f>
        <v>March YE ($mm)</v>
      </c>
      <c r="E111" s="109"/>
      <c r="F111" s="283" t="n">
        <f aca="false">F22</f>
        <v>42825</v>
      </c>
      <c r="G111" s="283" t="n">
        <f aca="false">G22</f>
        <v>43190</v>
      </c>
      <c r="H111" s="284" t="n">
        <f aca="false">H22</f>
        <v>43555</v>
      </c>
      <c r="I111" s="284" t="n">
        <f aca="false">I22</f>
        <v>43921</v>
      </c>
      <c r="J111" s="284" t="n">
        <f aca="false">J22</f>
        <v>44286</v>
      </c>
      <c r="K111" s="284" t="n">
        <f aca="false">K22</f>
        <v>44651</v>
      </c>
      <c r="L111" s="284" t="n">
        <f aca="false">L22</f>
        <v>45016</v>
      </c>
      <c r="M111" s="284" t="n">
        <f aca="false">M22</f>
        <v>45382</v>
      </c>
      <c r="N111" s="284" t="n">
        <f aca="false">N22</f>
        <v>45747</v>
      </c>
      <c r="O111" s="284" t="n">
        <f aca="false">O22</f>
        <v>46112</v>
      </c>
      <c r="P111" s="284" t="n">
        <f aca="false">P22</f>
        <v>46477</v>
      </c>
      <c r="Q111" s="284" t="n">
        <f aca="false">Q22</f>
        <v>46843</v>
      </c>
      <c r="R111" s="284" t="n">
        <f aca="false">R22</f>
        <v>47208</v>
      </c>
      <c r="S111" s="284" t="n">
        <f aca="false">S22</f>
        <v>47573</v>
      </c>
      <c r="T111" s="284"/>
    </row>
    <row r="112" customFormat="false" ht="13" hidden="false" customHeight="false" outlineLevel="0" collapsed="false">
      <c r="D112" s="182" t="s">
        <v>62</v>
      </c>
      <c r="E112" s="285"/>
      <c r="F112" s="286" t="n">
        <f aca="false">F27</f>
        <v>101.1</v>
      </c>
      <c r="G112" s="286" t="n">
        <f aca="false">G27</f>
        <v>109.9</v>
      </c>
      <c r="H112" s="286" t="n">
        <f aca="false">H27</f>
        <v>114.6</v>
      </c>
      <c r="I112" s="286" t="n">
        <f aca="false">I27</f>
        <v>108.7</v>
      </c>
      <c r="J112" s="286" t="n">
        <f aca="false">J27</f>
        <v>109.5</v>
      </c>
      <c r="K112" s="286" t="n">
        <f aca="false">K27</f>
        <v>98.2</v>
      </c>
      <c r="L112" s="286" t="n">
        <f aca="false">L27</f>
        <v>94.1472096629387</v>
      </c>
      <c r="M112" s="286" t="n">
        <f aca="false">M27</f>
        <v>92.625305088519</v>
      </c>
      <c r="N112" s="286" t="n">
        <f aca="false">N27</f>
        <v>111.796736237192</v>
      </c>
      <c r="O112" s="286" t="n">
        <f aca="false">O27</f>
        <v>124.394941019203</v>
      </c>
      <c r="P112" s="286" t="n">
        <f aca="false">P27</f>
        <v>127.568129354924</v>
      </c>
      <c r="Q112" s="286" t="n">
        <f aca="false">Q27</f>
        <v>132.432547527443</v>
      </c>
      <c r="R112" s="286" t="n">
        <f aca="false">R27</f>
        <v>133.756873002717</v>
      </c>
      <c r="S112" s="286" t="n">
        <f aca="false">S27</f>
        <v>135.094441732744</v>
      </c>
      <c r="T112" s="286"/>
    </row>
    <row r="113" customFormat="false" ht="13" hidden="false" customHeight="false" outlineLevel="0" collapsed="false">
      <c r="D113" s="287" t="s">
        <v>69</v>
      </c>
      <c r="E113" s="288"/>
      <c r="F113" s="289" t="n">
        <f aca="false">F112/F$24</f>
        <v>0.0923287671232877</v>
      </c>
      <c r="G113" s="289" t="n">
        <f aca="false">G112/G$24</f>
        <v>0.096819663465774</v>
      </c>
      <c r="H113" s="289" t="n">
        <f aca="false">H112/H$24</f>
        <v>0.100649920955559</v>
      </c>
      <c r="I113" s="289" t="n">
        <f aca="false">I112/I$24</f>
        <v>0.0945849700702031</v>
      </c>
      <c r="J113" s="289" t="n">
        <f aca="false">J112/J$24</f>
        <v>0.0872071868891696</v>
      </c>
      <c r="K113" s="289" t="n">
        <f aca="false">K112/K$24</f>
        <v>0.0725345606754965</v>
      </c>
      <c r="L113" s="289" t="n">
        <f aca="false">L112/L$24</f>
        <v>0.0650648272836744</v>
      </c>
      <c r="M113" s="289" t="n">
        <f aca="false">M112/M$24</f>
        <v>0.0642062934367705</v>
      </c>
      <c r="N113" s="289" t="n">
        <f aca="false">N112/N$24</f>
        <v>0.0759760832907204</v>
      </c>
      <c r="O113" s="289" t="n">
        <f aca="false">O112/O$24</f>
        <v>0.0837007059181236</v>
      </c>
      <c r="P113" s="289" t="n">
        <f aca="false">P112/P$24</f>
        <v>0.0849859660744305</v>
      </c>
      <c r="Q113" s="289" t="n">
        <f aca="false">Q112/Q$24</f>
        <v>0.087353113313488</v>
      </c>
      <c r="R113" s="289" t="n">
        <f aca="false">R112/R$24</f>
        <v>0.087353113313488</v>
      </c>
      <c r="S113" s="289" t="n">
        <f aca="false">S112/S$24</f>
        <v>0.087353113313488</v>
      </c>
      <c r="T113" s="289"/>
    </row>
    <row r="114" customFormat="false" ht="13" hidden="false" customHeight="false" outlineLevel="0" collapsed="false">
      <c r="D114" s="182" t="s">
        <v>85</v>
      </c>
      <c r="E114" s="288"/>
      <c r="F114" s="290" t="n">
        <f aca="false">F46</f>
        <v>0</v>
      </c>
      <c r="G114" s="290" t="n">
        <f aca="false">G46</f>
        <v>0</v>
      </c>
      <c r="H114" s="290" t="n">
        <f aca="false">H46</f>
        <v>0</v>
      </c>
      <c r="I114" s="290" t="n">
        <f aca="false">I46</f>
        <v>31.6</v>
      </c>
      <c r="J114" s="290" t="n">
        <f aca="false">J46</f>
        <v>31.6</v>
      </c>
      <c r="K114" s="290" t="n">
        <f aca="false">K46</f>
        <v>31.6</v>
      </c>
      <c r="L114" s="290" t="n">
        <f aca="false">L46</f>
        <v>31.6</v>
      </c>
      <c r="M114" s="290" t="n">
        <f aca="false">M46</f>
        <v>31.6</v>
      </c>
      <c r="N114" s="290" t="n">
        <f aca="false">N46</f>
        <v>31.6</v>
      </c>
      <c r="O114" s="290" t="n">
        <f aca="false">O46</f>
        <v>31.6</v>
      </c>
      <c r="P114" s="290" t="n">
        <f aca="false">P46</f>
        <v>31.6</v>
      </c>
      <c r="Q114" s="290" t="n">
        <f aca="false">Q46</f>
        <v>31.6</v>
      </c>
      <c r="R114" s="290" t="n">
        <f aca="false">R46</f>
        <v>31.6</v>
      </c>
      <c r="S114" s="290" t="n">
        <f aca="false">S46</f>
        <v>31.6</v>
      </c>
      <c r="T114" s="290"/>
    </row>
    <row r="115" customFormat="false" ht="13" hidden="false" customHeight="false" outlineLevel="0" collapsed="false">
      <c r="D115" s="287" t="s">
        <v>87</v>
      </c>
      <c r="E115" s="288"/>
      <c r="F115" s="289" t="n">
        <f aca="false">-F114/F48</f>
        <v>0</v>
      </c>
      <c r="G115" s="289" t="n">
        <f aca="false">-G114/G48</f>
        <v>0</v>
      </c>
      <c r="H115" s="289" t="n">
        <f aca="false">-H114/H48</f>
        <v>0</v>
      </c>
      <c r="I115" s="289" t="n">
        <f aca="false">-I114/I48</f>
        <v>0.875346260387812</v>
      </c>
      <c r="J115" s="289" t="n">
        <f aca="false">-J114/J48</f>
        <v>0.847184986595175</v>
      </c>
      <c r="K115" s="289" t="n">
        <f aca="false">-K114/K48</f>
        <v>1.01935483870968</v>
      </c>
      <c r="L115" s="289" t="n">
        <f aca="false">-L114/L48</f>
        <v>0.877777777777778</v>
      </c>
      <c r="M115" s="289" t="n">
        <f aca="false">-M114/M48</f>
        <v>0.619607843137255</v>
      </c>
      <c r="N115" s="289" t="n">
        <f aca="false">-N114/N48</f>
        <v>0.632</v>
      </c>
      <c r="O115" s="289" t="n">
        <f aca="false">-O114/O48</f>
        <v>0.632</v>
      </c>
      <c r="P115" s="289" t="n">
        <f aca="false">-P114/P48</f>
        <v>0.632</v>
      </c>
      <c r="Q115" s="289" t="n">
        <f aca="false">-Q114/Q48</f>
        <v>-0.632</v>
      </c>
      <c r="R115" s="289" t="n">
        <f aca="false">-R114/R48</f>
        <v>-0.632</v>
      </c>
      <c r="S115" s="289" t="n">
        <f aca="false">-S114/S48</f>
        <v>-0.632</v>
      </c>
      <c r="T115" s="289"/>
    </row>
    <row r="116" customFormat="false" ht="12.75" hidden="false" customHeight="true" outlineLevel="0" collapsed="false">
      <c r="D116" s="182" t="s">
        <v>70</v>
      </c>
      <c r="E116" s="291"/>
      <c r="F116" s="292" t="n">
        <f aca="false">F35</f>
        <v>69.5</v>
      </c>
      <c r="G116" s="292" t="n">
        <f aca="false">G35</f>
        <v>78.3</v>
      </c>
      <c r="H116" s="292" t="n">
        <f aca="false">H35</f>
        <v>83</v>
      </c>
      <c r="I116" s="292" t="n">
        <f aca="false">I35</f>
        <v>77.1</v>
      </c>
      <c r="J116" s="292" t="n">
        <f aca="false">J35</f>
        <v>77.9</v>
      </c>
      <c r="K116" s="292" t="n">
        <f aca="false">K35</f>
        <v>66.6</v>
      </c>
      <c r="L116" s="292" t="n">
        <f aca="false">L35</f>
        <v>62.5472096629387</v>
      </c>
      <c r="M116" s="292" t="n">
        <f aca="false">M35</f>
        <v>61.0253050885189</v>
      </c>
      <c r="N116" s="292" t="n">
        <f aca="false">N35</f>
        <v>80.1967362371919</v>
      </c>
      <c r="O116" s="292" t="n">
        <f aca="false">O35</f>
        <v>92.7949410192025</v>
      </c>
      <c r="P116" s="292" t="n">
        <f aca="false">P35</f>
        <v>95.9681293549238</v>
      </c>
      <c r="Q116" s="292" t="n">
        <f aca="false">Q35</f>
        <v>100.832547527443</v>
      </c>
      <c r="R116" s="292" t="n">
        <f aca="false">R35</f>
        <v>102.156873002717</v>
      </c>
      <c r="S116" s="292" t="n">
        <f aca="false">S35</f>
        <v>103.494441732744</v>
      </c>
      <c r="T116" s="292"/>
    </row>
    <row r="117" customFormat="false" ht="13" hidden="false" customHeight="false" outlineLevel="0" collapsed="false">
      <c r="D117" s="287" t="s">
        <v>69</v>
      </c>
      <c r="E117" s="293"/>
      <c r="F117" s="289" t="n">
        <f aca="false">F116/F$24</f>
        <v>0.0634703196347032</v>
      </c>
      <c r="G117" s="289" t="n">
        <f aca="false">G116/G$24</f>
        <v>0.0689807065456788</v>
      </c>
      <c r="H117" s="289" t="n">
        <f aca="false">H116/H$24</f>
        <v>0.0728965396100474</v>
      </c>
      <c r="I117" s="289" t="n">
        <f aca="false">I116/I$24</f>
        <v>0.067088327437099</v>
      </c>
      <c r="J117" s="289" t="n">
        <f aca="false">J116/J$24</f>
        <v>0.0620405466544869</v>
      </c>
      <c r="K117" s="289" t="n">
        <f aca="false">K116/K$24</f>
        <v>0.0491935004173938</v>
      </c>
      <c r="L117" s="289" t="n">
        <f aca="false">L116/L$24</f>
        <v>0.0432261711033683</v>
      </c>
      <c r="M117" s="289" t="n">
        <f aca="false">M116/M$24</f>
        <v>0.0423017083920791</v>
      </c>
      <c r="N117" s="289" t="n">
        <f aca="false">N116/N$24</f>
        <v>0.054500999913572</v>
      </c>
      <c r="O117" s="289" t="n">
        <f aca="false">O116/O$24</f>
        <v>0.0624382471288677</v>
      </c>
      <c r="P117" s="289" t="n">
        <f aca="false">P116/P$24</f>
        <v>0.0639340266791277</v>
      </c>
      <c r="Q117" s="289" t="n">
        <f aca="false">Q116/Q$24</f>
        <v>0.066509608961703</v>
      </c>
      <c r="R117" s="289" t="n">
        <f aca="false">R116/R$24</f>
        <v>0.0667159802919187</v>
      </c>
      <c r="S117" s="289" t="n">
        <f aca="false">S116/S$24</f>
        <v>0.0669203083416372</v>
      </c>
      <c r="T117" s="289"/>
    </row>
    <row r="118" customFormat="false" ht="13" hidden="false" customHeight="false" outlineLevel="0" collapsed="false">
      <c r="D118" s="182" t="s">
        <v>44</v>
      </c>
      <c r="E118" s="293"/>
      <c r="F118" s="290" t="n">
        <f aca="false">F39</f>
        <v>0</v>
      </c>
      <c r="G118" s="290" t="n">
        <f aca="false">G39</f>
        <v>0</v>
      </c>
      <c r="H118" s="290" t="n">
        <f aca="false">H39</f>
        <v>0</v>
      </c>
      <c r="I118" s="290" t="n">
        <f aca="false">I39</f>
        <v>-14.649</v>
      </c>
      <c r="J118" s="290" t="n">
        <f aca="false">J39</f>
        <v>-13.243</v>
      </c>
      <c r="K118" s="290" t="n">
        <f aca="false">K39</f>
        <v>-11.322</v>
      </c>
      <c r="L118" s="290" t="n">
        <f aca="false">L39</f>
        <v>-10.6330256426996</v>
      </c>
      <c r="M118" s="290" t="n">
        <f aca="false">M39</f>
        <v>-10.3743018650482</v>
      </c>
      <c r="N118" s="290" t="n">
        <f aca="false">N39</f>
        <v>-13.6334451603226</v>
      </c>
      <c r="O118" s="290" t="n">
        <f aca="false">O39</f>
        <v>-15.7751399732644</v>
      </c>
      <c r="P118" s="290" t="n">
        <f aca="false">P39</f>
        <v>-16.314581990337</v>
      </c>
      <c r="Q118" s="290" t="n">
        <f aca="false">Q39</f>
        <v>-17.1415330796653</v>
      </c>
      <c r="R118" s="290" t="n">
        <f aca="false">R39</f>
        <v>-17.3666684104619</v>
      </c>
      <c r="S118" s="290" t="n">
        <f aca="false">S39</f>
        <v>-17.5940550945665</v>
      </c>
      <c r="T118" s="290"/>
    </row>
    <row r="119" customFormat="false" ht="13" hidden="false" customHeight="false" outlineLevel="0" collapsed="false">
      <c r="D119" s="287" t="s">
        <v>137</v>
      </c>
      <c r="E119" s="293"/>
      <c r="F119" s="289" t="n">
        <f aca="false">F40</f>
        <v>0</v>
      </c>
      <c r="G119" s="289" t="n">
        <f aca="false">G40</f>
        <v>0</v>
      </c>
      <c r="H119" s="289" t="n">
        <f aca="false">H40</f>
        <v>0</v>
      </c>
      <c r="I119" s="289" t="n">
        <f aca="false">I40</f>
        <v>0.19</v>
      </c>
      <c r="J119" s="289" t="n">
        <f aca="false">J40</f>
        <v>0.17</v>
      </c>
      <c r="K119" s="289" t="n">
        <f aca="false">K40</f>
        <v>0.17</v>
      </c>
      <c r="L119" s="289" t="n">
        <f aca="false">L40</f>
        <v>0.17</v>
      </c>
      <c r="M119" s="289" t="n">
        <f aca="false">M40</f>
        <v>0.17</v>
      </c>
      <c r="N119" s="289" t="n">
        <f aca="false">N40</f>
        <v>0.17</v>
      </c>
      <c r="O119" s="289" t="n">
        <f aca="false">O40</f>
        <v>0.17</v>
      </c>
      <c r="P119" s="289" t="n">
        <f aca="false">P40</f>
        <v>0.17</v>
      </c>
      <c r="Q119" s="289" t="n">
        <f aca="false">Q40</f>
        <v>0.17</v>
      </c>
      <c r="R119" s="289" t="n">
        <f aca="false">R40</f>
        <v>0.17</v>
      </c>
      <c r="S119" s="289" t="n">
        <f aca="false">S40</f>
        <v>0.17</v>
      </c>
      <c r="T119" s="289"/>
    </row>
    <row r="120" customFormat="false" ht="13" hidden="false" customHeight="false" outlineLevel="0" collapsed="false">
      <c r="D120" s="182" t="s">
        <v>101</v>
      </c>
      <c r="E120" s="293"/>
      <c r="F120" s="290" t="n">
        <f aca="false">F42</f>
        <v>0</v>
      </c>
      <c r="G120" s="290" t="n">
        <f aca="false">G42</f>
        <v>0</v>
      </c>
      <c r="H120" s="290" t="n">
        <f aca="false">H42</f>
        <v>0</v>
      </c>
      <c r="I120" s="290" t="n">
        <f aca="false">I42</f>
        <v>62.451</v>
      </c>
      <c r="J120" s="290" t="n">
        <f aca="false">J42</f>
        <v>64.657</v>
      </c>
      <c r="K120" s="290" t="n">
        <f aca="false">K42</f>
        <v>55.278</v>
      </c>
      <c r="L120" s="290" t="n">
        <f aca="false">L42</f>
        <v>51.9141840202391</v>
      </c>
      <c r="M120" s="290" t="n">
        <f aca="false">M42</f>
        <v>50.6510032234707</v>
      </c>
      <c r="N120" s="290" t="n">
        <f aca="false">N42</f>
        <v>66.5632910768693</v>
      </c>
      <c r="O120" s="290" t="n">
        <f aca="false">O42</f>
        <v>77.0198010459381</v>
      </c>
      <c r="P120" s="290" t="n">
        <f aca="false">P42</f>
        <v>79.6535473645867</v>
      </c>
      <c r="Q120" s="290" t="n">
        <f aca="false">Q42</f>
        <v>83.6910144477774</v>
      </c>
      <c r="R120" s="290" t="n">
        <f aca="false">R42</f>
        <v>84.7902045922552</v>
      </c>
      <c r="S120" s="290" t="n">
        <f aca="false">S42</f>
        <v>85.9003866381778</v>
      </c>
      <c r="T120" s="290"/>
    </row>
    <row r="121" customFormat="false" ht="13" hidden="false" customHeight="false" outlineLevel="0" collapsed="false">
      <c r="D121" s="287" t="s">
        <v>138</v>
      </c>
      <c r="E121" s="293"/>
      <c r="F121" s="290" t="n">
        <f aca="false">-F31</f>
        <v>31.6</v>
      </c>
      <c r="G121" s="290" t="n">
        <f aca="false">-G31</f>
        <v>31.6</v>
      </c>
      <c r="H121" s="290" t="n">
        <f aca="false">-H31</f>
        <v>31.6</v>
      </c>
      <c r="I121" s="290" t="n">
        <f aca="false">-I31</f>
        <v>31.6</v>
      </c>
      <c r="J121" s="290" t="n">
        <f aca="false">-J31</f>
        <v>31.6</v>
      </c>
      <c r="K121" s="290" t="n">
        <f aca="false">-K31</f>
        <v>31.6</v>
      </c>
      <c r="L121" s="290" t="n">
        <f aca="false">-L31</f>
        <v>31.6</v>
      </c>
      <c r="M121" s="290" t="n">
        <f aca="false">-M31</f>
        <v>31.6</v>
      </c>
      <c r="N121" s="290" t="n">
        <f aca="false">-N31</f>
        <v>31.6</v>
      </c>
      <c r="O121" s="290" t="n">
        <f aca="false">-O31</f>
        <v>31.6</v>
      </c>
      <c r="P121" s="290" t="n">
        <f aca="false">-P31</f>
        <v>31.6</v>
      </c>
      <c r="Q121" s="290" t="n">
        <f aca="false">-Q31</f>
        <v>31.6</v>
      </c>
      <c r="R121" s="290" t="n">
        <f aca="false">-R31</f>
        <v>31.6</v>
      </c>
      <c r="S121" s="290" t="n">
        <f aca="false">-S31</f>
        <v>31.6</v>
      </c>
      <c r="T121" s="290"/>
    </row>
    <row r="122" customFormat="false" ht="13" hidden="false" customHeight="false" outlineLevel="0" collapsed="false">
      <c r="D122" s="287" t="s">
        <v>139</v>
      </c>
      <c r="E122" s="293"/>
      <c r="F122" s="290" t="n">
        <f aca="false">F48</f>
        <v>-30.4</v>
      </c>
      <c r="G122" s="290" t="n">
        <f aca="false">G48</f>
        <v>-37.5</v>
      </c>
      <c r="H122" s="290" t="n">
        <f aca="false">H48</f>
        <v>-40.3</v>
      </c>
      <c r="I122" s="290" t="n">
        <f aca="false">I48</f>
        <v>-36.1</v>
      </c>
      <c r="J122" s="290" t="n">
        <f aca="false">J48</f>
        <v>-37.3</v>
      </c>
      <c r="K122" s="290" t="n">
        <f aca="false">K48</f>
        <v>-31</v>
      </c>
      <c r="L122" s="290" t="n">
        <f aca="false">L48</f>
        <v>-36</v>
      </c>
      <c r="M122" s="290" t="n">
        <f aca="false">M48</f>
        <v>-51</v>
      </c>
      <c r="N122" s="290" t="n">
        <f aca="false">N48</f>
        <v>-50</v>
      </c>
      <c r="O122" s="290" t="n">
        <f aca="false">O48</f>
        <v>-50</v>
      </c>
      <c r="P122" s="290" t="n">
        <f aca="false">P48</f>
        <v>-50</v>
      </c>
      <c r="Q122" s="290" t="n">
        <f aca="false">Q48</f>
        <v>50</v>
      </c>
      <c r="R122" s="290" t="n">
        <f aca="false">R48</f>
        <v>50</v>
      </c>
      <c r="S122" s="290" t="n">
        <f aca="false">S48</f>
        <v>50</v>
      </c>
      <c r="T122" s="290"/>
    </row>
    <row r="123" customFormat="false" ht="13" hidden="false" customHeight="false" outlineLevel="0" collapsed="false">
      <c r="D123" s="287" t="s">
        <v>140</v>
      </c>
      <c r="E123" s="293"/>
      <c r="F123" s="290" t="n">
        <f aca="false">F52</f>
        <v>-16.3</v>
      </c>
      <c r="G123" s="290" t="n">
        <f aca="false">G52</f>
        <v>-12.6</v>
      </c>
      <c r="H123" s="294" t="n">
        <f aca="false">H52</f>
        <v>-10.4</v>
      </c>
      <c r="I123" s="294" t="n">
        <f aca="false">I52</f>
        <v>6</v>
      </c>
      <c r="J123" s="294" t="n">
        <f aca="false">J52</f>
        <v>16.1119544409034</v>
      </c>
      <c r="K123" s="294" t="n">
        <f aca="false">K52</f>
        <v>15.1688926668047</v>
      </c>
      <c r="L123" s="294" t="n">
        <f aca="false">L52</f>
        <v>11.1102169006686</v>
      </c>
      <c r="M123" s="294" t="n">
        <f aca="false">M52</f>
        <v>3.95485955323904</v>
      </c>
      <c r="N123" s="294" t="n">
        <f aca="false">N52</f>
        <v>0</v>
      </c>
      <c r="O123" s="294" t="n">
        <f aca="false">O52</f>
        <v>0</v>
      </c>
      <c r="P123" s="294" t="n">
        <f aca="false">P52</f>
        <v>0</v>
      </c>
      <c r="Q123" s="294" t="n">
        <f aca="false">Q52</f>
        <v>0</v>
      </c>
      <c r="R123" s="294" t="n">
        <f aca="false">R52</f>
        <v>0</v>
      </c>
      <c r="S123" s="294" t="n">
        <f aca="false">S52</f>
        <v>0</v>
      </c>
      <c r="T123" s="294"/>
    </row>
    <row r="124" customFormat="false" ht="13" hidden="false" customHeight="false" outlineLevel="0" collapsed="false">
      <c r="D124" s="287" t="s">
        <v>141</v>
      </c>
      <c r="E124" s="293"/>
      <c r="F124" s="290" t="n">
        <f aca="false">+F58</f>
        <v>0</v>
      </c>
      <c r="G124" s="290" t="n">
        <f aca="false">+G58</f>
        <v>0</v>
      </c>
      <c r="H124" s="290" t="n">
        <f aca="false">+H58</f>
        <v>0</v>
      </c>
      <c r="I124" s="290" t="n">
        <f aca="false">+I58</f>
        <v>0</v>
      </c>
      <c r="J124" s="290" t="n">
        <f aca="false">+J58</f>
        <v>-18.0044686647348</v>
      </c>
      <c r="K124" s="290" t="n">
        <f aca="false">+K58</f>
        <v>-6.75271804297937</v>
      </c>
      <c r="L124" s="290" t="n">
        <f aca="false">+L58</f>
        <v>25.1384540263189</v>
      </c>
      <c r="M124" s="290" t="n">
        <f aca="false">+M58</f>
        <v>-4.86504057104931</v>
      </c>
      <c r="N124" s="290" t="n">
        <f aca="false">+N58</f>
        <v>0</v>
      </c>
      <c r="O124" s="290" t="n">
        <f aca="false">+O58</f>
        <v>0</v>
      </c>
      <c r="P124" s="290" t="n">
        <f aca="false">+P58</f>
        <v>0</v>
      </c>
      <c r="Q124" s="290" t="n">
        <f aca="false">+Q58</f>
        <v>0</v>
      </c>
      <c r="R124" s="290" t="n">
        <f aca="false">+R58</f>
        <v>0</v>
      </c>
      <c r="S124" s="290" t="n">
        <f aca="false">+S58</f>
        <v>0</v>
      </c>
      <c r="T124" s="294"/>
    </row>
    <row r="125" customFormat="false" ht="13" hidden="false" customHeight="false" outlineLevel="0" collapsed="false">
      <c r="D125" s="287" t="s">
        <v>142</v>
      </c>
      <c r="E125" s="293"/>
      <c r="F125" s="290" t="n">
        <f aca="false">+F55</f>
        <v>0</v>
      </c>
      <c r="G125" s="290" t="n">
        <f aca="false">+G55</f>
        <v>-1.5</v>
      </c>
      <c r="H125" s="290" t="n">
        <f aca="false">+H55</f>
        <v>0.74</v>
      </c>
      <c r="I125" s="290" t="n">
        <f aca="false">+I55</f>
        <v>0</v>
      </c>
      <c r="J125" s="290" t="n">
        <f aca="false">+J55</f>
        <v>0</v>
      </c>
      <c r="K125" s="290" t="n">
        <f aca="false">+K55</f>
        <v>-5</v>
      </c>
      <c r="L125" s="290" t="n">
        <f aca="false">+L55</f>
        <v>-5</v>
      </c>
      <c r="M125" s="290" t="n">
        <f aca="false">+M55</f>
        <v>-5</v>
      </c>
      <c r="N125" s="290" t="n">
        <f aca="false">+N55</f>
        <v>5</v>
      </c>
      <c r="O125" s="290" t="n">
        <f aca="false">+O55</f>
        <v>5</v>
      </c>
      <c r="P125" s="290" t="n">
        <f aca="false">+P55</f>
        <v>5</v>
      </c>
      <c r="Q125" s="290" t="n">
        <f aca="false">+Q55</f>
        <v>5</v>
      </c>
      <c r="R125" s="290" t="n">
        <f aca="false">+R55</f>
        <v>5</v>
      </c>
      <c r="S125" s="290" t="n">
        <f aca="false">+S55</f>
        <v>5</v>
      </c>
      <c r="T125" s="294"/>
    </row>
    <row r="126" customFormat="false" ht="13" hidden="false" customHeight="false" outlineLevel="0" collapsed="false">
      <c r="D126" s="287"/>
      <c r="E126" s="293"/>
      <c r="F126" s="293"/>
      <c r="G126" s="295"/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</row>
    <row r="127" customFormat="false" ht="13" hidden="false" customHeight="false" outlineLevel="0" collapsed="false">
      <c r="D127" s="296" t="s">
        <v>104</v>
      </c>
      <c r="E127" s="297"/>
      <c r="F127" s="192" t="n">
        <f aca="false">SUM(F120:F125)</f>
        <v>-15.1</v>
      </c>
      <c r="G127" s="192" t="n">
        <f aca="false">SUM(G120:G125)</f>
        <v>-20</v>
      </c>
      <c r="H127" s="192" t="n">
        <f aca="false">SUM(H120:H125)</f>
        <v>-18.36</v>
      </c>
      <c r="I127" s="192" t="n">
        <f aca="false">SUM(I120:I125)</f>
        <v>63.951</v>
      </c>
      <c r="J127" s="192" t="n">
        <f aca="false">SUM(J120:J125)</f>
        <v>57.0644857761686</v>
      </c>
      <c r="K127" s="192" t="n">
        <f aca="false">SUM(K120:K125)</f>
        <v>59.2941746238253</v>
      </c>
      <c r="L127" s="192" t="n">
        <f aca="false">SUM(L120:L125)</f>
        <v>78.7628549472266</v>
      </c>
      <c r="M127" s="192" t="n">
        <f aca="false">SUM(M120:M125)</f>
        <v>25.3408222056605</v>
      </c>
      <c r="N127" s="192" t="n">
        <f aca="false">SUM(N120:N125)</f>
        <v>53.1632910768693</v>
      </c>
      <c r="O127" s="192" t="n">
        <f aca="false">SUM(O120:O125)</f>
        <v>63.6198010459381</v>
      </c>
      <c r="P127" s="192" t="n">
        <f aca="false">SUM(P120:P125)</f>
        <v>66.2535473645867</v>
      </c>
      <c r="Q127" s="192" t="n">
        <f aca="false">SUM(Q120:Q125)</f>
        <v>170.291014447777</v>
      </c>
      <c r="R127" s="192" t="n">
        <f aca="false">SUM(R120:R125)</f>
        <v>171.390204592255</v>
      </c>
      <c r="S127" s="192" t="n">
        <f aca="false">SUM(S120:S125)</f>
        <v>172.500386638178</v>
      </c>
      <c r="T127" s="19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3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8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J25" activeCellId="0" sqref="J25"/>
    </sheetView>
  </sheetViews>
  <sheetFormatPr defaultColWidth="9.171875" defaultRowHeight="13" zeroHeight="false" outlineLevelRow="0" outlineLevelCol="0"/>
  <cols>
    <col collapsed="false" customWidth="true" hidden="false" outlineLevel="0" max="2" min="1" style="1" width="2.66"/>
    <col collapsed="false" customWidth="true" hidden="false" outlineLevel="0" max="5" min="3" style="1" width="11.99"/>
    <col collapsed="false" customWidth="false" hidden="false" outlineLevel="0" max="7" min="6" style="1" width="9.16"/>
    <col collapsed="false" customWidth="true" hidden="false" outlineLevel="0" max="8" min="8" style="1" width="0.83"/>
    <col collapsed="false" customWidth="true" hidden="false" outlineLevel="0" max="19" min="9" style="1" width="12.66"/>
    <col collapsed="false" customWidth="false" hidden="false" outlineLevel="0" max="253" min="20" style="1" width="9.16"/>
    <col collapsed="false" customWidth="true" hidden="false" outlineLevel="0" max="255" min="254" style="1" width="2.66"/>
    <col collapsed="false" customWidth="true" hidden="false" outlineLevel="0" max="258" min="256" style="1" width="11.99"/>
    <col collapsed="false" customWidth="false" hidden="false" outlineLevel="0" max="260" min="259" style="1" width="9.16"/>
    <col collapsed="false" customWidth="true" hidden="false" outlineLevel="0" max="261" min="261" style="1" width="0.83"/>
    <col collapsed="false" customWidth="true" hidden="false" outlineLevel="0" max="275" min="262" style="1" width="7.67"/>
    <col collapsed="false" customWidth="false" hidden="false" outlineLevel="0" max="509" min="276" style="1" width="9.16"/>
    <col collapsed="false" customWidth="true" hidden="false" outlineLevel="0" max="511" min="510" style="1" width="2.66"/>
    <col collapsed="false" customWidth="true" hidden="false" outlineLevel="0" max="514" min="512" style="1" width="11.99"/>
    <col collapsed="false" customWidth="false" hidden="false" outlineLevel="0" max="516" min="515" style="1" width="9.16"/>
    <col collapsed="false" customWidth="true" hidden="false" outlineLevel="0" max="517" min="517" style="1" width="0.83"/>
    <col collapsed="false" customWidth="true" hidden="false" outlineLevel="0" max="531" min="518" style="1" width="7.67"/>
    <col collapsed="false" customWidth="false" hidden="false" outlineLevel="0" max="765" min="532" style="1" width="9.16"/>
    <col collapsed="false" customWidth="true" hidden="false" outlineLevel="0" max="767" min="766" style="1" width="2.66"/>
    <col collapsed="false" customWidth="true" hidden="false" outlineLevel="0" max="770" min="768" style="1" width="11.99"/>
    <col collapsed="false" customWidth="false" hidden="false" outlineLevel="0" max="772" min="771" style="1" width="9.16"/>
    <col collapsed="false" customWidth="true" hidden="false" outlineLevel="0" max="773" min="773" style="1" width="0.83"/>
    <col collapsed="false" customWidth="true" hidden="false" outlineLevel="0" max="787" min="774" style="1" width="7.67"/>
    <col collapsed="false" customWidth="false" hidden="false" outlineLevel="0" max="1021" min="788" style="1" width="9.16"/>
    <col collapsed="false" customWidth="true" hidden="false" outlineLevel="0" max="1023" min="1022" style="1" width="2.66"/>
    <col collapsed="false" customWidth="true" hidden="false" outlineLevel="0" max="1024" min="1024" style="1" width="11.99"/>
  </cols>
  <sheetData>
    <row r="1" customFormat="false" ht="14" hidden="false" customHeight="false" outlineLevel="0" collapsed="false">
      <c r="A1" s="298" t="s">
        <v>143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</row>
    <row r="2" customFormat="false" ht="14" hidden="false" customHeight="false" outlineLevel="0" collapsed="false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</row>
    <row r="3" customFormat="false" ht="13" hidden="false" customHeight="false" outlineLevel="0" collapsed="false">
      <c r="A3" s="301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</row>
    <row r="4" customFormat="false" ht="16" hidden="false" customHeight="true" outlineLevel="0" collapsed="false">
      <c r="A4" s="300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</row>
    <row r="5" customFormat="false" ht="16" hidden="false" customHeight="true" outlineLevel="0" collapsed="false">
      <c r="A5" s="300"/>
      <c r="B5" s="300"/>
      <c r="C5" s="302" t="s">
        <v>144</v>
      </c>
      <c r="D5" s="302"/>
      <c r="E5" s="302"/>
      <c r="F5" s="302"/>
      <c r="G5" s="302"/>
      <c r="H5" s="302"/>
      <c r="I5" s="302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</row>
    <row r="6" customFormat="false" ht="12" hidden="false" customHeight="true" outlineLevel="0" collapsed="false">
      <c r="A6" s="300"/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</row>
    <row r="7" customFormat="false" ht="20.25" hidden="false" customHeight="true" outlineLevel="0" collapsed="false">
      <c r="A7" s="300"/>
      <c r="B7" s="300"/>
      <c r="C7" s="304" t="s">
        <v>145</v>
      </c>
      <c r="D7" s="305"/>
      <c r="E7" s="305"/>
      <c r="F7" s="305"/>
      <c r="G7" s="305"/>
      <c r="H7" s="305"/>
      <c r="I7" s="306" t="n">
        <v>0</v>
      </c>
      <c r="J7" s="306" t="n">
        <f aca="false">+I7+1</f>
        <v>1</v>
      </c>
      <c r="K7" s="306" t="n">
        <f aca="false">+J7+1</f>
        <v>2</v>
      </c>
      <c r="L7" s="306" t="n">
        <f aca="false">+K7+1</f>
        <v>3</v>
      </c>
      <c r="M7" s="306" t="n">
        <f aca="false">+L7+1</f>
        <v>4</v>
      </c>
      <c r="N7" s="306" t="n">
        <f aca="false">+M7+1</f>
        <v>5</v>
      </c>
      <c r="O7" s="306" t="n">
        <f aca="false">+N7+1</f>
        <v>6</v>
      </c>
      <c r="P7" s="306" t="n">
        <f aca="false">+O7+1</f>
        <v>7</v>
      </c>
      <c r="Q7" s="306" t="n">
        <f aca="false">+P7+1</f>
        <v>8</v>
      </c>
      <c r="R7" s="306" t="n">
        <f aca="false">+Q7+1</f>
        <v>9</v>
      </c>
      <c r="S7" s="306" t="n">
        <f aca="false">+R7+1</f>
        <v>10</v>
      </c>
      <c r="T7" s="306" t="s">
        <v>146</v>
      </c>
    </row>
    <row r="8" customFormat="false" ht="20.25" hidden="false" customHeight="true" outlineLevel="0" collapsed="false">
      <c r="A8" s="300"/>
      <c r="B8" s="300"/>
      <c r="C8" s="307" t="s">
        <v>147</v>
      </c>
      <c r="D8" s="308"/>
      <c r="E8" s="309"/>
      <c r="F8" s="309"/>
      <c r="G8" s="309"/>
      <c r="H8" s="309"/>
      <c r="I8" s="310" t="n">
        <f aca="false">+'DCF input'!I22</f>
        <v>43921</v>
      </c>
      <c r="J8" s="310" t="n">
        <f aca="false">+'DCF input'!J22</f>
        <v>44286</v>
      </c>
      <c r="K8" s="310" t="n">
        <f aca="false">+'DCF input'!K22</f>
        <v>44651</v>
      </c>
      <c r="L8" s="310" t="n">
        <f aca="false">+'DCF input'!L22</f>
        <v>45016</v>
      </c>
      <c r="M8" s="310" t="n">
        <f aca="false">+'DCF input'!M22</f>
        <v>45382</v>
      </c>
      <c r="N8" s="310" t="n">
        <f aca="false">+'DCF input'!N22</f>
        <v>45747</v>
      </c>
      <c r="O8" s="310" t="n">
        <f aca="false">+'DCF input'!O22</f>
        <v>46112</v>
      </c>
      <c r="P8" s="310" t="n">
        <f aca="false">+'DCF input'!P22</f>
        <v>46477</v>
      </c>
      <c r="Q8" s="310" t="n">
        <f aca="false">+'DCF input'!Q22</f>
        <v>46843</v>
      </c>
      <c r="R8" s="310" t="n">
        <f aca="false">+'DCF input'!R22</f>
        <v>47208</v>
      </c>
      <c r="S8" s="310" t="n">
        <f aca="false">+'DCF input'!S22</f>
        <v>47573</v>
      </c>
      <c r="T8" s="309"/>
    </row>
    <row r="9" customFormat="false" ht="20.25" hidden="false" customHeight="true" outlineLevel="0" collapsed="false">
      <c r="A9" s="300"/>
      <c r="B9" s="300"/>
      <c r="C9" s="311" t="s">
        <v>26</v>
      </c>
      <c r="D9" s="311"/>
      <c r="E9" s="312"/>
      <c r="F9" s="312"/>
      <c r="G9" s="312"/>
      <c r="H9" s="312"/>
      <c r="I9" s="313" t="n">
        <f aca="false">'DCF input'!I24</f>
        <v>1149.23121421216</v>
      </c>
      <c r="J9" s="313" t="n">
        <f aca="false">'DCF input'!J24</f>
        <v>1255.63045783327</v>
      </c>
      <c r="K9" s="313" t="n">
        <f aca="false">'DCF input'!K24</f>
        <v>1353.83738573016</v>
      </c>
      <c r="L9" s="313" t="n">
        <f aca="false">'DCF input'!L24</f>
        <v>1446.97547958544</v>
      </c>
      <c r="M9" s="313" t="n">
        <f aca="false">'DCF input'!M24</f>
        <v>1442.6203434362</v>
      </c>
      <c r="N9" s="313" t="n">
        <f aca="false">'DCF input'!N24</f>
        <v>1471.47275030492</v>
      </c>
      <c r="O9" s="313" t="n">
        <f aca="false">'DCF input'!O24</f>
        <v>1486.18747780797</v>
      </c>
      <c r="P9" s="313" t="n">
        <f aca="false">'DCF input'!P24</f>
        <v>1501.04935258605</v>
      </c>
      <c r="Q9" s="313" t="n">
        <f aca="false">'DCF input'!Q24</f>
        <v>1516.05984611191</v>
      </c>
      <c r="R9" s="313" t="n">
        <f aca="false">'DCF input'!R24</f>
        <v>1531.22044457303</v>
      </c>
      <c r="S9" s="313" t="n">
        <f aca="false">'DCF input'!S24</f>
        <v>1546.53264901876</v>
      </c>
      <c r="T9" s="314"/>
    </row>
    <row r="10" customFormat="false" ht="20.25" hidden="false" customHeight="true" outlineLevel="0" collapsed="false">
      <c r="A10" s="300"/>
      <c r="B10" s="300"/>
      <c r="C10" s="315" t="s">
        <v>63</v>
      </c>
      <c r="D10" s="315"/>
      <c r="E10" s="316"/>
      <c r="F10" s="317"/>
      <c r="G10" s="317"/>
      <c r="H10" s="317"/>
      <c r="I10" s="318"/>
      <c r="J10" s="318" t="n">
        <f aca="false">J9/I9-1</f>
        <v>0.0925829739962802</v>
      </c>
      <c r="K10" s="318" t="n">
        <f aca="false">K9/J9-1</f>
        <v>0.0782132412321008</v>
      </c>
      <c r="L10" s="318" t="n">
        <f aca="false">L9/K9-1</f>
        <v>0.0687956285126874</v>
      </c>
      <c r="M10" s="318" t="n">
        <f aca="false">M9/L9-1</f>
        <v>-0.00300982028423447</v>
      </c>
      <c r="N10" s="318" t="n">
        <f aca="false">N9/M9-1</f>
        <v>0.02</v>
      </c>
      <c r="O10" s="318" t="n">
        <f aca="false">O9/N9-1</f>
        <v>0.01</v>
      </c>
      <c r="P10" s="318" t="n">
        <f aca="false">P9/O9-1</f>
        <v>0.01</v>
      </c>
      <c r="Q10" s="318" t="n">
        <f aca="false">Q9/P9-1</f>
        <v>0.01</v>
      </c>
      <c r="R10" s="318" t="n">
        <f aca="false">R9/Q9-1</f>
        <v>0.01</v>
      </c>
      <c r="S10" s="318" t="n">
        <f aca="false">S9/R9-1</f>
        <v>0.01</v>
      </c>
      <c r="T10" s="319"/>
    </row>
    <row r="11" customFormat="false" ht="20.25" hidden="false" customHeight="true" outlineLevel="0" collapsed="false">
      <c r="A11" s="300"/>
      <c r="B11" s="300"/>
      <c r="C11" s="311" t="s">
        <v>62</v>
      </c>
      <c r="D11" s="311"/>
      <c r="E11" s="312"/>
      <c r="F11" s="312"/>
      <c r="G11" s="312"/>
      <c r="H11" s="312"/>
      <c r="I11" s="313" t="n">
        <f aca="false">'DCF input'!I27</f>
        <v>108.7</v>
      </c>
      <c r="J11" s="313" t="n">
        <f aca="false">'DCF input'!J27</f>
        <v>109.5</v>
      </c>
      <c r="K11" s="313" t="n">
        <f aca="false">'DCF input'!K27</f>
        <v>98.2</v>
      </c>
      <c r="L11" s="313" t="n">
        <f aca="false">'DCF input'!L27</f>
        <v>94.1472096629387</v>
      </c>
      <c r="M11" s="313" t="n">
        <f aca="false">'DCF input'!M27</f>
        <v>92.625305088519</v>
      </c>
      <c r="N11" s="313" t="n">
        <f aca="false">'DCF input'!N27</f>
        <v>111.796736237192</v>
      </c>
      <c r="O11" s="313" t="n">
        <f aca="false">'DCF input'!O27</f>
        <v>124.394941019203</v>
      </c>
      <c r="P11" s="313" t="n">
        <f aca="false">'DCF input'!P27</f>
        <v>127.568129354924</v>
      </c>
      <c r="Q11" s="313" t="n">
        <f aca="false">'DCF input'!Q27</f>
        <v>132.432547527443</v>
      </c>
      <c r="R11" s="313" t="n">
        <f aca="false">'DCF input'!R27</f>
        <v>133.756873002717</v>
      </c>
      <c r="S11" s="313" t="n">
        <f aca="false">'DCF input'!S27</f>
        <v>135.094441732744</v>
      </c>
      <c r="T11" s="314"/>
    </row>
    <row r="12" customFormat="false" ht="20.25" hidden="false" customHeight="true" outlineLevel="0" collapsed="false">
      <c r="A12" s="300"/>
      <c r="B12" s="300"/>
      <c r="C12" s="315" t="s">
        <v>69</v>
      </c>
      <c r="D12" s="315"/>
      <c r="E12" s="317"/>
      <c r="F12" s="317"/>
      <c r="G12" s="317"/>
      <c r="H12" s="317"/>
      <c r="I12" s="318" t="n">
        <f aca="false">I11/I9</f>
        <v>0.0945849700702031</v>
      </c>
      <c r="J12" s="318" t="n">
        <f aca="false">J11/J9</f>
        <v>0.0872071868891696</v>
      </c>
      <c r="K12" s="318" t="n">
        <f aca="false">K11/K9</f>
        <v>0.0725345606754965</v>
      </c>
      <c r="L12" s="318" t="n">
        <f aca="false">L11/L9</f>
        <v>0.0650648272836744</v>
      </c>
      <c r="M12" s="318" t="n">
        <f aca="false">M11/M9</f>
        <v>0.0642062934367705</v>
      </c>
      <c r="N12" s="318" t="n">
        <f aca="false">N11/N9</f>
        <v>0.0759760832907204</v>
      </c>
      <c r="O12" s="318" t="n">
        <f aca="false">O11/O9</f>
        <v>0.0837007059181236</v>
      </c>
      <c r="P12" s="318" t="n">
        <f aca="false">P11/P9</f>
        <v>0.0849859660744305</v>
      </c>
      <c r="Q12" s="318" t="n">
        <f aca="false">Q11/Q9</f>
        <v>0.087353113313488</v>
      </c>
      <c r="R12" s="318" t="n">
        <f aca="false">R11/R9</f>
        <v>0.087353113313488</v>
      </c>
      <c r="S12" s="318" t="n">
        <f aca="false">S11/S9</f>
        <v>0.087353113313488</v>
      </c>
      <c r="T12" s="319"/>
    </row>
    <row r="13" customFormat="false" ht="20.25" hidden="false" customHeight="true" outlineLevel="0" collapsed="false">
      <c r="A13" s="300"/>
      <c r="B13" s="300"/>
      <c r="C13" s="315" t="s">
        <v>63</v>
      </c>
      <c r="D13" s="315"/>
      <c r="E13" s="316"/>
      <c r="F13" s="317"/>
      <c r="G13" s="317"/>
      <c r="H13" s="317"/>
      <c r="I13" s="318"/>
      <c r="J13" s="318" t="n">
        <f aca="false">J11/I11-1</f>
        <v>0.00735970561177557</v>
      </c>
      <c r="K13" s="318" t="n">
        <f aca="false">K11/J11-1</f>
        <v>-0.103196347031963</v>
      </c>
      <c r="L13" s="318" t="n">
        <f aca="false">L11/K11-1</f>
        <v>-0.0412707773631501</v>
      </c>
      <c r="M13" s="318" t="n">
        <f aca="false">M11/L11-1</f>
        <v>-0.0161651585837579</v>
      </c>
      <c r="N13" s="318" t="n">
        <f aca="false">N11/M11-1</f>
        <v>0.206978332004969</v>
      </c>
      <c r="O13" s="318" t="n">
        <f aca="false">O11/N11-1</f>
        <v>0.11268848453037</v>
      </c>
      <c r="P13" s="318" t="n">
        <f aca="false">P11/O11-1</f>
        <v>0.0255089821959189</v>
      </c>
      <c r="Q13" s="318" t="n">
        <f aca="false">Q11/P11-1</f>
        <v>0.03813192367966</v>
      </c>
      <c r="R13" s="318" t="n">
        <f aca="false">R11/Q11-1</f>
        <v>0.01</v>
      </c>
      <c r="S13" s="318" t="n">
        <f aca="false">S11/R11-1</f>
        <v>0.01</v>
      </c>
      <c r="T13" s="319"/>
    </row>
    <row r="14" customFormat="false" ht="20.25" hidden="false" customHeight="true" outlineLevel="0" collapsed="false">
      <c r="A14" s="300"/>
      <c r="B14" s="300"/>
      <c r="C14" s="320" t="s">
        <v>85</v>
      </c>
      <c r="D14" s="320"/>
      <c r="E14" s="321"/>
      <c r="F14" s="321"/>
      <c r="G14" s="321"/>
      <c r="H14" s="321"/>
      <c r="I14" s="322" t="n">
        <f aca="false">'DCF input'!I31</f>
        <v>-31.6</v>
      </c>
      <c r="J14" s="322" t="n">
        <f aca="false">'DCF input'!J31</f>
        <v>-31.6</v>
      </c>
      <c r="K14" s="322" t="n">
        <f aca="false">'DCF input'!K31</f>
        <v>-31.6</v>
      </c>
      <c r="L14" s="322" t="n">
        <f aca="false">'DCF input'!L31</f>
        <v>-31.6</v>
      </c>
      <c r="M14" s="322" t="n">
        <f aca="false">'DCF input'!M31</f>
        <v>-31.6</v>
      </c>
      <c r="N14" s="322" t="n">
        <f aca="false">'DCF input'!N31</f>
        <v>-31.6</v>
      </c>
      <c r="O14" s="322" t="n">
        <f aca="false">'DCF input'!O31</f>
        <v>-31.6</v>
      </c>
      <c r="P14" s="322" t="n">
        <f aca="false">'DCF input'!P31</f>
        <v>-31.6</v>
      </c>
      <c r="Q14" s="322" t="n">
        <f aca="false">'DCF input'!Q31</f>
        <v>-31.6</v>
      </c>
      <c r="R14" s="322" t="n">
        <f aca="false">'DCF input'!R31</f>
        <v>-31.6</v>
      </c>
      <c r="S14" s="322" t="n">
        <f aca="false">'DCF input'!S31</f>
        <v>-31.6</v>
      </c>
      <c r="T14" s="323"/>
    </row>
    <row r="15" customFormat="false" ht="20.25" hidden="false" customHeight="true" outlineLevel="0" collapsed="false">
      <c r="A15" s="300"/>
      <c r="B15" s="300"/>
      <c r="C15" s="315" t="s">
        <v>86</v>
      </c>
      <c r="D15" s="315"/>
      <c r="E15" s="317"/>
      <c r="F15" s="317"/>
      <c r="G15" s="317"/>
      <c r="H15" s="317"/>
      <c r="I15" s="318" t="n">
        <f aca="false">-I14/I$9</f>
        <v>0.0274966426331041</v>
      </c>
      <c r="J15" s="318" t="n">
        <f aca="false">-J14/J$9</f>
        <v>0.0251666402346827</v>
      </c>
      <c r="K15" s="318" t="n">
        <f aca="false">-K14/K$9</f>
        <v>0.0233410602581028</v>
      </c>
      <c r="L15" s="318" t="n">
        <f aca="false">-L14/L$9</f>
        <v>0.0218386561803061</v>
      </c>
      <c r="M15" s="318" t="n">
        <f aca="false">-M14/M$9</f>
        <v>0.0219045850446914</v>
      </c>
      <c r="N15" s="318" t="n">
        <f aca="false">-N14/N$9</f>
        <v>0.0214750833771484</v>
      </c>
      <c r="O15" s="318" t="n">
        <f aca="false">-O14/O$9</f>
        <v>0.0212624587892558</v>
      </c>
      <c r="P15" s="318" t="n">
        <f aca="false">-P14/P$9</f>
        <v>0.0210519393953028</v>
      </c>
      <c r="Q15" s="318" t="n">
        <f aca="false">-Q14/Q$9</f>
        <v>0.020843504351785</v>
      </c>
      <c r="R15" s="318" t="n">
        <f aca="false">-R14/R$9</f>
        <v>0.0206371330215693</v>
      </c>
      <c r="S15" s="318" t="n">
        <f aca="false">-S14/S$9</f>
        <v>0.0204328049718508</v>
      </c>
      <c r="T15" s="319"/>
    </row>
    <row r="16" customFormat="false" ht="20.25" hidden="false" customHeight="true" outlineLevel="0" collapsed="false">
      <c r="A16" s="300"/>
      <c r="B16" s="300"/>
      <c r="C16" s="315" t="s">
        <v>87</v>
      </c>
      <c r="D16" s="315"/>
      <c r="E16" s="317"/>
      <c r="F16" s="317"/>
      <c r="G16" s="317"/>
      <c r="H16" s="317"/>
      <c r="I16" s="318"/>
      <c r="J16" s="318" t="n">
        <f aca="false">+J14/J21</f>
        <v>0.847184986595175</v>
      </c>
      <c r="K16" s="318" t="n">
        <f aca="false">+K14/K21</f>
        <v>1.01935483870968</v>
      </c>
      <c r="L16" s="318" t="n">
        <f aca="false">+L14/L21</f>
        <v>0.877777777777778</v>
      </c>
      <c r="M16" s="318" t="n">
        <f aca="false">+M14/M21</f>
        <v>0.619607843137255</v>
      </c>
      <c r="N16" s="318" t="n">
        <f aca="false">+N14/N21</f>
        <v>0.632</v>
      </c>
      <c r="O16" s="318" t="n">
        <f aca="false">+O14/O21</f>
        <v>0.632</v>
      </c>
      <c r="P16" s="318" t="n">
        <f aca="false">+P14/P21</f>
        <v>0.632</v>
      </c>
      <c r="Q16" s="318" t="n">
        <f aca="false">+Q14/Q21</f>
        <v>-0.632</v>
      </c>
      <c r="R16" s="318" t="n">
        <f aca="false">+R14/R21</f>
        <v>-0.632</v>
      </c>
      <c r="S16" s="318" t="n">
        <f aca="false">+S14/S21</f>
        <v>-0.632</v>
      </c>
      <c r="T16" s="319"/>
    </row>
    <row r="17" customFormat="false" ht="20.25" hidden="false" customHeight="true" outlineLevel="0" collapsed="false">
      <c r="A17" s="300"/>
      <c r="B17" s="300"/>
      <c r="C17" s="320" t="s">
        <v>70</v>
      </c>
      <c r="D17" s="320"/>
      <c r="E17" s="321"/>
      <c r="F17" s="321"/>
      <c r="G17" s="321"/>
      <c r="H17" s="321"/>
      <c r="I17" s="322" t="n">
        <f aca="false">I11+I14</f>
        <v>77.1</v>
      </c>
      <c r="J17" s="322" t="n">
        <f aca="false">J11+J14</f>
        <v>77.9</v>
      </c>
      <c r="K17" s="322" t="n">
        <f aca="false">K11+K14</f>
        <v>66.6</v>
      </c>
      <c r="L17" s="322" t="n">
        <f aca="false">L11+L14</f>
        <v>62.5472096629387</v>
      </c>
      <c r="M17" s="322" t="n">
        <f aca="false">M11+M14</f>
        <v>61.0253050885189</v>
      </c>
      <c r="N17" s="322" t="n">
        <f aca="false">N11+N14</f>
        <v>80.1967362371919</v>
      </c>
      <c r="O17" s="322" t="n">
        <f aca="false">O11+O14</f>
        <v>92.7949410192025</v>
      </c>
      <c r="P17" s="322" t="n">
        <f aca="false">P11+P14</f>
        <v>95.9681293549238</v>
      </c>
      <c r="Q17" s="322" t="n">
        <f aca="false">Q11+Q14</f>
        <v>100.832547527443</v>
      </c>
      <c r="R17" s="322" t="n">
        <f aca="false">R11+R14</f>
        <v>102.156873002717</v>
      </c>
      <c r="S17" s="322" t="n">
        <f aca="false">S11+S14</f>
        <v>103.494441732744</v>
      </c>
      <c r="T17" s="323"/>
    </row>
    <row r="18" customFormat="false" ht="20.25" hidden="false" customHeight="true" outlineLevel="0" collapsed="false">
      <c r="A18" s="300"/>
      <c r="B18" s="300"/>
      <c r="C18" s="315" t="s">
        <v>69</v>
      </c>
      <c r="D18" s="315"/>
      <c r="E18" s="317"/>
      <c r="F18" s="317"/>
      <c r="G18" s="317"/>
      <c r="H18" s="317"/>
      <c r="I18" s="318" t="n">
        <f aca="false">I17/I$9</f>
        <v>0.067088327437099</v>
      </c>
      <c r="J18" s="318" t="n">
        <f aca="false">J17/J$9</f>
        <v>0.0620405466544869</v>
      </c>
      <c r="K18" s="318" t="n">
        <f aca="false">K17/K$9</f>
        <v>0.0491935004173938</v>
      </c>
      <c r="L18" s="318" t="n">
        <f aca="false">L17/L$9</f>
        <v>0.0432261711033683</v>
      </c>
      <c r="M18" s="318" t="n">
        <f aca="false">M17/M$9</f>
        <v>0.0423017083920791</v>
      </c>
      <c r="N18" s="318" t="n">
        <f aca="false">N17/N$9</f>
        <v>0.054500999913572</v>
      </c>
      <c r="O18" s="318" t="n">
        <f aca="false">O17/O$9</f>
        <v>0.0624382471288677</v>
      </c>
      <c r="P18" s="318" t="n">
        <f aca="false">P17/P$9</f>
        <v>0.0639340266791277</v>
      </c>
      <c r="Q18" s="318" t="n">
        <f aca="false">Q17/Q$9</f>
        <v>0.066509608961703</v>
      </c>
      <c r="R18" s="318" t="n">
        <f aca="false">R17/R$9</f>
        <v>0.0667159802919187</v>
      </c>
      <c r="S18" s="318" t="n">
        <f aca="false">S17/S$9</f>
        <v>0.0669203083416372</v>
      </c>
      <c r="T18" s="319"/>
    </row>
    <row r="19" customFormat="false" ht="20.25" hidden="false" customHeight="true" outlineLevel="0" collapsed="false">
      <c r="A19" s="300"/>
      <c r="B19" s="300"/>
      <c r="C19" s="320" t="s">
        <v>148</v>
      </c>
      <c r="D19" s="320"/>
      <c r="E19" s="321"/>
      <c r="F19" s="321"/>
      <c r="G19" s="321"/>
      <c r="H19" s="321"/>
      <c r="I19" s="322"/>
      <c r="J19" s="322" t="n">
        <f aca="false">-J20*J17</f>
        <v>-13.243</v>
      </c>
      <c r="K19" s="322" t="n">
        <f aca="false">-K20*K17</f>
        <v>-11.322</v>
      </c>
      <c r="L19" s="322" t="n">
        <f aca="false">-L20*L17</f>
        <v>-10.6330256426996</v>
      </c>
      <c r="M19" s="322" t="n">
        <f aca="false">-M20*M17</f>
        <v>-10.3743018650482</v>
      </c>
      <c r="N19" s="322" t="n">
        <f aca="false">-N20*N17</f>
        <v>-13.6334451603226</v>
      </c>
      <c r="O19" s="322" t="n">
        <f aca="false">-O20*O17</f>
        <v>-15.7751399732644</v>
      </c>
      <c r="P19" s="322" t="n">
        <f aca="false">-P20*P17</f>
        <v>-16.314581990337</v>
      </c>
      <c r="Q19" s="322" t="n">
        <f aca="false">-Q20*Q17</f>
        <v>-17.1415330796653</v>
      </c>
      <c r="R19" s="322" t="n">
        <f aca="false">-R20*R17</f>
        <v>-17.3666684104619</v>
      </c>
      <c r="S19" s="322" t="n">
        <f aca="false">-S20*S17</f>
        <v>-17.5940550945665</v>
      </c>
      <c r="T19" s="323"/>
    </row>
    <row r="20" customFormat="false" ht="20.25" hidden="false" customHeight="true" outlineLevel="0" collapsed="false">
      <c r="A20" s="300"/>
      <c r="B20" s="300"/>
      <c r="C20" s="315" t="s">
        <v>71</v>
      </c>
      <c r="D20" s="315"/>
      <c r="E20" s="317"/>
      <c r="F20" s="317"/>
      <c r="G20" s="317"/>
      <c r="H20" s="317"/>
      <c r="I20" s="318"/>
      <c r="J20" s="318" t="n">
        <f aca="false">'DCF input'!J40</f>
        <v>0.17</v>
      </c>
      <c r="K20" s="318" t="n">
        <f aca="false">'DCF input'!K40</f>
        <v>0.17</v>
      </c>
      <c r="L20" s="318" t="n">
        <f aca="false">'DCF input'!L40</f>
        <v>0.17</v>
      </c>
      <c r="M20" s="318" t="n">
        <f aca="false">'DCF input'!M40</f>
        <v>0.17</v>
      </c>
      <c r="N20" s="318" t="n">
        <f aca="false">'DCF input'!N40</f>
        <v>0.17</v>
      </c>
      <c r="O20" s="318" t="n">
        <f aca="false">'DCF input'!O40</f>
        <v>0.17</v>
      </c>
      <c r="P20" s="318" t="n">
        <f aca="false">'DCF input'!P40</f>
        <v>0.17</v>
      </c>
      <c r="Q20" s="318" t="n">
        <f aca="false">'DCF input'!Q40</f>
        <v>0.17</v>
      </c>
      <c r="R20" s="318" t="n">
        <f aca="false">'DCF input'!R40</f>
        <v>0.17</v>
      </c>
      <c r="S20" s="318" t="n">
        <f aca="false">'DCF input'!S40</f>
        <v>0.17</v>
      </c>
      <c r="T20" s="319"/>
    </row>
    <row r="21" customFormat="false" ht="20.25" hidden="false" customHeight="true" outlineLevel="0" collapsed="false">
      <c r="A21" s="300"/>
      <c r="B21" s="300"/>
      <c r="C21" s="320" t="s">
        <v>42</v>
      </c>
      <c r="D21" s="320"/>
      <c r="E21" s="321"/>
      <c r="F21" s="321"/>
      <c r="G21" s="321"/>
      <c r="H21" s="321"/>
      <c r="I21" s="322"/>
      <c r="J21" s="322" t="n">
        <f aca="false">'DCF input'!J48</f>
        <v>-37.3</v>
      </c>
      <c r="K21" s="322" t="n">
        <f aca="false">'DCF input'!K48</f>
        <v>-31</v>
      </c>
      <c r="L21" s="322" t="n">
        <f aca="false">'DCF input'!L48</f>
        <v>-36</v>
      </c>
      <c r="M21" s="322" t="n">
        <f aca="false">'DCF input'!M48</f>
        <v>-51</v>
      </c>
      <c r="N21" s="322" t="n">
        <f aca="false">'DCF input'!N48</f>
        <v>-50</v>
      </c>
      <c r="O21" s="322" t="n">
        <f aca="false">'DCF input'!O48</f>
        <v>-50</v>
      </c>
      <c r="P21" s="322" t="n">
        <f aca="false">'DCF input'!P48</f>
        <v>-50</v>
      </c>
      <c r="Q21" s="322" t="n">
        <f aca="false">'DCF input'!Q48</f>
        <v>50</v>
      </c>
      <c r="R21" s="322" t="n">
        <f aca="false">'DCF input'!R48</f>
        <v>50</v>
      </c>
      <c r="S21" s="322" t="n">
        <f aca="false">'DCF input'!S48</f>
        <v>50</v>
      </c>
      <c r="T21" s="323"/>
    </row>
    <row r="22" customFormat="false" ht="20.25" hidden="false" customHeight="true" outlineLevel="0" collapsed="false">
      <c r="A22" s="300"/>
      <c r="B22" s="300"/>
      <c r="C22" s="315" t="s">
        <v>86</v>
      </c>
      <c r="D22" s="315"/>
      <c r="E22" s="317"/>
      <c r="F22" s="317"/>
      <c r="G22" s="317"/>
      <c r="H22" s="317"/>
      <c r="I22" s="318"/>
      <c r="J22" s="318" t="n">
        <f aca="false">-J21/J$9</f>
        <v>0.0297061924289135</v>
      </c>
      <c r="K22" s="318" t="n">
        <f aca="false">-K21/K$9</f>
        <v>0.0228978755696578</v>
      </c>
      <c r="L22" s="318" t="n">
        <f aca="false">-L21/L$9</f>
        <v>0.0248794817243994</v>
      </c>
      <c r="M22" s="318" t="n">
        <f aca="false">-M21/M$9</f>
        <v>0.0353523366227614</v>
      </c>
      <c r="N22" s="318" t="n">
        <f aca="false">-N21/N$9</f>
        <v>0.0339795623056145</v>
      </c>
      <c r="O22" s="318" t="n">
        <f aca="false">-O21/O$9</f>
        <v>0.033643130995658</v>
      </c>
      <c r="P22" s="318" t="n">
        <f aca="false">-P21/P$9</f>
        <v>0.0333100306887703</v>
      </c>
      <c r="Q22" s="318" t="n">
        <f aca="false">-Q21/Q$9</f>
        <v>-0.032980228404723</v>
      </c>
      <c r="R22" s="318" t="n">
        <f aca="false">-R21/R$9</f>
        <v>-0.0326536914898248</v>
      </c>
      <c r="S22" s="318" t="n">
        <f aca="false">-S21/S$9</f>
        <v>-0.0323303876136879</v>
      </c>
      <c r="T22" s="319"/>
    </row>
    <row r="23" customFormat="false" ht="20.25" hidden="false" customHeight="true" outlineLevel="0" collapsed="false">
      <c r="A23" s="300"/>
      <c r="B23" s="300"/>
      <c r="C23" s="320" t="s">
        <v>89</v>
      </c>
      <c r="D23" s="320"/>
      <c r="E23" s="321"/>
      <c r="F23" s="321"/>
      <c r="G23" s="321"/>
      <c r="H23" s="321"/>
      <c r="I23" s="322"/>
      <c r="J23" s="322" t="n">
        <f aca="false">'DCF input'!J52</f>
        <v>16.1119544409034</v>
      </c>
      <c r="K23" s="322" t="n">
        <f aca="false">'DCF input'!K52</f>
        <v>15.1688926668047</v>
      </c>
      <c r="L23" s="322" t="n">
        <f aca="false">'DCF input'!L52</f>
        <v>11.1102169006686</v>
      </c>
      <c r="M23" s="322" t="n">
        <f aca="false">'DCF input'!M52</f>
        <v>3.95485955323904</v>
      </c>
      <c r="N23" s="322" t="n">
        <f aca="false">'DCF input'!N52</f>
        <v>0</v>
      </c>
      <c r="O23" s="322" t="n">
        <f aca="false">'DCF input'!O52</f>
        <v>0</v>
      </c>
      <c r="P23" s="322" t="n">
        <f aca="false">'DCF input'!P52</f>
        <v>0</v>
      </c>
      <c r="Q23" s="322" t="n">
        <f aca="false">'DCF input'!Q52</f>
        <v>0</v>
      </c>
      <c r="R23" s="322" t="n">
        <f aca="false">'DCF input'!R52</f>
        <v>0</v>
      </c>
      <c r="S23" s="322" t="n">
        <f aca="false">'DCF input'!S52</f>
        <v>0</v>
      </c>
      <c r="T23" s="323"/>
    </row>
    <row r="24" customFormat="false" ht="20.25" hidden="false" customHeight="true" outlineLevel="0" collapsed="false">
      <c r="A24" s="300"/>
      <c r="B24" s="300"/>
      <c r="C24" s="320" t="s">
        <v>80</v>
      </c>
      <c r="D24" s="320"/>
      <c r="E24" s="321"/>
      <c r="F24" s="321"/>
      <c r="G24" s="321"/>
      <c r="H24" s="321"/>
      <c r="I24" s="322"/>
      <c r="J24" s="322" t="n">
        <f aca="false">'DCF input'!J55</f>
        <v>0</v>
      </c>
      <c r="K24" s="322" t="n">
        <f aca="false">'DCF input'!K55</f>
        <v>-5</v>
      </c>
      <c r="L24" s="322" t="n">
        <f aca="false">'DCF input'!L55</f>
        <v>-5</v>
      </c>
      <c r="M24" s="322" t="n">
        <f aca="false">'DCF input'!M55</f>
        <v>-5</v>
      </c>
      <c r="N24" s="322" t="n">
        <f aca="false">'DCF input'!N55</f>
        <v>5</v>
      </c>
      <c r="O24" s="322" t="n">
        <f aca="false">'DCF input'!O55</f>
        <v>5</v>
      </c>
      <c r="P24" s="322" t="n">
        <f aca="false">'DCF input'!P55</f>
        <v>5</v>
      </c>
      <c r="Q24" s="322" t="n">
        <f aca="false">'DCF input'!Q55</f>
        <v>5</v>
      </c>
      <c r="R24" s="322" t="n">
        <f aca="false">'DCF input'!R55</f>
        <v>5</v>
      </c>
      <c r="S24" s="322" t="n">
        <f aca="false">'DCF input'!S55</f>
        <v>5</v>
      </c>
      <c r="T24" s="323"/>
    </row>
    <row r="25" customFormat="false" ht="20.25" hidden="false" customHeight="true" outlineLevel="0" collapsed="false">
      <c r="A25" s="300"/>
      <c r="B25" s="300"/>
      <c r="C25" s="315" t="s">
        <v>86</v>
      </c>
      <c r="D25" s="320"/>
      <c r="E25" s="321"/>
      <c r="F25" s="321"/>
      <c r="G25" s="321"/>
      <c r="H25" s="321"/>
      <c r="I25" s="322"/>
      <c r="J25" s="318" t="n">
        <f aca="false">-J24/J$9</f>
        <v>-0</v>
      </c>
      <c r="K25" s="318" t="n">
        <f aca="false">-K24/K$9</f>
        <v>0.00369320573704158</v>
      </c>
      <c r="L25" s="318" t="n">
        <f aca="false">-L24/L$9</f>
        <v>0.00345548357283325</v>
      </c>
      <c r="M25" s="318" t="n">
        <f aca="false">-M24/M$9</f>
        <v>0.00346591535517268</v>
      </c>
      <c r="N25" s="318" t="n">
        <f aca="false">-N24/N$9</f>
        <v>-0.00339795623056145</v>
      </c>
      <c r="O25" s="318" t="n">
        <f aca="false">-O24/O$9</f>
        <v>-0.0033643130995658</v>
      </c>
      <c r="P25" s="318" t="n">
        <f aca="false">-P24/P$9</f>
        <v>-0.00333100306887703</v>
      </c>
      <c r="Q25" s="318" t="n">
        <f aca="false">-Q24/Q$9</f>
        <v>-0.0032980228404723</v>
      </c>
      <c r="R25" s="318" t="n">
        <f aca="false">-R24/R$9</f>
        <v>-0.00326536914898248</v>
      </c>
      <c r="S25" s="318" t="n">
        <f aca="false">-S24/S$9</f>
        <v>-0.00323303876136879</v>
      </c>
      <c r="T25" s="323"/>
    </row>
    <row r="26" customFormat="false" ht="20.25" hidden="false" customHeight="true" outlineLevel="0" collapsed="false">
      <c r="A26" s="300"/>
      <c r="B26" s="300"/>
      <c r="C26" s="320" t="s">
        <v>82</v>
      </c>
      <c r="D26" s="320"/>
      <c r="E26" s="321"/>
      <c r="F26" s="321"/>
      <c r="G26" s="321"/>
      <c r="H26" s="321"/>
      <c r="I26" s="322"/>
      <c r="J26" s="322" t="n">
        <f aca="false">'DCF input'!J58</f>
        <v>-18.0044686647348</v>
      </c>
      <c r="K26" s="322" t="n">
        <f aca="false">'DCF input'!K58</f>
        <v>-6.75271804297937</v>
      </c>
      <c r="L26" s="322" t="n">
        <f aca="false">'DCF input'!L58</f>
        <v>25.1384540263189</v>
      </c>
      <c r="M26" s="322" t="n">
        <f aca="false">'DCF input'!M58</f>
        <v>-4.86504057104931</v>
      </c>
      <c r="N26" s="322" t="n">
        <f aca="false">'DCF input'!N58</f>
        <v>0</v>
      </c>
      <c r="O26" s="322" t="n">
        <f aca="false">'DCF input'!O58</f>
        <v>0</v>
      </c>
      <c r="P26" s="322" t="n">
        <f aca="false">'DCF input'!P58</f>
        <v>0</v>
      </c>
      <c r="Q26" s="322" t="n">
        <f aca="false">'DCF input'!Q58</f>
        <v>0</v>
      </c>
      <c r="R26" s="322" t="n">
        <f aca="false">'DCF input'!R58</f>
        <v>0</v>
      </c>
      <c r="S26" s="322" t="n">
        <f aca="false">'DCF input'!S58</f>
        <v>0</v>
      </c>
      <c r="T26" s="323"/>
    </row>
    <row r="27" customFormat="false" ht="20.25" hidden="false" customHeight="true" outlineLevel="0" collapsed="false">
      <c r="A27" s="300"/>
      <c r="B27" s="300"/>
      <c r="C27" s="315" t="s">
        <v>86</v>
      </c>
      <c r="D27" s="320"/>
      <c r="E27" s="321"/>
      <c r="F27" s="321"/>
      <c r="G27" s="321"/>
      <c r="H27" s="321"/>
      <c r="I27" s="322"/>
      <c r="J27" s="318" t="n">
        <f aca="false">-J26/J$9</f>
        <v>0.0143389868829746</v>
      </c>
      <c r="K27" s="318" t="n">
        <f aca="false">-K26/K$9</f>
        <v>0.00498783540339111</v>
      </c>
      <c r="L27" s="318" t="n">
        <f aca="false">-L26/L$9</f>
        <v>-0.0173731029868737</v>
      </c>
      <c r="M27" s="318" t="n">
        <f aca="false">-M26/M$9</f>
        <v>0.00337236376374757</v>
      </c>
      <c r="N27" s="318" t="n">
        <f aca="false">-N26/N$9</f>
        <v>-0</v>
      </c>
      <c r="O27" s="318" t="n">
        <f aca="false">-O26/O$9</f>
        <v>-0</v>
      </c>
      <c r="P27" s="318" t="n">
        <f aca="false">-P26/P$9</f>
        <v>-0</v>
      </c>
      <c r="Q27" s="318" t="n">
        <f aca="false">-Q26/Q$9</f>
        <v>-0</v>
      </c>
      <c r="R27" s="318" t="n">
        <f aca="false">-R26/R$9</f>
        <v>-0</v>
      </c>
      <c r="S27" s="318" t="n">
        <f aca="false">-S26/S$9</f>
        <v>-0</v>
      </c>
      <c r="T27" s="323"/>
    </row>
    <row r="28" customFormat="false" ht="20.25" hidden="false" customHeight="true" outlineLevel="0" collapsed="false">
      <c r="A28" s="300"/>
      <c r="B28" s="300"/>
      <c r="C28" s="311" t="s">
        <v>149</v>
      </c>
      <c r="D28" s="311"/>
      <c r="E28" s="312"/>
      <c r="F28" s="312"/>
      <c r="G28" s="312"/>
      <c r="H28" s="312"/>
      <c r="I28" s="313"/>
      <c r="J28" s="313" t="n">
        <f aca="false">J17+J19-J14+J21+J23+J24+J26</f>
        <v>57.0644857761686</v>
      </c>
      <c r="K28" s="313" t="n">
        <f aca="false">K17+K19-K14+K21+K23+K24+K26</f>
        <v>59.2941746238253</v>
      </c>
      <c r="L28" s="313" t="n">
        <f aca="false">L17+L19-L14+L21+L23+L24+L26</f>
        <v>78.7628549472266</v>
      </c>
      <c r="M28" s="313" t="n">
        <f aca="false">M17+M19-M14+M21+M23+M24+M26</f>
        <v>25.3408222056605</v>
      </c>
      <c r="N28" s="313" t="n">
        <f aca="false">N17+N19-N14+N21+N23+N24+N26</f>
        <v>53.1632910768693</v>
      </c>
      <c r="O28" s="313" t="n">
        <f aca="false">O17+O19-O14+O21+O23+O24+O26</f>
        <v>63.6198010459381</v>
      </c>
      <c r="P28" s="313" t="n">
        <f aca="false">P17+P19-P14+P21+P23+P24+P26</f>
        <v>66.2535473645867</v>
      </c>
      <c r="Q28" s="313" t="n">
        <f aca="false">Q17+Q19-Q14+Q21+Q23+Q24+Q26</f>
        <v>170.291014447777</v>
      </c>
      <c r="R28" s="313" t="n">
        <f aca="false">R17+R19-R14+R21+R23+R24+R26</f>
        <v>171.390204592255</v>
      </c>
      <c r="S28" s="313" t="n">
        <f aca="false">S17+S19-S14+S21+S23+S24+S26</f>
        <v>172.500386638178</v>
      </c>
      <c r="T28" s="313" t="n">
        <f aca="false">S28*(1+'DCF input'!F9)/('DCF input'!F11-'DCF input'!F9)</f>
        <v>2167.03610714211</v>
      </c>
    </row>
    <row r="29" customFormat="false" ht="20.25" hidden="false" customHeight="true" outlineLevel="0" collapsed="false">
      <c r="A29" s="300"/>
      <c r="B29" s="300"/>
      <c r="C29" s="300" t="s">
        <v>150</v>
      </c>
      <c r="D29" s="320"/>
      <c r="E29" s="321"/>
      <c r="F29" s="321"/>
      <c r="G29" s="321"/>
      <c r="H29" s="321"/>
      <c r="I29" s="322"/>
      <c r="J29" s="322" t="n">
        <f aca="false">J7</f>
        <v>1</v>
      </c>
      <c r="K29" s="322" t="n">
        <f aca="false">K7</f>
        <v>2</v>
      </c>
      <c r="L29" s="322" t="n">
        <f aca="false">L7</f>
        <v>3</v>
      </c>
      <c r="M29" s="322" t="n">
        <f aca="false">M7</f>
        <v>4</v>
      </c>
      <c r="N29" s="322" t="n">
        <f aca="false">N7</f>
        <v>5</v>
      </c>
      <c r="O29" s="322" t="n">
        <f aca="false">O7</f>
        <v>6</v>
      </c>
      <c r="P29" s="322" t="n">
        <f aca="false">P7</f>
        <v>7</v>
      </c>
      <c r="Q29" s="322" t="n">
        <f aca="false">Q7</f>
        <v>8</v>
      </c>
      <c r="R29" s="322" t="n">
        <f aca="false">R7</f>
        <v>9</v>
      </c>
      <c r="S29" s="322" t="n">
        <f aca="false">S7</f>
        <v>10</v>
      </c>
      <c r="T29" s="322"/>
    </row>
    <row r="30" customFormat="false" ht="20.25" hidden="false" customHeight="true" outlineLevel="0" collapsed="false">
      <c r="A30" s="300"/>
      <c r="B30" s="300"/>
      <c r="C30" s="300" t="s">
        <v>151</v>
      </c>
      <c r="D30" s="320"/>
      <c r="E30" s="321"/>
      <c r="F30" s="321"/>
      <c r="G30" s="321"/>
      <c r="H30" s="321"/>
      <c r="I30" s="324"/>
      <c r="J30" s="325" t="n">
        <f aca="false">'DCF input'!J67</f>
        <v>0.921658986175115</v>
      </c>
      <c r="K30" s="325" t="n">
        <f aca="false">'DCF input'!K67</f>
        <v>0.849455286797341</v>
      </c>
      <c r="L30" s="325" t="n">
        <f aca="false">'DCF input'!L67</f>
        <v>0.782908098430729</v>
      </c>
      <c r="M30" s="325" t="n">
        <f aca="false">'DCF input'!M67</f>
        <v>0.721574284267953</v>
      </c>
      <c r="N30" s="325" t="n">
        <f aca="false">'DCF input'!N67</f>
        <v>0.665045423288436</v>
      </c>
      <c r="O30" s="325" t="n">
        <f aca="false">'DCF input'!O67</f>
        <v>0.61294509058842</v>
      </c>
      <c r="P30" s="325" t="n">
        <f aca="false">'DCF input'!P67</f>
        <v>0.564926350772738</v>
      </c>
      <c r="Q30" s="325" t="n">
        <f aca="false">'DCF input'!Q67</f>
        <v>0.520669447716809</v>
      </c>
      <c r="R30" s="325" t="n">
        <f aca="false">'DCF input'!R67</f>
        <v>0.479879675315031</v>
      </c>
      <c r="S30" s="325" t="n">
        <f aca="false">'DCF input'!S67</f>
        <v>0.442285415036895</v>
      </c>
      <c r="T30" s="322"/>
    </row>
    <row r="31" customFormat="false" ht="20.25" hidden="false" customHeight="true" outlineLevel="0" collapsed="false">
      <c r="A31" s="300"/>
      <c r="B31" s="300"/>
      <c r="C31" s="326" t="s">
        <v>152</v>
      </c>
      <c r="D31" s="326"/>
      <c r="E31" s="327"/>
      <c r="F31" s="327"/>
      <c r="G31" s="327"/>
      <c r="H31" s="327"/>
      <c r="I31" s="328"/>
      <c r="J31" s="328" t="n">
        <f aca="false">J30*J28</f>
        <v>52.5939961070679</v>
      </c>
      <c r="K31" s="328" t="n">
        <f aca="false">K30*K28</f>
        <v>50.3677501104932</v>
      </c>
      <c r="L31" s="328" t="n">
        <f aca="false">L30*L28</f>
        <v>61.6640769937085</v>
      </c>
      <c r="M31" s="328" t="n">
        <f aca="false">M30*M28</f>
        <v>18.2852856458109</v>
      </c>
      <c r="N31" s="328" t="n">
        <f aca="false">N30*N28</f>
        <v>35.3560034176229</v>
      </c>
      <c r="O31" s="328" t="n">
        <f aca="false">O30*O28</f>
        <v>38.9954447153198</v>
      </c>
      <c r="P31" s="328" t="n">
        <f aca="false">P30*P28</f>
        <v>37.4283747384247</v>
      </c>
      <c r="Q31" s="328" t="n">
        <f aca="false">Q30*Q28</f>
        <v>88.6653284436594</v>
      </c>
      <c r="R31" s="328" t="n">
        <f aca="false">R30*R28</f>
        <v>82.2466757319083</v>
      </c>
      <c r="S31" s="328" t="n">
        <f aca="false">S30*S28</f>
        <v>76.2944050982914</v>
      </c>
      <c r="T31" s="328" t="n">
        <f aca="false">T28*S30</f>
        <v>958.448464047285</v>
      </c>
    </row>
    <row r="32" customFormat="false" ht="20.25" hidden="false" customHeight="true" outlineLevel="0" collapsed="false">
      <c r="A32" s="300"/>
      <c r="B32" s="300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O32" s="300"/>
      <c r="P32" s="300"/>
      <c r="Q32" s="300"/>
      <c r="R32" s="300"/>
    </row>
    <row r="33" customFormat="false" ht="20.25" hidden="false" customHeight="true" outlineLevel="0" collapsed="false">
      <c r="A33" s="300"/>
      <c r="B33" s="300"/>
      <c r="C33" s="329" t="s">
        <v>153</v>
      </c>
      <c r="D33" s="330"/>
      <c r="E33" s="330"/>
      <c r="F33" s="330"/>
      <c r="G33" s="330"/>
      <c r="H33" s="331"/>
      <c r="I33" s="331"/>
      <c r="J33" s="331"/>
      <c r="K33" s="331"/>
      <c r="L33" s="331"/>
      <c r="M33" s="331"/>
      <c r="N33" s="331"/>
      <c r="O33" s="331"/>
      <c r="P33" s="331"/>
      <c r="Q33" s="331"/>
      <c r="R33" s="331"/>
      <c r="S33" s="331"/>
      <c r="T33" s="190"/>
    </row>
    <row r="34" customFormat="false" ht="20.25" hidden="false" customHeight="true" outlineLevel="0" collapsed="false">
      <c r="A34" s="300"/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32"/>
      <c r="O34" s="333"/>
      <c r="P34" s="333"/>
      <c r="Q34" s="333"/>
      <c r="R34" s="333"/>
      <c r="S34" s="333"/>
      <c r="T34" s="333"/>
      <c r="U34" s="333"/>
    </row>
    <row r="35" customFormat="false" ht="20.25" hidden="false" customHeight="true" outlineLevel="0" collapsed="false">
      <c r="A35" s="300"/>
      <c r="B35" s="300"/>
      <c r="C35" s="334" t="str">
        <f aca="false">"Value Based on "&amp;TEXT(K40,"#0.0%")&amp;" WACC &amp; "&amp;TEXT(N37,"#0.0%")&amp;" TGR"</f>
        <v>Value Based on 8.5% WACC &amp; 0.5% TGR</v>
      </c>
      <c r="D35" s="334"/>
      <c r="E35" s="334"/>
      <c r="F35" s="335" t="s">
        <v>154</v>
      </c>
      <c r="G35" s="335" t="s">
        <v>155</v>
      </c>
      <c r="H35" s="300"/>
      <c r="J35" s="336" t="s">
        <v>156</v>
      </c>
      <c r="K35" s="337"/>
      <c r="L35" s="338"/>
      <c r="M35" s="339"/>
      <c r="N35" s="339"/>
      <c r="O35" s="339"/>
      <c r="P35" s="340"/>
      <c r="Q35" s="340"/>
      <c r="R35" s="340"/>
      <c r="S35" s="340"/>
      <c r="T35" s="333"/>
      <c r="U35" s="333"/>
    </row>
    <row r="36" customFormat="false" ht="20.25" hidden="false" customHeight="true" outlineLevel="0" collapsed="false">
      <c r="A36" s="300"/>
      <c r="B36" s="300"/>
      <c r="C36" s="334"/>
      <c r="D36" s="334"/>
      <c r="E36" s="334"/>
      <c r="F36" s="341" t="s">
        <v>114</v>
      </c>
      <c r="G36" s="309" t="s">
        <v>157</v>
      </c>
      <c r="H36" s="300"/>
      <c r="J36" s="342"/>
      <c r="K36" s="335"/>
      <c r="L36" s="343" t="s">
        <v>158</v>
      </c>
      <c r="M36" s="343"/>
      <c r="N36" s="343"/>
      <c r="O36" s="343"/>
      <c r="P36" s="343"/>
      <c r="Q36" s="344"/>
      <c r="R36" s="344"/>
      <c r="S36" s="344"/>
      <c r="T36" s="333"/>
      <c r="U36" s="333"/>
    </row>
    <row r="37" customFormat="false" ht="20.25" hidden="false" customHeight="true" outlineLevel="0" collapsed="false">
      <c r="A37" s="300"/>
      <c r="B37" s="300"/>
      <c r="C37" s="345" t="s">
        <v>159</v>
      </c>
      <c r="D37" s="346"/>
      <c r="E37" s="346"/>
      <c r="F37" s="347" t="n">
        <f aca="false">SUM(J31:S31)</f>
        <v>541.897341002307</v>
      </c>
      <c r="G37" s="348" t="n">
        <f aca="false">F37/F$39</f>
        <v>0.361181628380929</v>
      </c>
      <c r="H37" s="300"/>
      <c r="J37" s="349" t="s">
        <v>133</v>
      </c>
      <c r="K37" s="350"/>
      <c r="L37" s="351" t="n">
        <f aca="false">'DCF input'!F103</f>
        <v>0</v>
      </c>
      <c r="M37" s="351" t="n">
        <f aca="false">'DCF input'!G103</f>
        <v>0.0025</v>
      </c>
      <c r="N37" s="351" t="n">
        <f aca="false">'DCF input'!H103</f>
        <v>0.005</v>
      </c>
      <c r="O37" s="351" t="n">
        <f aca="false">'DCF input'!I103</f>
        <v>0.0075</v>
      </c>
      <c r="P37" s="351" t="n">
        <f aca="false">'DCF input'!J103</f>
        <v>0.01</v>
      </c>
      <c r="Q37" s="352"/>
      <c r="R37" s="352"/>
      <c r="S37" s="352"/>
      <c r="T37" s="333"/>
      <c r="U37" s="333"/>
    </row>
    <row r="38" customFormat="false" ht="20.25" hidden="false" customHeight="true" outlineLevel="0" collapsed="false">
      <c r="A38" s="300"/>
      <c r="B38" s="300"/>
      <c r="C38" s="345" t="s">
        <v>117</v>
      </c>
      <c r="D38" s="346"/>
      <c r="E38" s="346"/>
      <c r="F38" s="347" t="n">
        <f aca="false">T31</f>
        <v>958.448464047285</v>
      </c>
      <c r="G38" s="348" t="n">
        <f aca="false">F38/F$39</f>
        <v>0.638818371619071</v>
      </c>
      <c r="H38" s="300"/>
      <c r="J38" s="349"/>
      <c r="K38" s="353" t="n">
        <f aca="false">'DCF input'!E95</f>
        <v>0.075</v>
      </c>
      <c r="L38" s="354" t="str">
        <f aca="false">CONCATENATE(ROUND('DCF input'!F95,)," / ",ROUND('DCF input'!F104,0),"c")</f>
        <v>1689 / 806c</v>
      </c>
      <c r="M38" s="355" t="str">
        <f aca="false">CONCATENATE(ROUND('DCF input'!G95,)," / ",ROUND('DCF input'!G104,0),"c")</f>
        <v>1731 / 827c</v>
      </c>
      <c r="N38" s="355" t="str">
        <f aca="false">CONCATENATE(ROUND('DCF input'!H95,)," / ",ROUND('DCF input'!H104,0),"c")</f>
        <v>1775 / 850c</v>
      </c>
      <c r="O38" s="355" t="str">
        <f aca="false">CONCATENATE(ROUND('DCF input'!I95,)," / ",ROUND('DCF input'!I104,0),"c")</f>
        <v>1823 / 873c</v>
      </c>
      <c r="P38" s="355" t="str">
        <f aca="false">CONCATENATE(ROUND('DCF input'!J95,)," / ",ROUND('DCF input'!J104,0),"c")</f>
        <v>1874 / 899c</v>
      </c>
      <c r="Q38" s="356"/>
      <c r="R38" s="356"/>
      <c r="S38" s="356"/>
      <c r="T38" s="333"/>
      <c r="U38" s="333"/>
    </row>
    <row r="39" customFormat="false" ht="20.25" hidden="false" customHeight="true" outlineLevel="0" collapsed="false">
      <c r="A39" s="300"/>
      <c r="B39" s="300"/>
      <c r="C39" s="357" t="s">
        <v>160</v>
      </c>
      <c r="D39" s="358"/>
      <c r="E39" s="358"/>
      <c r="F39" s="359" t="n">
        <f aca="false">(F38+F37)</f>
        <v>1500.34580504959</v>
      </c>
      <c r="G39" s="360" t="n">
        <f aca="false">F39/F$39</f>
        <v>1</v>
      </c>
      <c r="H39" s="300"/>
      <c r="J39" s="349"/>
      <c r="K39" s="353" t="n">
        <f aca="false">'DCF input'!E96</f>
        <v>0.08</v>
      </c>
      <c r="L39" s="355" t="str">
        <f aca="false">CONCATENATE(ROUND('DCF input'!F96,)," / ",ROUND('DCF input'!F105,0),"c")</f>
        <v>1556 / 739c</v>
      </c>
      <c r="M39" s="361" t="str">
        <f aca="false">CONCATENATE(ROUND('DCF input'!G96,)," / ",ROUND('DCF input'!G105,0),"c")</f>
        <v>1591 / 757c</v>
      </c>
      <c r="N39" s="361" t="str">
        <f aca="false">CONCATENATE(ROUND('DCF input'!H96,)," / ",ROUND('DCF input'!H105,0),"c")</f>
        <v>1628 / 776c</v>
      </c>
      <c r="O39" s="361" t="str">
        <f aca="false">CONCATENATE(ROUND('DCF input'!I96,)," / ",ROUND('DCF input'!I105,0),"c")</f>
        <v>1668 / 796c</v>
      </c>
      <c r="P39" s="355" t="str">
        <f aca="false">CONCATENATE(ROUND('DCF input'!J96,)," / ",ROUND('DCF input'!J105,0),"c")</f>
        <v>1710 / 817c</v>
      </c>
      <c r="Q39" s="356"/>
      <c r="R39" s="356"/>
      <c r="S39" s="356"/>
      <c r="T39" s="333"/>
      <c r="U39" s="333"/>
    </row>
    <row r="40" customFormat="false" ht="20.25" hidden="false" customHeight="true" outlineLevel="0" collapsed="false">
      <c r="A40" s="300"/>
      <c r="B40" s="300"/>
      <c r="C40" s="345" t="s">
        <v>119</v>
      </c>
      <c r="D40" s="346"/>
      <c r="E40" s="346"/>
      <c r="F40" s="362" t="n">
        <f aca="false">+'DCF input'!H78</f>
        <v>-84.616813539585</v>
      </c>
      <c r="G40" s="363"/>
      <c r="H40" s="364"/>
      <c r="J40" s="349"/>
      <c r="K40" s="353" t="n">
        <f aca="false">'DCF input'!E97</f>
        <v>0.085</v>
      </c>
      <c r="L40" s="355" t="str">
        <f aca="false">CONCATENATE(ROUND('DCF input'!F97,)," / ",ROUND('DCF input'!F106,0),"c")</f>
        <v>1439 / 681c</v>
      </c>
      <c r="M40" s="361" t="str">
        <f aca="false">CONCATENATE(ROUND('DCF input'!G97,)," / ",ROUND('DCF input'!G106,0),"c")</f>
        <v>1469 / 696c</v>
      </c>
      <c r="N40" s="365" t="str">
        <f aca="false">CONCATENATE(ROUND('DCF input'!H97,)," / ",ROUND('DCF input'!H106,0),"c")</f>
        <v>1500 / 711c</v>
      </c>
      <c r="O40" s="361" t="str">
        <f aca="false">CONCATENATE(ROUND('DCF input'!I97,)," / ",ROUND('DCF input'!I106,0),"c")</f>
        <v>1534 / 728c</v>
      </c>
      <c r="P40" s="355" t="str">
        <f aca="false">CONCATENATE(ROUND('DCF input'!J97,)," / ",ROUND('DCF input'!J106,0),"c")</f>
        <v>1569 / 746c</v>
      </c>
      <c r="Q40" s="356"/>
      <c r="R40" s="366"/>
      <c r="S40" s="356"/>
      <c r="T40" s="333"/>
      <c r="U40" s="333"/>
    </row>
    <row r="41" customFormat="false" ht="20.25" hidden="false" customHeight="true" outlineLevel="0" collapsed="false">
      <c r="A41" s="300"/>
      <c r="B41" s="300"/>
      <c r="C41" s="357" t="s">
        <v>161</v>
      </c>
      <c r="D41" s="358"/>
      <c r="E41" s="358"/>
      <c r="F41" s="359" t="n">
        <f aca="false">+F39+F40</f>
        <v>1415.72899151001</v>
      </c>
      <c r="G41" s="360"/>
      <c r="H41" s="300"/>
      <c r="J41" s="349"/>
      <c r="K41" s="353" t="n">
        <f aca="false">'DCF input'!E98</f>
        <v>0.09</v>
      </c>
      <c r="L41" s="355" t="str">
        <f aca="false">CONCATENATE(ROUND('DCF input'!F98,)," / ",ROUND('DCF input'!F107,0),"c")</f>
        <v>1337 / 629c</v>
      </c>
      <c r="M41" s="361" t="str">
        <f aca="false">CONCATENATE(ROUND('DCF input'!G98,)," / ",ROUND('DCF input'!G107,0),"c")</f>
        <v>1362 / 642c</v>
      </c>
      <c r="N41" s="361" t="str">
        <f aca="false">CONCATENATE(ROUND('DCF input'!H98,)," / ",ROUND('DCF input'!H107,0),"c")</f>
        <v>1389 / 655c</v>
      </c>
      <c r="O41" s="361" t="str">
        <f aca="false">CONCATENATE(ROUND('DCF input'!I98,)," / ",ROUND('DCF input'!I107,0),"c")</f>
        <v>1417 / 669c</v>
      </c>
      <c r="P41" s="355" t="str">
        <f aca="false">CONCATENATE(ROUND('DCF input'!J98,)," / ",ROUND('DCF input'!J107,0),"c")</f>
        <v>1447 / 685c</v>
      </c>
      <c r="Q41" s="356"/>
      <c r="R41" s="356"/>
      <c r="S41" s="356"/>
      <c r="T41" s="333"/>
      <c r="U41" s="333"/>
    </row>
    <row r="42" customFormat="false" ht="20.25" hidden="false" customHeight="true" outlineLevel="0" collapsed="false">
      <c r="A42" s="300"/>
      <c r="B42" s="300"/>
      <c r="C42" s="345" t="s">
        <v>162</v>
      </c>
      <c r="D42" s="346"/>
      <c r="E42" s="346"/>
      <c r="F42" s="362" t="n">
        <f aca="false">+F41/Assumptions!D17*100</f>
        <v>711.421603773873</v>
      </c>
      <c r="G42" s="367"/>
      <c r="H42" s="300"/>
      <c r="J42" s="349"/>
      <c r="K42" s="368" t="n">
        <f aca="false">'DCF input'!E99</f>
        <v>0.095</v>
      </c>
      <c r="L42" s="369" t="str">
        <f aca="false">CONCATENATE(ROUND('DCF input'!F99,)," / ",ROUND('DCF input'!F108,0),"c")</f>
        <v>1245 / 583c</v>
      </c>
      <c r="M42" s="369" t="str">
        <f aca="false">CONCATENATE(ROUND('DCF input'!G99,)," / ",ROUND('DCF input'!G108,0),"c")</f>
        <v>1267 / 594c</v>
      </c>
      <c r="N42" s="369" t="str">
        <f aca="false">CONCATENATE(ROUND('DCF input'!H99,)," / ",ROUND('DCF input'!H108,0),"c")</f>
        <v>1290 / 606c</v>
      </c>
      <c r="O42" s="369" t="str">
        <f aca="false">CONCATENATE(ROUND('DCF input'!I99,)," / ",ROUND('DCF input'!I108,0),"c")</f>
        <v>1314 / 618c</v>
      </c>
      <c r="P42" s="369" t="str">
        <f aca="false">CONCATENATE(ROUND('DCF input'!J99,)," / ",ROUND('DCF input'!J108,0),"c")</f>
        <v>1340 / 631c</v>
      </c>
      <c r="Q42" s="356"/>
      <c r="R42" s="356"/>
      <c r="S42" s="356"/>
      <c r="T42" s="333"/>
      <c r="U42" s="333"/>
    </row>
    <row r="43" customFormat="false" ht="20.25" hidden="false" customHeight="true" outlineLevel="0" collapsed="false">
      <c r="C43" s="370" t="s">
        <v>122</v>
      </c>
      <c r="D43" s="346"/>
      <c r="E43" s="346"/>
      <c r="F43" s="371" t="n">
        <f aca="false">+F42/Assumptions!D16-1</f>
        <v>3.31164608347802</v>
      </c>
      <c r="G43" s="367"/>
      <c r="N43" s="333"/>
      <c r="O43" s="333"/>
      <c r="P43" s="333"/>
      <c r="Q43" s="333"/>
      <c r="R43" s="333"/>
      <c r="S43" s="333"/>
      <c r="T43" s="333"/>
      <c r="U43" s="333"/>
    </row>
    <row r="44" customFormat="false" ht="16" hidden="false" customHeight="true" outlineLevel="0" collapsed="false">
      <c r="C44" s="333"/>
      <c r="D44" s="333"/>
      <c r="E44" s="333"/>
      <c r="F44" s="333"/>
      <c r="G44" s="333"/>
      <c r="N44" s="333"/>
      <c r="O44" s="333"/>
      <c r="P44" s="333"/>
      <c r="Q44" s="333"/>
      <c r="R44" s="333"/>
      <c r="S44" s="333"/>
      <c r="T44" s="333"/>
      <c r="U44" s="333"/>
      <c r="V44" s="372"/>
    </row>
    <row r="45" customFormat="false" ht="13" hidden="false" customHeight="false" outlineLevel="0" collapsed="false">
      <c r="N45" s="333"/>
      <c r="O45" s="333"/>
      <c r="P45" s="333"/>
      <c r="Q45" s="333"/>
      <c r="R45" s="333"/>
      <c r="S45" s="333"/>
      <c r="T45" s="333"/>
      <c r="U45" s="333"/>
    </row>
    <row r="46" customFormat="false" ht="13" hidden="false" customHeight="false" outlineLevel="0" collapsed="false">
      <c r="N46" s="333"/>
      <c r="O46" s="333"/>
      <c r="P46" s="333"/>
      <c r="Q46" s="333"/>
      <c r="R46" s="333"/>
      <c r="S46" s="333"/>
      <c r="T46" s="333"/>
      <c r="U46" s="333"/>
    </row>
    <row r="47" customFormat="false" ht="13" hidden="false" customHeight="false" outlineLevel="0" collapsed="false">
      <c r="N47" s="333"/>
      <c r="O47" s="333"/>
      <c r="P47" s="333"/>
      <c r="Q47" s="333"/>
      <c r="R47" s="333"/>
      <c r="S47" s="333"/>
      <c r="T47" s="333"/>
      <c r="U47" s="333"/>
    </row>
    <row r="48" customFormat="false" ht="13" hidden="false" customHeight="false" outlineLevel="0" collapsed="false">
      <c r="N48" s="333"/>
      <c r="O48" s="333"/>
      <c r="P48" s="333"/>
      <c r="Q48" s="333"/>
      <c r="R48" s="333"/>
      <c r="S48" s="333"/>
      <c r="T48" s="333"/>
      <c r="U48" s="333"/>
    </row>
  </sheetData>
  <mergeCells count="3">
    <mergeCell ref="C35:E36"/>
    <mergeCell ref="L36:P36"/>
    <mergeCell ref="J37:J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LibreOffice/7.2.1.2$Linux_X86_64 LibreOffice_project/20$Build-2</Application>
  <AppVersion>15.0000</AppVersion>
  <Company>JPMorgan Chase &amp; Co.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2010-12-03T17:25:22Z</dcterms:created>
  <dc:creator>Joe J</dc:creator>
  <dc:description/>
  <dc:language>en-US</dc:language>
  <cp:lastModifiedBy/>
  <cp:lastPrinted>2019-02-04T16:32:05Z</cp:lastPrinted>
  <dcterms:modified xsi:type="dcterms:W3CDTF">2021-11-01T16:56:03Z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  <property fmtid="{D5CDD505-2E9C-101B-9397-08002B2CF9AE}" pid="3" name="FormulaData">
    <vt:lpwstr>Formula Contents:
Sheet Name: DCF output: S7 (...)</vt:lpwstr>
  </property>
  <property fmtid="{D5CDD505-2E9C-101B-9397-08002B2CF9AE}" pid="4" name="HiddenData">
    <vt:lpwstr>Hidden Sheets: __FDSCACHE__,__FDS_SIDEBAR__
</vt:lpwstr>
  </property>
  <property fmtid="{D5CDD505-2E9C-101B-9397-08002B2CF9AE}" pid="5" name="PitchProPlusUniqueWorkbookId">
    <vt:lpwstr>b0967e03-7035-4363-8f0e-435491059870</vt:lpwstr>
  </property>
</Properties>
</file>