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Characteristics!$A$1:$O$43</definedName>
    <definedName name="_xlnm._FilterDatabase" localSheetId="1" hidden="1">Performance!$A$1:$I$43</definedName>
  </definedNames>
  <calcPr calcId="124519" fullCalcOnLoad="1"/>
</workbook>
</file>

<file path=xl/sharedStrings.xml><?xml version="1.0" encoding="utf-8"?>
<sst xmlns="http://schemas.openxmlformats.org/spreadsheetml/2006/main" count="168" uniqueCount="69">
  <si>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</si>
  <si>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</si>
  <si>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</si>
  <si>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</si>
  <si>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</si>
  <si>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</si>
  <si>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</si>
  <si>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</si>
  <si>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</si>
  <si>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</si>
  <si>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</si>
  <si>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</si>
  <si>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</si>
  <si>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</si>
  <si>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AMCX</t>
  </si>
  <si>
    <t>ATNI</t>
  </si>
  <si>
    <t>ATVI</t>
  </si>
  <si>
    <t>CARS</t>
  </si>
  <si>
    <t>CCOI</t>
  </si>
  <si>
    <t>CHTR</t>
  </si>
  <si>
    <t>CMCSA</t>
  </si>
  <si>
    <t>CNK</t>
  </si>
  <si>
    <t>CNSL</t>
  </si>
  <si>
    <t>DIS</t>
  </si>
  <si>
    <t>DISCA</t>
  </si>
  <si>
    <t>DISCK</t>
  </si>
  <si>
    <t>DISH</t>
  </si>
  <si>
    <t>EA</t>
  </si>
  <si>
    <t>FB</t>
  </si>
  <si>
    <t>FOX</t>
  </si>
  <si>
    <t>FOXA</t>
  </si>
  <si>
    <t>GCI</t>
  </si>
  <si>
    <t>GOOG</t>
  </si>
  <si>
    <t>GOOGL</t>
  </si>
  <si>
    <t>IPG</t>
  </si>
  <si>
    <t>LUMN</t>
  </si>
  <si>
    <t>LYLT</t>
  </si>
  <si>
    <t>LYV</t>
  </si>
  <si>
    <t>MCS</t>
  </si>
  <si>
    <t>MTCH</t>
  </si>
  <si>
    <t>NFLX</t>
  </si>
  <si>
    <t>NWS</t>
  </si>
  <si>
    <t>NWSA</t>
  </si>
  <si>
    <t>OMC</t>
  </si>
  <si>
    <t>QNST</t>
  </si>
  <si>
    <t>SCHL</t>
  </si>
  <si>
    <t>SHEN</t>
  </si>
  <si>
    <t>SSP</t>
  </si>
  <si>
    <t>T</t>
  </si>
  <si>
    <t>THRY</t>
  </si>
  <si>
    <t>TMUS</t>
  </si>
  <si>
    <t>TTGT</t>
  </si>
  <si>
    <t>TTWO</t>
  </si>
  <si>
    <t>TWTR</t>
  </si>
  <si>
    <t>VIAC</t>
  </si>
  <si>
    <t>VZ</t>
  </si>
  <si>
    <t>Communication Services</t>
  </si>
  <si>
    <t>Consumer Cyclical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</si>
  <si>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</si>
  <si>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</si>
  <si>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</si>
  <si>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</si>
  <si>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</si>
  <si>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</si>
  <si>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</si>
  <si>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</si>
  <si>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</si>
  <si>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</si>
  <si>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2022-01-26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</si>
</sst>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HYPERLINK("https://www.suredividend.com/sure-analysis-research-database/","AMC Networks Inc")</f>
        <v>0</v>
      </c>
      <c r="C2" t="s">
        <v>56</v>
      </c>
      <c r="D2">
        <v>38.73</v>
      </c>
      <c r="E2">
        <v>0</v>
      </c>
      <c r="H2">
        <v>0</v>
      </c>
      <c r="I2">
        <v>1191.636274</v>
      </c>
      <c r="J2">
        <v>3.63007138776853</v>
      </c>
      <c r="K2">
        <v>0</v>
      </c>
      <c r="L2">
        <v>0.9110864630991541</v>
      </c>
      <c r="M2">
        <v>83.63</v>
      </c>
      <c r="N2">
        <v>32.96</v>
      </c>
    </row>
    <row r="3" spans="1:14">
      <c r="A3" s="1" t="s">
        <v>15</v>
      </c>
      <c r="B3">
        <f>HYPERLINK("https://www.suredividend.com/sure-analysis-research-database/","ATN International Inc")</f>
        <v>0</v>
      </c>
      <c r="C3" t="s">
        <v>56</v>
      </c>
      <c r="D3">
        <v>40.18</v>
      </c>
      <c r="E3">
        <v>0.016824198889192</v>
      </c>
      <c r="F3">
        <v>0</v>
      </c>
      <c r="G3">
        <v>-0.1294494367038759</v>
      </c>
      <c r="H3">
        <v>0.6759963113677461</v>
      </c>
      <c r="I3">
        <v>635.799681</v>
      </c>
      <c r="J3" t="s">
        <v>58</v>
      </c>
      <c r="K3" t="s">
        <v>58</v>
      </c>
      <c r="L3">
        <v>0.420835191787594</v>
      </c>
      <c r="M3">
        <v>51.86</v>
      </c>
      <c r="N3">
        <v>37.35</v>
      </c>
    </row>
    <row r="4" spans="1:14">
      <c r="A4" s="1" t="s">
        <v>16</v>
      </c>
      <c r="B4">
        <f>HYPERLINK("https://www.suredividend.com/sure-analysis-research-database/","Activision Blizzard Inc")</f>
        <v>0</v>
      </c>
      <c r="C4" t="s">
        <v>56</v>
      </c>
      <c r="D4">
        <v>79.12</v>
      </c>
      <c r="E4">
        <v>0.005940343766530001</v>
      </c>
      <c r="H4">
        <v>0.469999998807907</v>
      </c>
      <c r="I4">
        <v>61625.664766</v>
      </c>
      <c r="J4">
        <v>23.32538409011355</v>
      </c>
      <c r="K4">
        <v>0.1394658750171831</v>
      </c>
      <c r="L4">
        <v>0.449945077611843</v>
      </c>
      <c r="M4">
        <v>104.03</v>
      </c>
      <c r="N4">
        <v>56.4</v>
      </c>
    </row>
    <row r="5" spans="1:14">
      <c r="A5" s="1" t="s">
        <v>17</v>
      </c>
      <c r="B5">
        <f>HYPERLINK("https://www.suredividend.com/sure-analysis-research-database/","Cars.com")</f>
        <v>0</v>
      </c>
      <c r="C5" t="s">
        <v>57</v>
      </c>
      <c r="D5">
        <v>14.94</v>
      </c>
      <c r="E5">
        <v>0</v>
      </c>
      <c r="H5">
        <v>0</v>
      </c>
      <c r="I5">
        <v>1032.383925</v>
      </c>
      <c r="J5">
        <v>49.41054488465589</v>
      </c>
      <c r="K5">
        <v>0</v>
      </c>
      <c r="L5">
        <v>1.830298802455215</v>
      </c>
      <c r="M5">
        <v>19.09</v>
      </c>
      <c r="N5">
        <v>10.73</v>
      </c>
    </row>
    <row r="6" spans="1:14">
      <c r="A6" s="1" t="s">
        <v>18</v>
      </c>
      <c r="B6">
        <f>HYPERLINK("https://www.suredividend.com/sure-analysis-research-database/","Cogent Communications Holdings Inc")</f>
        <v>0</v>
      </c>
      <c r="C6" t="s">
        <v>56</v>
      </c>
      <c r="D6">
        <v>63.64</v>
      </c>
      <c r="E6">
        <v>0.04903875524254001</v>
      </c>
      <c r="F6">
        <v>0.1369863013698631</v>
      </c>
      <c r="G6">
        <v>0.145950241313451</v>
      </c>
      <c r="H6">
        <v>3.120826383635282</v>
      </c>
      <c r="I6">
        <v>3033.959105</v>
      </c>
      <c r="J6">
        <v>131.579456355278</v>
      </c>
      <c r="K6">
        <v>6.340565590482084</v>
      </c>
      <c r="L6">
        <v>0.8998394021335291</v>
      </c>
      <c r="M6">
        <v>80.06</v>
      </c>
      <c r="N6">
        <v>53.93</v>
      </c>
    </row>
    <row r="7" spans="1:14">
      <c r="A7" s="1" t="s">
        <v>19</v>
      </c>
      <c r="B7">
        <f>HYPERLINK("https://www.suredividend.com/sure-analysis-research-database/","Charter Communications Inc.")</f>
        <v>0</v>
      </c>
      <c r="C7" t="s">
        <v>56</v>
      </c>
      <c r="D7">
        <v>563.54</v>
      </c>
      <c r="E7">
        <v>0</v>
      </c>
      <c r="H7">
        <v>0</v>
      </c>
      <c r="I7">
        <v>101037.691278</v>
      </c>
      <c r="J7">
        <v>23.55190938890909</v>
      </c>
      <c r="K7">
        <v>0</v>
      </c>
      <c r="L7">
        <v>0.6202590445213401</v>
      </c>
      <c r="M7">
        <v>825.62</v>
      </c>
      <c r="N7">
        <v>560.72</v>
      </c>
    </row>
    <row r="8" spans="1:14">
      <c r="A8" s="1" t="s">
        <v>20</v>
      </c>
      <c r="B8">
        <f>HYPERLINK("https://www.suredividend.com/sure-analysis-CMCSA/","Comcast Corp")</f>
        <v>0</v>
      </c>
      <c r="C8" t="s">
        <v>56</v>
      </c>
      <c r="D8">
        <v>49.67</v>
      </c>
      <c r="E8">
        <v>0.0201328769881216</v>
      </c>
      <c r="F8">
        <v>0.08695652173913038</v>
      </c>
      <c r="G8">
        <v>0.09681123419972182</v>
      </c>
      <c r="H8">
        <v>0.9941140412861681</v>
      </c>
      <c r="I8">
        <v>226469.305539</v>
      </c>
      <c r="J8">
        <v>15.63798546740091</v>
      </c>
      <c r="K8">
        <v>0.3196508171338161</v>
      </c>
      <c r="L8">
        <v>0.8174224957141381</v>
      </c>
      <c r="M8">
        <v>61.22</v>
      </c>
      <c r="N8">
        <v>46.06</v>
      </c>
    </row>
    <row r="9" spans="1:14">
      <c r="A9" s="1" t="s">
        <v>21</v>
      </c>
      <c r="B9">
        <f>HYPERLINK("https://www.suredividend.com/sure-analysis-research-database/","Cinemark Holdings Inc")</f>
        <v>0</v>
      </c>
      <c r="C9" t="s">
        <v>56</v>
      </c>
      <c r="D9">
        <v>15.76</v>
      </c>
      <c r="E9">
        <v>0</v>
      </c>
      <c r="H9">
        <v>0</v>
      </c>
      <c r="I9">
        <v>1885.312836</v>
      </c>
      <c r="J9" t="s">
        <v>58</v>
      </c>
      <c r="K9">
        <v>-0</v>
      </c>
      <c r="L9">
        <v>1.294551809724608</v>
      </c>
      <c r="M9">
        <v>27.85</v>
      </c>
      <c r="N9">
        <v>13.84</v>
      </c>
    </row>
    <row r="10" spans="1:14">
      <c r="A10" s="1" t="s">
        <v>22</v>
      </c>
      <c r="B10">
        <f>HYPERLINK("https://www.suredividend.com/sure-analysis-research-database/","Consolidated Communications Holdings Inc")</f>
        <v>0</v>
      </c>
      <c r="C10" t="s">
        <v>56</v>
      </c>
      <c r="D10">
        <v>7.22</v>
      </c>
      <c r="E10">
        <v>0</v>
      </c>
      <c r="H10">
        <v>0</v>
      </c>
      <c r="I10">
        <v>713.005216</v>
      </c>
      <c r="J10" t="s">
        <v>58</v>
      </c>
      <c r="K10">
        <v>-0</v>
      </c>
      <c r="L10">
        <v>0.8649997384922531</v>
      </c>
      <c r="M10">
        <v>9.890000000000001</v>
      </c>
      <c r="N10">
        <v>5.11</v>
      </c>
    </row>
    <row r="11" spans="1:14">
      <c r="A11" s="1" t="s">
        <v>23</v>
      </c>
      <c r="B11">
        <f>HYPERLINK("https://www.suredividend.com/sure-analysis-research-database/","Walt Disney Co (The)")</f>
        <v>0</v>
      </c>
      <c r="C11" t="s">
        <v>56</v>
      </c>
      <c r="D11">
        <v>136.51</v>
      </c>
      <c r="E11">
        <v>0</v>
      </c>
      <c r="H11">
        <v>0</v>
      </c>
      <c r="I11">
        <v>248128.213461</v>
      </c>
      <c r="J11">
        <v>62.18752217079699</v>
      </c>
      <c r="K11">
        <v>0</v>
      </c>
      <c r="L11">
        <v>0.9515487728740881</v>
      </c>
      <c r="M11">
        <v>203.02</v>
      </c>
      <c r="N11">
        <v>129.26</v>
      </c>
    </row>
    <row r="12" spans="1:14">
      <c r="A12" s="1" t="s">
        <v>24</v>
      </c>
      <c r="B12">
        <f>HYPERLINK("https://www.suredividend.com/sure-analysis-research-database/","Discovery Inc")</f>
        <v>0</v>
      </c>
      <c r="C12" t="s">
        <v>56</v>
      </c>
      <c r="D12">
        <v>26.86</v>
      </c>
      <c r="E12">
        <v>0</v>
      </c>
      <c r="H12">
        <v>0</v>
      </c>
      <c r="I12">
        <v>13416.11995</v>
      </c>
      <c r="J12">
        <v>14.18194497932346</v>
      </c>
      <c r="K12">
        <v>0</v>
      </c>
      <c r="L12">
        <v>0.470273443864018</v>
      </c>
      <c r="M12">
        <v>78.14</v>
      </c>
      <c r="N12">
        <v>21.66</v>
      </c>
    </row>
    <row r="13" spans="1:14">
      <c r="A13" s="1" t="s">
        <v>25</v>
      </c>
      <c r="B13">
        <f>HYPERLINK("https://www.suredividend.com/sure-analysis-research-database/","Discovery Inc")</f>
        <v>0</v>
      </c>
      <c r="C13" t="s">
        <v>56</v>
      </c>
      <c r="D13">
        <v>26.22</v>
      </c>
      <c r="E13">
        <v>0</v>
      </c>
      <c r="H13">
        <v>0</v>
      </c>
      <c r="I13">
        <v>13416.11995</v>
      </c>
      <c r="J13">
        <v>0</v>
      </c>
      <c r="K13" t="s">
        <v>58</v>
      </c>
      <c r="L13">
        <v>0.4863524373511861</v>
      </c>
      <c r="M13">
        <v>66.7</v>
      </c>
      <c r="N13">
        <v>20.86</v>
      </c>
    </row>
    <row r="14" spans="1:14">
      <c r="A14" s="1" t="s">
        <v>26</v>
      </c>
      <c r="B14">
        <f>HYPERLINK("https://www.suredividend.com/sure-analysis-research-database/","Dish Network Corp")</f>
        <v>0</v>
      </c>
      <c r="C14" t="s">
        <v>56</v>
      </c>
      <c r="D14">
        <v>31.1</v>
      </c>
      <c r="E14">
        <v>0</v>
      </c>
      <c r="H14">
        <v>0</v>
      </c>
      <c r="I14">
        <v>16358.382051</v>
      </c>
      <c r="J14">
        <v>6.313673988139463</v>
      </c>
      <c r="K14">
        <v>0</v>
      </c>
      <c r="L14">
        <v>1.180678144763035</v>
      </c>
      <c r="M14">
        <v>47.05</v>
      </c>
      <c r="N14">
        <v>28.53</v>
      </c>
    </row>
    <row r="15" spans="1:14">
      <c r="A15" s="1" t="s">
        <v>27</v>
      </c>
      <c r="B15">
        <f>HYPERLINK("https://www.suredividend.com/sure-analysis-research-database/","Electronic Arts, Inc.")</f>
        <v>0</v>
      </c>
      <c r="C15" t="s">
        <v>56</v>
      </c>
      <c r="D15">
        <v>131.01</v>
      </c>
      <c r="E15">
        <v>0.005182128850913</v>
      </c>
      <c r="H15">
        <v>0.6789107007581691</v>
      </c>
      <c r="I15">
        <v>37050.694814</v>
      </c>
      <c r="J15">
        <v>47.19833734322293</v>
      </c>
      <c r="K15">
        <v>0.2505205537853022</v>
      </c>
      <c r="L15">
        <v>0.469782177271247</v>
      </c>
      <c r="M15">
        <v>149.73</v>
      </c>
      <c r="N15">
        <v>119.92</v>
      </c>
    </row>
    <row r="16" spans="1:14">
      <c r="A16" s="1" t="s">
        <v>28</v>
      </c>
      <c r="B16">
        <f>HYPERLINK("https://www.suredividend.com/sure-analysis-research-database/","Meta Platforms Inc")</f>
        <v>0</v>
      </c>
      <c r="C16" t="s">
        <v>56</v>
      </c>
      <c r="D16">
        <v>300.15</v>
      </c>
      <c r="E16">
        <v>0</v>
      </c>
      <c r="H16">
        <v>0</v>
      </c>
      <c r="I16">
        <v>856628.138419</v>
      </c>
      <c r="J16">
        <v>21.25364442176405</v>
      </c>
      <c r="K16">
        <v>0</v>
      </c>
      <c r="L16">
        <v>1.335037863888771</v>
      </c>
      <c r="M16">
        <v>384.33</v>
      </c>
      <c r="N16">
        <v>253.5</v>
      </c>
    </row>
    <row r="17" spans="1:14">
      <c r="A17" s="1" t="s">
        <v>29</v>
      </c>
      <c r="B17">
        <f>HYPERLINK("https://www.suredividend.com/sure-analysis-research-database/","Fox Corporation")</f>
        <v>0</v>
      </c>
      <c r="C17" t="s">
        <v>56</v>
      </c>
      <c r="D17">
        <v>35.88</v>
      </c>
      <c r="E17">
        <v>0.013054394729073</v>
      </c>
      <c r="H17">
        <v>0.4683916828791491</v>
      </c>
      <c r="I17">
        <v>21487.487454</v>
      </c>
      <c r="J17">
        <v>0</v>
      </c>
      <c r="K17" t="s">
        <v>58</v>
      </c>
      <c r="L17">
        <v>0.5903693456343381</v>
      </c>
      <c r="M17">
        <v>41.85</v>
      </c>
      <c r="N17">
        <v>28.61</v>
      </c>
    </row>
    <row r="18" spans="1:14">
      <c r="A18" s="1" t="s">
        <v>30</v>
      </c>
      <c r="B18">
        <f>HYPERLINK("https://www.suredividend.com/sure-analysis-FOXA/","Fox Corporation")</f>
        <v>0</v>
      </c>
      <c r="C18" t="s">
        <v>56</v>
      </c>
      <c r="D18">
        <v>39.16</v>
      </c>
      <c r="E18">
        <v>0.01225740551583248</v>
      </c>
      <c r="H18">
        <v>0.468511159495184</v>
      </c>
      <c r="I18">
        <v>21487.487454</v>
      </c>
      <c r="J18">
        <v>12.31374639186246</v>
      </c>
      <c r="K18">
        <v>0.1577478651498936</v>
      </c>
      <c r="L18">
        <v>0.517715694492056</v>
      </c>
      <c r="M18">
        <v>44.51</v>
      </c>
      <c r="N18">
        <v>29.67</v>
      </c>
    </row>
    <row r="19" spans="1:14">
      <c r="A19" s="1" t="s">
        <v>31</v>
      </c>
      <c r="B19">
        <f>HYPERLINK("https://www.suredividend.com/sure-analysis-research-database/","Gannett Co Inc.")</f>
        <v>0</v>
      </c>
      <c r="C19" t="s">
        <v>56</v>
      </c>
      <c r="D19">
        <v>4.88</v>
      </c>
      <c r="E19">
        <v>0</v>
      </c>
      <c r="H19">
        <v>0</v>
      </c>
      <c r="I19">
        <v>695.971282</v>
      </c>
      <c r="J19">
        <v>0</v>
      </c>
      <c r="K19" t="s">
        <v>58</v>
      </c>
      <c r="L19">
        <v>1.450277270339993</v>
      </c>
      <c r="M19">
        <v>7.05</v>
      </c>
      <c r="N19">
        <v>3.66</v>
      </c>
    </row>
    <row r="20" spans="1:14">
      <c r="A20" s="1" t="s">
        <v>32</v>
      </c>
      <c r="B20">
        <f>HYPERLINK("https://www.suredividend.com/sure-analysis-research-database/","Alphabet Inc")</f>
        <v>0</v>
      </c>
      <c r="C20" t="s">
        <v>56</v>
      </c>
      <c r="D20">
        <v>2534.71</v>
      </c>
      <c r="E20">
        <v>0</v>
      </c>
      <c r="H20">
        <v>0</v>
      </c>
      <c r="I20">
        <v>1711362.705688</v>
      </c>
      <c r="J20">
        <v>0</v>
      </c>
      <c r="K20" t="s">
        <v>58</v>
      </c>
      <c r="L20">
        <v>1.237060736185607</v>
      </c>
      <c r="M20">
        <v>3037</v>
      </c>
      <c r="N20">
        <v>1809</v>
      </c>
    </row>
    <row r="21" spans="1:14">
      <c r="A21" s="1" t="s">
        <v>33</v>
      </c>
      <c r="B21">
        <f>HYPERLINK("https://www.suredividend.com/sure-analysis-research-database/","Alphabet Inc")</f>
        <v>0</v>
      </c>
      <c r="C21" t="s">
        <v>56</v>
      </c>
      <c r="D21">
        <v>2538.7</v>
      </c>
      <c r="E21">
        <v>0</v>
      </c>
      <c r="H21">
        <v>0</v>
      </c>
      <c r="I21">
        <v>1711362.705688</v>
      </c>
      <c r="J21">
        <v>24.23408629085615</v>
      </c>
      <c r="K21">
        <v>0</v>
      </c>
      <c r="L21">
        <v>1.261994596181355</v>
      </c>
      <c r="M21">
        <v>3019.33</v>
      </c>
      <c r="N21">
        <v>1797.28</v>
      </c>
    </row>
    <row r="22" spans="1:14">
      <c r="A22" s="1" t="s">
        <v>34</v>
      </c>
      <c r="B22">
        <f>HYPERLINK("https://www.suredividend.com/sure-analysis-IPG/","Interpublic Group Of Cos., Inc.")</f>
        <v>0</v>
      </c>
      <c r="C22" t="s">
        <v>56</v>
      </c>
      <c r="D22">
        <v>35.22</v>
      </c>
      <c r="E22">
        <v>0.03066439522998297</v>
      </c>
      <c r="F22">
        <v>0.05882352941176472</v>
      </c>
      <c r="G22">
        <v>0.08447177119769855</v>
      </c>
      <c r="H22">
        <v>1.067501836593638</v>
      </c>
      <c r="I22">
        <v>13868.060257</v>
      </c>
      <c r="J22">
        <v>19.60981371210407</v>
      </c>
      <c r="K22">
        <v>0.5997201329177742</v>
      </c>
      <c r="L22">
        <v>1.139268139546106</v>
      </c>
      <c r="M22">
        <v>39.04</v>
      </c>
      <c r="N22">
        <v>23.1</v>
      </c>
    </row>
    <row r="23" spans="1:14">
      <c r="A23" s="1" t="s">
        <v>35</v>
      </c>
      <c r="B23">
        <f>HYPERLINK("https://www.suredividend.com/sure-analysis-LUMN/","Lumen Technologies Inc")</f>
        <v>0</v>
      </c>
      <c r="C23" t="s">
        <v>58</v>
      </c>
      <c r="D23">
        <v>12.1</v>
      </c>
      <c r="E23">
        <v>0.08264462809917356</v>
      </c>
      <c r="F23">
        <v>0</v>
      </c>
      <c r="G23">
        <v>-0.1427465338741598</v>
      </c>
      <c r="H23">
        <v>0.985413991325188</v>
      </c>
      <c r="I23">
        <v>12389.119409</v>
      </c>
      <c r="J23" t="s">
        <v>58</v>
      </c>
      <c r="K23" t="s">
        <v>58</v>
      </c>
      <c r="L23">
        <v>0.507173408733256</v>
      </c>
      <c r="M23">
        <v>15.68</v>
      </c>
      <c r="N23">
        <v>10.6</v>
      </c>
    </row>
    <row r="24" spans="1:14">
      <c r="A24" s="1" t="s">
        <v>36</v>
      </c>
      <c r="B24">
        <f>HYPERLINK("https://www.suredividend.com/sure-analysis-research-database/","Loyalty Ventures Inc")</f>
        <v>0</v>
      </c>
      <c r="C24" t="s">
        <v>58</v>
      </c>
      <c r="D24">
        <v>31.35</v>
      </c>
      <c r="E24">
        <v>0</v>
      </c>
      <c r="H24">
        <v>0</v>
      </c>
      <c r="I24">
        <v>770.74718</v>
      </c>
      <c r="J24">
        <v>0</v>
      </c>
      <c r="K24" t="s">
        <v>58</v>
      </c>
      <c r="M24">
        <v>52.5</v>
      </c>
      <c r="N24">
        <v>26.92</v>
      </c>
    </row>
    <row r="25" spans="1:14">
      <c r="A25" s="1" t="s">
        <v>37</v>
      </c>
      <c r="B25">
        <f>HYPERLINK("https://www.suredividend.com/sure-analysis-research-database/","Live Nation Entertainment Inc")</f>
        <v>0</v>
      </c>
      <c r="C25" t="s">
        <v>56</v>
      </c>
      <c r="D25">
        <v>106.12</v>
      </c>
      <c r="E25">
        <v>0</v>
      </c>
      <c r="H25">
        <v>0</v>
      </c>
      <c r="I25">
        <v>23840.918882</v>
      </c>
      <c r="J25" t="s">
        <v>58</v>
      </c>
      <c r="K25">
        <v>-0</v>
      </c>
      <c r="L25">
        <v>1.300951129730803</v>
      </c>
      <c r="M25">
        <v>127.75</v>
      </c>
      <c r="N25">
        <v>65.88</v>
      </c>
    </row>
    <row r="26" spans="1:14">
      <c r="A26" s="1" t="s">
        <v>38</v>
      </c>
      <c r="B26">
        <f>HYPERLINK("https://www.suredividend.com/sure-analysis-research-database/","Marcus Corp.")</f>
        <v>0</v>
      </c>
      <c r="C26" t="s">
        <v>56</v>
      </c>
      <c r="D26">
        <v>17.04</v>
      </c>
      <c r="E26">
        <v>0</v>
      </c>
      <c r="H26">
        <v>0</v>
      </c>
      <c r="I26">
        <v>413.892024</v>
      </c>
      <c r="J26" t="s">
        <v>58</v>
      </c>
      <c r="K26">
        <v>-0</v>
      </c>
      <c r="L26">
        <v>0.9377086181875771</v>
      </c>
      <c r="M26">
        <v>24.71</v>
      </c>
      <c r="N26">
        <v>14.42</v>
      </c>
    </row>
    <row r="27" spans="1:14">
      <c r="A27" s="1" t="s">
        <v>39</v>
      </c>
      <c r="B27">
        <f>HYPERLINK("https://www.suredividend.com/sure-analysis-research-database/","Match Group Inc.")</f>
        <v>0</v>
      </c>
      <c r="C27" t="s">
        <v>56</v>
      </c>
      <c r="D27">
        <v>111.7</v>
      </c>
      <c r="E27">
        <v>0</v>
      </c>
      <c r="H27">
        <v>0</v>
      </c>
      <c r="I27">
        <v>31620.62935</v>
      </c>
      <c r="J27">
        <v>53.87425051266412</v>
      </c>
      <c r="K27">
        <v>0</v>
      </c>
      <c r="L27">
        <v>1.431399217579496</v>
      </c>
      <c r="M27">
        <v>182</v>
      </c>
      <c r="N27">
        <v>109.08</v>
      </c>
    </row>
    <row r="28" spans="1:14">
      <c r="A28" s="1" t="s">
        <v>40</v>
      </c>
      <c r="B28">
        <f>HYPERLINK("https://www.suredividend.com/sure-analysis-research-database/","NetFlix Inc")</f>
        <v>0</v>
      </c>
      <c r="C28" t="s">
        <v>56</v>
      </c>
      <c r="D28">
        <v>366.42</v>
      </c>
      <c r="E28">
        <v>0</v>
      </c>
      <c r="H28">
        <v>0</v>
      </c>
      <c r="I28">
        <v>161882.526831</v>
      </c>
      <c r="J28">
        <v>32.04988498835567</v>
      </c>
      <c r="K28">
        <v>0</v>
      </c>
      <c r="L28">
        <v>1.119289754531033</v>
      </c>
      <c r="M28">
        <v>700.99</v>
      </c>
      <c r="N28">
        <v>351.46</v>
      </c>
    </row>
    <row r="29" spans="1:14">
      <c r="A29" s="1" t="s">
        <v>41</v>
      </c>
      <c r="B29">
        <f>HYPERLINK("https://www.suredividend.com/sure-analysis-research-database/","News Corp")</f>
        <v>0</v>
      </c>
      <c r="C29" t="s">
        <v>56</v>
      </c>
      <c r="D29">
        <v>21.79</v>
      </c>
      <c r="E29">
        <v>0.009157104629305001</v>
      </c>
      <c r="H29">
        <v>0.199533309872564</v>
      </c>
      <c r="I29">
        <v>12871.002043</v>
      </c>
      <c r="J29">
        <v>0</v>
      </c>
      <c r="K29" t="s">
        <v>58</v>
      </c>
      <c r="L29">
        <v>1.116983181884119</v>
      </c>
      <c r="M29">
        <v>26.09</v>
      </c>
      <c r="N29">
        <v>18.14</v>
      </c>
    </row>
    <row r="30" spans="1:14">
      <c r="A30" s="1" t="s">
        <v>42</v>
      </c>
      <c r="B30">
        <f>HYPERLINK("https://www.suredividend.com/sure-analysis-research-database/","News Corp")</f>
        <v>0</v>
      </c>
      <c r="C30" t="s">
        <v>56</v>
      </c>
      <c r="D30">
        <v>21.68</v>
      </c>
      <c r="E30">
        <v>0.009204015421261001</v>
      </c>
      <c r="H30">
        <v>0.199543054332939</v>
      </c>
      <c r="I30">
        <v>12871.002043</v>
      </c>
      <c r="J30">
        <v>26.16057325886179</v>
      </c>
      <c r="K30">
        <v>0.2410231360465503</v>
      </c>
      <c r="L30">
        <v>1.085472320629372</v>
      </c>
      <c r="M30">
        <v>27.84</v>
      </c>
      <c r="N30">
        <v>18.56</v>
      </c>
    </row>
    <row r="31" spans="1:14">
      <c r="A31" s="1" t="s">
        <v>43</v>
      </c>
      <c r="B31">
        <f>HYPERLINK("https://www.suredividend.com/sure-analysis-OMC/","Omnicom Group, Inc.")</f>
        <v>0</v>
      </c>
      <c r="C31" t="s">
        <v>56</v>
      </c>
      <c r="D31">
        <v>75.48</v>
      </c>
      <c r="E31">
        <v>0.03709591944886062</v>
      </c>
      <c r="F31">
        <v>0.07692307692307709</v>
      </c>
      <c r="G31">
        <v>0.04941452284458392</v>
      </c>
      <c r="H31">
        <v>2.760837540378289</v>
      </c>
      <c r="I31">
        <v>16043.917241</v>
      </c>
      <c r="J31">
        <v>11.54404751803137</v>
      </c>
      <c r="K31">
        <v>0.4300370000589235</v>
      </c>
      <c r="L31">
        <v>0.663461558435365</v>
      </c>
      <c r="M31">
        <v>84.02</v>
      </c>
      <c r="N31">
        <v>59.51</v>
      </c>
    </row>
    <row r="32" spans="1:14">
      <c r="A32" s="1" t="s">
        <v>44</v>
      </c>
      <c r="B32">
        <f>HYPERLINK("https://www.suredividend.com/sure-analysis-research-database/","QuinStreet Inc")</f>
        <v>0</v>
      </c>
      <c r="C32" t="s">
        <v>56</v>
      </c>
      <c r="D32">
        <v>15.82</v>
      </c>
      <c r="E32">
        <v>0</v>
      </c>
      <c r="H32">
        <v>0</v>
      </c>
      <c r="I32">
        <v>858.114895</v>
      </c>
      <c r="J32">
        <v>71.7067681591042</v>
      </c>
      <c r="K32">
        <v>0</v>
      </c>
      <c r="L32">
        <v>1.291411452622115</v>
      </c>
      <c r="M32">
        <v>25.99</v>
      </c>
      <c r="N32">
        <v>13.23</v>
      </c>
    </row>
    <row r="33" spans="1:14">
      <c r="A33" s="1" t="s">
        <v>45</v>
      </c>
      <c r="B33">
        <f>HYPERLINK("https://www.suredividend.com/sure-analysis-SCHL/","Scholastic Corp.")</f>
        <v>0</v>
      </c>
      <c r="C33" t="s">
        <v>56</v>
      </c>
      <c r="D33">
        <v>40.86</v>
      </c>
      <c r="E33">
        <v>0.01468428781204112</v>
      </c>
      <c r="F33">
        <v>0</v>
      </c>
      <c r="G33">
        <v>0</v>
      </c>
      <c r="H33">
        <v>0.596042745692923</v>
      </c>
      <c r="I33">
        <v>1344.313776</v>
      </c>
      <c r="J33">
        <v>35.56385651428571</v>
      </c>
      <c r="K33">
        <v>0.5468282070577275</v>
      </c>
      <c r="L33">
        <v>0.715595358382434</v>
      </c>
      <c r="M33">
        <v>43.54</v>
      </c>
      <c r="N33">
        <v>24.36</v>
      </c>
    </row>
    <row r="34" spans="1:14">
      <c r="A34" s="1" t="s">
        <v>46</v>
      </c>
      <c r="B34">
        <f>HYPERLINK("https://www.suredividend.com/sure-analysis-research-database/","Shenandoah Telecommunications Co.")</f>
        <v>0</v>
      </c>
      <c r="C34" t="s">
        <v>56</v>
      </c>
      <c r="D34">
        <v>22.9</v>
      </c>
      <c r="E34">
        <v>0.003056768571966</v>
      </c>
      <c r="H34">
        <v>0.070000000298023</v>
      </c>
      <c r="I34">
        <v>1144.207179</v>
      </c>
      <c r="J34">
        <v>1.092555524140723</v>
      </c>
      <c r="K34">
        <v>0.003344481619590205</v>
      </c>
      <c r="L34">
        <v>0.678393719360727</v>
      </c>
      <c r="M34">
        <v>38.62</v>
      </c>
      <c r="N34">
        <v>22.27</v>
      </c>
    </row>
    <row r="35" spans="1:14">
      <c r="A35" s="1" t="s">
        <v>47</v>
      </c>
      <c r="B35">
        <f>HYPERLINK("https://www.suredividend.com/sure-analysis-research-database/","E.W. Scripps Co.")</f>
        <v>0</v>
      </c>
      <c r="C35" t="s">
        <v>56</v>
      </c>
      <c r="D35">
        <v>20.3</v>
      </c>
      <c r="E35">
        <v>0</v>
      </c>
      <c r="H35">
        <v>0</v>
      </c>
      <c r="I35">
        <v>1433.009622</v>
      </c>
      <c r="J35">
        <v>5.158793369213046</v>
      </c>
      <c r="K35">
        <v>0</v>
      </c>
      <c r="L35">
        <v>1.224570891263737</v>
      </c>
      <c r="M35">
        <v>24.78</v>
      </c>
      <c r="N35">
        <v>14.74</v>
      </c>
    </row>
    <row r="36" spans="1:14">
      <c r="A36" s="1" t="s">
        <v>48</v>
      </c>
      <c r="B36">
        <f>HYPERLINK("https://www.suredividend.com/sure-analysis-T/","AT&amp;T, Inc.")</f>
        <v>0</v>
      </c>
      <c r="C36" t="s">
        <v>56</v>
      </c>
      <c r="D36">
        <v>26.48</v>
      </c>
      <c r="E36">
        <v>0.07854984894259819</v>
      </c>
      <c r="F36">
        <v>0</v>
      </c>
      <c r="G36">
        <v>0.01195558756219928</v>
      </c>
      <c r="H36">
        <v>2.029524165439956</v>
      </c>
      <c r="I36">
        <v>189067.2</v>
      </c>
      <c r="J36">
        <v>200.2830508474576</v>
      </c>
      <c r="K36">
        <v>15.45715282132487</v>
      </c>
      <c r="L36">
        <v>0.340240504571249</v>
      </c>
      <c r="M36">
        <v>32.57</v>
      </c>
      <c r="N36">
        <v>21.58</v>
      </c>
    </row>
    <row r="37" spans="1:14">
      <c r="A37" s="1" t="s">
        <v>49</v>
      </c>
      <c r="B37">
        <f>HYPERLINK("https://www.suredividend.com/sure-analysis-research-database/","Thryv Holdings Inc")</f>
        <v>0</v>
      </c>
      <c r="C37" t="s">
        <v>58</v>
      </c>
      <c r="D37">
        <v>31.56</v>
      </c>
      <c r="E37">
        <v>0</v>
      </c>
      <c r="H37">
        <v>0</v>
      </c>
      <c r="I37">
        <v>1071.982645</v>
      </c>
      <c r="J37">
        <v>0</v>
      </c>
      <c r="K37" t="s">
        <v>58</v>
      </c>
      <c r="L37">
        <v>1.400929329490633</v>
      </c>
      <c r="M37">
        <v>42.99</v>
      </c>
      <c r="N37">
        <v>16.88</v>
      </c>
    </row>
    <row r="38" spans="1:14">
      <c r="A38" s="1" t="s">
        <v>50</v>
      </c>
      <c r="B38">
        <f>HYPERLINK("https://www.suredividend.com/sure-analysis-research-database/","T-Mobile US Inc")</f>
        <v>0</v>
      </c>
      <c r="C38" t="s">
        <v>56</v>
      </c>
      <c r="D38">
        <v>105.67</v>
      </c>
      <c r="E38">
        <v>0</v>
      </c>
      <c r="H38">
        <v>0</v>
      </c>
      <c r="I38">
        <v>131987.486409</v>
      </c>
      <c r="J38">
        <v>39.37574176892304</v>
      </c>
      <c r="K38">
        <v>0</v>
      </c>
      <c r="L38">
        <v>0.8233221881840911</v>
      </c>
      <c r="M38">
        <v>150.2</v>
      </c>
      <c r="N38">
        <v>101.51</v>
      </c>
    </row>
    <row r="39" spans="1:14">
      <c r="A39" s="1" t="s">
        <v>51</v>
      </c>
      <c r="B39">
        <f>HYPERLINK("https://www.suredividend.com/sure-analysis-research-database/","Techtarget Inc.")</f>
        <v>0</v>
      </c>
      <c r="C39" t="s">
        <v>56</v>
      </c>
      <c r="D39">
        <v>78.15000000000001</v>
      </c>
      <c r="E39">
        <v>0</v>
      </c>
      <c r="H39">
        <v>0</v>
      </c>
      <c r="I39">
        <v>2252.258461</v>
      </c>
      <c r="J39">
        <v>111.3876587982196</v>
      </c>
      <c r="K39">
        <v>0</v>
      </c>
      <c r="L39">
        <v>2.314007533982113</v>
      </c>
      <c r="M39">
        <v>111.44</v>
      </c>
      <c r="N39">
        <v>63.76</v>
      </c>
    </row>
    <row r="40" spans="1:14">
      <c r="A40" s="1" t="s">
        <v>52</v>
      </c>
      <c r="B40">
        <f>HYPERLINK("https://www.suredividend.com/sure-analysis-research-database/","Take-Two Interactive Software, Inc.")</f>
        <v>0</v>
      </c>
      <c r="C40" t="s">
        <v>56</v>
      </c>
      <c r="D40">
        <v>158.39</v>
      </c>
      <c r="E40">
        <v>0</v>
      </c>
      <c r="H40">
        <v>0</v>
      </c>
      <c r="I40">
        <v>18262.333105</v>
      </c>
      <c r="J40">
        <v>32.40225669837282</v>
      </c>
      <c r="K40">
        <v>0</v>
      </c>
      <c r="L40">
        <v>0.6372504827812701</v>
      </c>
      <c r="M40">
        <v>214.91</v>
      </c>
      <c r="N40">
        <v>138.19</v>
      </c>
    </row>
    <row r="41" spans="1:14">
      <c r="A41" s="1" t="s">
        <v>53</v>
      </c>
      <c r="B41">
        <f>HYPERLINK("https://www.suredividend.com/sure-analysis-research-database/","Twitter Inc")</f>
        <v>0</v>
      </c>
      <c r="C41" t="s">
        <v>56</v>
      </c>
      <c r="D41">
        <v>34.17</v>
      </c>
      <c r="E41">
        <v>0</v>
      </c>
      <c r="H41">
        <v>0</v>
      </c>
      <c r="I41">
        <v>27322.669224</v>
      </c>
      <c r="J41" t="s">
        <v>58</v>
      </c>
      <c r="K41">
        <v>-0</v>
      </c>
      <c r="L41">
        <v>1.513571478250261</v>
      </c>
      <c r="M41">
        <v>80.75</v>
      </c>
      <c r="N41">
        <v>32.05</v>
      </c>
    </row>
    <row r="42" spans="1:14">
      <c r="A42" s="1" t="s">
        <v>54</v>
      </c>
      <c r="B42">
        <f>HYPERLINK("https://www.suredividend.com/sure-analysis-VIAC/","ViacomCBS Inc")</f>
        <v>0</v>
      </c>
      <c r="C42" t="s">
        <v>56</v>
      </c>
      <c r="D42">
        <v>32.86</v>
      </c>
      <c r="E42">
        <v>0.02921485088253195</v>
      </c>
      <c r="F42">
        <v>0</v>
      </c>
      <c r="G42">
        <v>0.05922384104881218</v>
      </c>
      <c r="H42">
        <v>0.9501299404941461</v>
      </c>
      <c r="I42">
        <v>21394.106155</v>
      </c>
      <c r="J42">
        <v>6.492900198698027</v>
      </c>
      <c r="K42">
        <v>0.1848501829755148</v>
      </c>
      <c r="L42">
        <v>0.5304352199344511</v>
      </c>
      <c r="M42">
        <v>99.98999999999999</v>
      </c>
      <c r="N42">
        <v>28.29</v>
      </c>
    </row>
    <row r="43" spans="1:14">
      <c r="A43" s="1" t="s">
        <v>55</v>
      </c>
      <c r="B43">
        <f>HYPERLINK("https://www.suredividend.com/sure-analysis-VZ/","Verizon Communications Inc")</f>
        <v>0</v>
      </c>
      <c r="C43" t="s">
        <v>56</v>
      </c>
      <c r="D43">
        <v>52.9</v>
      </c>
      <c r="E43">
        <v>0.04839319470699433</v>
      </c>
      <c r="F43">
        <v>0.01992031872509958</v>
      </c>
      <c r="G43">
        <v>0.02076459231146877</v>
      </c>
      <c r="H43">
        <v>3.130266124161096</v>
      </c>
      <c r="I43">
        <v>222062.237141</v>
      </c>
      <c r="J43">
        <v>10.07541910803539</v>
      </c>
      <c r="K43">
        <v>0.5883958880002059</v>
      </c>
      <c r="M43">
        <v>58.44</v>
      </c>
      <c r="N43">
        <v>49.09</v>
      </c>
    </row>
  </sheetData>
  <autoFilter ref="A1:O43"/>
  <conditionalFormatting sqref="A1:N1">
    <cfRule type="cellIs" dxfId="8" priority="15" operator="notEqual">
      <formula>-13.345</formula>
    </cfRule>
  </conditionalFormatting>
  <conditionalFormatting sqref="A2:A43">
    <cfRule type="cellIs" dxfId="0" priority="1" operator="notEqual">
      <formula>"None"</formula>
    </cfRule>
  </conditionalFormatting>
  <conditionalFormatting sqref="B2:B43">
    <cfRule type="cellIs" dxfId="1" priority="2" operator="notEqual">
      <formula>"None"</formula>
    </cfRule>
  </conditionalFormatting>
  <conditionalFormatting sqref="C2:C43">
    <cfRule type="cellIs" dxfId="0" priority="3" operator="notEqual">
      <formula>"None"</formula>
    </cfRule>
  </conditionalFormatting>
  <conditionalFormatting sqref="D2:D43">
    <cfRule type="cellIs" dxfId="2" priority="4" operator="notEqual">
      <formula>"None"</formula>
    </cfRule>
  </conditionalFormatting>
  <conditionalFormatting sqref="E2:E43">
    <cfRule type="cellIs" dxfId="3" priority="5" operator="notEqual">
      <formula>"None"</formula>
    </cfRule>
  </conditionalFormatting>
  <conditionalFormatting sqref="F2:F43">
    <cfRule type="cellIs" dxfId="4" priority="6" operator="notEqual">
      <formula>"None"</formula>
    </cfRule>
  </conditionalFormatting>
  <conditionalFormatting sqref="G2:G43">
    <cfRule type="cellIs" dxfId="3" priority="7" operator="notEqual">
      <formula>"None"</formula>
    </cfRule>
  </conditionalFormatting>
  <conditionalFormatting sqref="H2:H43">
    <cfRule type="cellIs" dxfId="2" priority="8" operator="notEqual">
      <formula>"None"</formula>
    </cfRule>
  </conditionalFormatting>
  <conditionalFormatting sqref="I2:I43">
    <cfRule type="cellIs" dxfId="5" priority="9" operator="notEqual">
      <formula>"None"</formula>
    </cfRule>
  </conditionalFormatting>
  <conditionalFormatting sqref="J2:J43">
    <cfRule type="cellIs" dxfId="6" priority="10" operator="notEqual">
      <formula>"None"</formula>
    </cfRule>
  </conditionalFormatting>
  <conditionalFormatting sqref="K2:K43">
    <cfRule type="cellIs" dxfId="3" priority="11" operator="notEqual">
      <formula>"None"</formula>
    </cfRule>
  </conditionalFormatting>
  <conditionalFormatting sqref="L2:L43">
    <cfRule type="cellIs" dxfId="7" priority="12" operator="notEqual">
      <formula>"None"</formula>
    </cfRule>
  </conditionalFormatting>
  <conditionalFormatting sqref="M2:M43">
    <cfRule type="cellIs" dxfId="2" priority="13" operator="notEqual">
      <formula>"None"</formula>
    </cfRule>
  </conditionalFormatting>
  <conditionalFormatting sqref="N2:N43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>
      <c r="A2" s="1" t="s">
        <v>14</v>
      </c>
      <c r="B2">
        <f>HYPERLINK("https://www.suredividend.com/sure-analysis-research-database/","AMC Networks Inc")</f>
        <v>0</v>
      </c>
      <c r="C2">
        <v>0.07822939866369701</v>
      </c>
      <c r="D2">
        <v>-0.09084507042253501</v>
      </c>
      <c r="E2">
        <v>-0.258472142446869</v>
      </c>
      <c r="F2">
        <v>0.124564459930313</v>
      </c>
      <c r="G2">
        <v>-0.288182319426576</v>
      </c>
      <c r="H2">
        <v>0.012549019607843</v>
      </c>
      <c r="I2">
        <v>-0.3135412974122651</v>
      </c>
    </row>
    <row r="3" spans="1:9">
      <c r="A3" s="1" t="s">
        <v>15</v>
      </c>
      <c r="B3">
        <f>HYPERLINK("https://www.suredividend.com/sure-analysis-research-database/","ATN International Inc")</f>
        <v>0</v>
      </c>
      <c r="C3">
        <v>-0.013924814834811</v>
      </c>
      <c r="D3">
        <v>-0.114156519591956</v>
      </c>
      <c r="E3">
        <v>-0.07179175608775701</v>
      </c>
      <c r="F3">
        <v>0.005757196495619001</v>
      </c>
      <c r="G3">
        <v>-0.149156038175746</v>
      </c>
      <c r="H3">
        <v>-0.266728107235083</v>
      </c>
      <c r="I3">
        <v>-0.461997011392059</v>
      </c>
    </row>
    <row r="4" spans="1:9">
      <c r="A4" s="1" t="s">
        <v>16</v>
      </c>
      <c r="B4">
        <f>HYPERLINK("https://www.suredividend.com/sure-analysis-research-database/","Activision Blizzard Inc")</f>
        <v>0</v>
      </c>
      <c r="C4">
        <v>0.214241866175568</v>
      </c>
      <c r="D4">
        <v>-0.025495750708215</v>
      </c>
      <c r="E4">
        <v>-0.135300546448087</v>
      </c>
      <c r="F4">
        <v>0.189237937772433</v>
      </c>
      <c r="G4">
        <v>-0.148788756093336</v>
      </c>
      <c r="H4">
        <v>0.347239368268698</v>
      </c>
      <c r="I4">
        <v>1.062210360052754</v>
      </c>
    </row>
    <row r="5" spans="1:9">
      <c r="A5" s="1" t="s">
        <v>17</v>
      </c>
      <c r="B5">
        <f>HYPERLINK("https://www.suredividend.com/sure-analysis-research-database/","Cars.com")</f>
        <v>0</v>
      </c>
      <c r="C5">
        <v>-0.08343558282208501</v>
      </c>
      <c r="D5">
        <v>0.141329258976317</v>
      </c>
      <c r="E5">
        <v>0.215622457282343</v>
      </c>
      <c r="F5">
        <v>-0.07147296457426901</v>
      </c>
      <c r="G5">
        <v>0.09051094890510901</v>
      </c>
      <c r="H5">
        <v>0.220588235294117</v>
      </c>
      <c r="I5">
        <v>-0.3946515397082651</v>
      </c>
    </row>
    <row r="6" spans="1:9">
      <c r="A6" s="1" t="s">
        <v>18</v>
      </c>
      <c r="B6">
        <f>HYPERLINK("https://www.suredividend.com/sure-analysis-research-database/","Cogent Communications Holdings Inc")</f>
        <v>0</v>
      </c>
      <c r="C6">
        <v>-0.134855899945622</v>
      </c>
      <c r="D6">
        <v>-0.131687669528295</v>
      </c>
      <c r="E6">
        <v>-0.155939064211763</v>
      </c>
      <c r="F6">
        <v>-0.130363487291609</v>
      </c>
      <c r="G6">
        <v>0.075861416066242</v>
      </c>
      <c r="H6">
        <v>-0.049886909071907</v>
      </c>
      <c r="I6">
        <v>0.89882859819665</v>
      </c>
    </row>
    <row r="7" spans="1:9">
      <c r="A7" s="1" t="s">
        <v>19</v>
      </c>
      <c r="B7">
        <f>HYPERLINK("https://www.suredividend.com/sure-analysis-research-database/","Charter Communications Inc.")</f>
        <v>0</v>
      </c>
      <c r="C7">
        <v>-0.130741940459663</v>
      </c>
      <c r="D7">
        <v>-0.229093993242226</v>
      </c>
      <c r="E7">
        <v>-0.22463917667616</v>
      </c>
      <c r="F7">
        <v>-0.135635075233523</v>
      </c>
      <c r="G7">
        <v>-0.135900148734225</v>
      </c>
      <c r="H7">
        <v>0.116650484475003</v>
      </c>
      <c r="I7">
        <v>0.816054912829106</v>
      </c>
    </row>
    <row r="8" spans="1:9">
      <c r="A8" s="1" t="s">
        <v>20</v>
      </c>
      <c r="B8">
        <f>HYPERLINK("https://www.suredividend.com/sure-analysis-CMCSA/","Comcast Corp")</f>
        <v>0</v>
      </c>
      <c r="C8">
        <v>-0.002279871845089</v>
      </c>
      <c r="D8">
        <v>-0.07699740771367701</v>
      </c>
      <c r="E8">
        <v>-0.140907141176958</v>
      </c>
      <c r="F8">
        <v>-0.008226508526017001</v>
      </c>
      <c r="G8">
        <v>0.028517708643938</v>
      </c>
      <c r="H8">
        <v>0.154697365606896</v>
      </c>
      <c r="I8">
        <v>-0.256828736952982</v>
      </c>
    </row>
    <row r="9" spans="1:9">
      <c r="A9" s="1" t="s">
        <v>21</v>
      </c>
      <c r="B9">
        <f>HYPERLINK("https://www.suredividend.com/sure-analysis-research-database/","Cinemark Holdings Inc")</f>
        <v>0</v>
      </c>
      <c r="C9">
        <v>-0.09581181870338401</v>
      </c>
      <c r="D9">
        <v>-0.219415552253591</v>
      </c>
      <c r="E9">
        <v>-0.003792667509481</v>
      </c>
      <c r="F9">
        <v>-0.022332506203474</v>
      </c>
      <c r="G9">
        <v>-0.258003766478342</v>
      </c>
      <c r="H9">
        <v>-0.503473480253934</v>
      </c>
      <c r="I9">
        <v>-0.5745404578009461</v>
      </c>
    </row>
    <row r="10" spans="1:9">
      <c r="A10" s="1" t="s">
        <v>22</v>
      </c>
      <c r="B10">
        <f>HYPERLINK("https://www.suredividend.com/sure-analysis-research-database/","Consolidated Communications Holdings Inc")</f>
        <v>0</v>
      </c>
      <c r="C10">
        <v>-0.08142493638676801</v>
      </c>
      <c r="D10">
        <v>-0.09182389937106901</v>
      </c>
      <c r="E10">
        <v>-0.17391304347826</v>
      </c>
      <c r="F10">
        <v>-0.03475935828877001</v>
      </c>
      <c r="G10">
        <v>0.290437890974084</v>
      </c>
      <c r="H10">
        <v>0.444</v>
      </c>
      <c r="I10">
        <v>-0.643550083188103</v>
      </c>
    </row>
    <row r="11" spans="1:9">
      <c r="A11" s="1" t="s">
        <v>23</v>
      </c>
      <c r="B11">
        <f>HYPERLINK("https://www.suredividend.com/sure-analysis-research-database/","Walt Disney Co (The)")</f>
        <v>0</v>
      </c>
      <c r="C11">
        <v>-0.111436568378571</v>
      </c>
      <c r="D11">
        <v>-0.206383349805243</v>
      </c>
      <c r="E11">
        <v>-0.22499148404678</v>
      </c>
      <c r="F11">
        <v>-0.118664858932145</v>
      </c>
      <c r="G11">
        <v>-0.205829309442085</v>
      </c>
      <c r="H11">
        <v>-0.025485436893204</v>
      </c>
      <c r="I11">
        <v>0.319430550360376</v>
      </c>
    </row>
    <row r="12" spans="1:9">
      <c r="A12" s="1" t="s">
        <v>24</v>
      </c>
      <c r="B12">
        <f>HYPERLINK("https://www.suredividend.com/sure-analysis-research-database/","Discovery Inc")</f>
        <v>0</v>
      </c>
      <c r="C12">
        <v>0.09991809991809901</v>
      </c>
      <c r="D12">
        <v>0.062079873467773</v>
      </c>
      <c r="E12">
        <v>-0.056550755180892</v>
      </c>
      <c r="F12">
        <v>0.141036533559897</v>
      </c>
      <c r="G12">
        <v>-0.311282051282051</v>
      </c>
      <c r="H12">
        <v>-0.114116094986807</v>
      </c>
      <c r="I12">
        <v>-0.026105873821609</v>
      </c>
    </row>
    <row r="13" spans="1:9">
      <c r="A13" s="1" t="s">
        <v>25</v>
      </c>
      <c r="B13">
        <f>HYPERLINK("https://www.suredividend.com/sure-analysis-research-database/","Discovery Inc")</f>
        <v>0</v>
      </c>
      <c r="C13">
        <v>0.112431056427662</v>
      </c>
      <c r="D13">
        <v>0.07459016393442601</v>
      </c>
      <c r="E13">
        <v>-0.022735743570629</v>
      </c>
      <c r="F13">
        <v>0.144978165938864</v>
      </c>
      <c r="G13">
        <v>-0.232435597189695</v>
      </c>
      <c r="H13">
        <v>-0.08465700820387501</v>
      </c>
      <c r="I13">
        <v>-0.030683918669131</v>
      </c>
    </row>
    <row r="14" spans="1:9">
      <c r="A14" s="1" t="s">
        <v>26</v>
      </c>
      <c r="B14">
        <f>HYPERLINK("https://www.suredividend.com/sure-analysis-research-database/","Dish Network Corp")</f>
        <v>0</v>
      </c>
      <c r="C14">
        <v>-0.05384849406753801</v>
      </c>
      <c r="D14">
        <v>-0.286533608625831</v>
      </c>
      <c r="E14">
        <v>-0.25383877159309</v>
      </c>
      <c r="F14">
        <v>-0.041307028360049</v>
      </c>
      <c r="G14">
        <v>0.013029315960912</v>
      </c>
      <c r="H14">
        <v>-0.153511159499183</v>
      </c>
      <c r="I14">
        <v>-0.498268137768148</v>
      </c>
    </row>
    <row r="15" spans="1:9">
      <c r="A15" s="1" t="s">
        <v>27</v>
      </c>
      <c r="B15">
        <f>HYPERLINK("https://www.suredividend.com/sure-analysis-research-database/","Electronic Arts, Inc.")</f>
        <v>0</v>
      </c>
      <c r="C15">
        <v>-0.011543684925305</v>
      </c>
      <c r="D15">
        <v>-0.07738526999561901</v>
      </c>
      <c r="E15">
        <v>-0.09412811646272201</v>
      </c>
      <c r="F15">
        <v>-0.00674753601213</v>
      </c>
      <c r="G15">
        <v>-0.101125908239507</v>
      </c>
      <c r="H15">
        <v>0.17226507274647</v>
      </c>
      <c r="I15">
        <v>0.616108534992246</v>
      </c>
    </row>
    <row r="16" spans="1:9">
      <c r="A16" s="1" t="s">
        <v>28</v>
      </c>
      <c r="B16">
        <f>HYPERLINK("https://www.suredividend.com/sure-analysis-research-database/","Meta Platforms Inc")</f>
        <v>0</v>
      </c>
      <c r="C16">
        <v>-0.104671280276816</v>
      </c>
      <c r="D16">
        <v>-0.08682953542851901</v>
      </c>
      <c r="E16">
        <v>-0.188323102301306</v>
      </c>
      <c r="F16">
        <v>-0.107625984837223</v>
      </c>
      <c r="G16">
        <v>0.079637423114276</v>
      </c>
      <c r="H16">
        <v>0.3772139120858951</v>
      </c>
      <c r="I16">
        <v>1.2828567082446</v>
      </c>
    </row>
    <row r="17" spans="1:9">
      <c r="A17" s="1" t="s">
        <v>29</v>
      </c>
      <c r="B17">
        <f>HYPERLINK("https://www.suredividend.com/sure-analysis-research-database/","Fox Corporation")</f>
        <v>0</v>
      </c>
      <c r="C17">
        <v>0.03969863807592</v>
      </c>
      <c r="D17">
        <v>-0.078345748779861</v>
      </c>
      <c r="E17">
        <v>0.062412279922539</v>
      </c>
      <c r="F17">
        <v>0.04697986577181201</v>
      </c>
      <c r="G17">
        <v>0.18453371365185</v>
      </c>
      <c r="H17">
        <v>0.024188898340403</v>
      </c>
      <c r="I17">
        <v>-0.060757571791314</v>
      </c>
    </row>
    <row r="18" spans="1:9">
      <c r="A18" s="1" t="s">
        <v>30</v>
      </c>
      <c r="B18">
        <f>HYPERLINK("https://www.suredividend.com/sure-analysis-FOXA/","Fox Corporation")</f>
        <v>0</v>
      </c>
      <c r="C18">
        <v>0.05042918454935601</v>
      </c>
      <c r="D18">
        <v>-0.06382978723404201</v>
      </c>
      <c r="E18">
        <v>0.089117997980848</v>
      </c>
      <c r="F18">
        <v>0.06124661246612401</v>
      </c>
      <c r="G18">
        <v>0.234980604875587</v>
      </c>
      <c r="H18">
        <v>0.09939162878968601</v>
      </c>
      <c r="I18">
        <v>0.004022757165455</v>
      </c>
    </row>
    <row r="19" spans="1:9">
      <c r="A19" s="1" t="s">
        <v>31</v>
      </c>
      <c r="B19">
        <f>HYPERLINK("https://www.suredividend.com/sure-analysis-research-database/","Gannett Co Inc.")</f>
        <v>0</v>
      </c>
      <c r="C19">
        <v>-0.1301247771836</v>
      </c>
      <c r="D19">
        <v>-0.212903225806451</v>
      </c>
      <c r="E19">
        <v>-0.056092843326885</v>
      </c>
      <c r="F19">
        <v>-0.08442776735459601</v>
      </c>
      <c r="G19">
        <v>0.156398104265402</v>
      </c>
      <c r="H19">
        <v>-0.266165413533834</v>
      </c>
      <c r="I19">
        <v>-0.5466537846977071</v>
      </c>
    </row>
    <row r="20" spans="1:9">
      <c r="A20" s="1" t="s">
        <v>32</v>
      </c>
      <c r="B20">
        <f>HYPERLINK("https://www.suredividend.com/sure-analysis-research-database/","Alphabet Inc")</f>
        <v>0</v>
      </c>
      <c r="C20">
        <v>-0.138688686137587</v>
      </c>
      <c r="D20">
        <v>-0.08674237784006901</v>
      </c>
      <c r="E20">
        <v>-0.080400679166424</v>
      </c>
      <c r="F20">
        <v>-0.124025864065054</v>
      </c>
      <c r="G20">
        <v>0.334479309255554</v>
      </c>
      <c r="H20">
        <v>0.7281603043546441</v>
      </c>
      <c r="I20">
        <v>2.033147055655941</v>
      </c>
    </row>
    <row r="21" spans="1:9">
      <c r="A21" s="1" t="s">
        <v>33</v>
      </c>
      <c r="B21">
        <f>HYPERLINK("https://www.suredividend.com/sure-analysis-research-database/","Alphabet Inc")</f>
        <v>0</v>
      </c>
      <c r="C21">
        <v>-0.136005826438827</v>
      </c>
      <c r="D21">
        <v>-0.07648038880441101</v>
      </c>
      <c r="E21">
        <v>-0.045709130549186</v>
      </c>
      <c r="F21">
        <v>-0.123691768149559</v>
      </c>
      <c r="G21">
        <v>0.340192579766454</v>
      </c>
      <c r="H21">
        <v>0.73151817319956</v>
      </c>
      <c r="I21">
        <v>1.957306773836565</v>
      </c>
    </row>
    <row r="22" spans="1:9">
      <c r="A22" s="1" t="s">
        <v>34</v>
      </c>
      <c r="B22">
        <f>HYPERLINK("https://www.suredividend.com/sure-analysis-IPG/","Interpublic Group Of Cos., Inc.")</f>
        <v>0</v>
      </c>
      <c r="C22">
        <v>-0.044233378561736</v>
      </c>
      <c r="D22">
        <v>-0.017932080606528</v>
      </c>
      <c r="E22">
        <v>0.013490181634015</v>
      </c>
      <c r="F22">
        <v>-0.05954606141522</v>
      </c>
      <c r="G22">
        <v>0.477268437543254</v>
      </c>
      <c r="H22">
        <v>0.638535831922139</v>
      </c>
      <c r="I22">
        <v>0.7885526536291571</v>
      </c>
    </row>
    <row r="23" spans="1:9">
      <c r="A23" s="1" t="s">
        <v>35</v>
      </c>
      <c r="B23">
        <f>HYPERLINK("https://www.suredividend.com/sure-analysis-LUMN/","Lumen Technologies Inc")</f>
        <v>0</v>
      </c>
      <c r="C23">
        <v>-0.057632398753894</v>
      </c>
      <c r="D23">
        <v>-0.009819967266775</v>
      </c>
      <c r="E23">
        <v>-0.021850723102915</v>
      </c>
      <c r="F23">
        <v>-0.035856573705179</v>
      </c>
      <c r="G23">
        <v>0.125016270896479</v>
      </c>
      <c r="H23">
        <v>-0.125131501411719</v>
      </c>
      <c r="I23">
        <v>-0.427860814139876</v>
      </c>
    </row>
    <row r="24" spans="1:9">
      <c r="A24" s="1" t="s">
        <v>36</v>
      </c>
      <c r="B24">
        <f>HYPERLINK("https://www.suredividend.com/sure-analysis-research-database/","Loyalty Ventures Inc")</f>
        <v>0</v>
      </c>
      <c r="C24">
        <v>0.04291417165668601</v>
      </c>
      <c r="D24">
        <v>-0.361246943765281</v>
      </c>
      <c r="E24">
        <v>-0.361246943765281</v>
      </c>
      <c r="F24">
        <v>0.042567342866644</v>
      </c>
      <c r="G24">
        <v>-0.361246943765281</v>
      </c>
      <c r="H24">
        <v>-0.361246943765281</v>
      </c>
      <c r="I24">
        <v>-0.361246943765281</v>
      </c>
    </row>
    <row r="25" spans="1:9">
      <c r="A25" s="1" t="s">
        <v>37</v>
      </c>
      <c r="B25">
        <f>HYPERLINK("https://www.suredividend.com/sure-analysis-research-database/","Live Nation Entertainment Inc")</f>
        <v>0</v>
      </c>
      <c r="C25">
        <v>-0.104774759574827</v>
      </c>
      <c r="D25">
        <v>0.05571030640668501</v>
      </c>
      <c r="E25">
        <v>0.365590014155192</v>
      </c>
      <c r="F25">
        <v>-0.113376221906592</v>
      </c>
      <c r="G25">
        <v>0.5333044357751771</v>
      </c>
      <c r="H25">
        <v>0.473479589003054</v>
      </c>
      <c r="I25">
        <v>2.780548628428928</v>
      </c>
    </row>
    <row r="26" spans="1:9">
      <c r="A26" s="1" t="s">
        <v>38</v>
      </c>
      <c r="B26">
        <f>HYPERLINK("https://www.suredividend.com/sure-analysis-research-database/","Marcus Corp.")</f>
        <v>0</v>
      </c>
      <c r="C26">
        <v>-0.049107142857143</v>
      </c>
      <c r="D26">
        <v>-0.09841269841269801</v>
      </c>
      <c r="E26">
        <v>0.06036092097075201</v>
      </c>
      <c r="F26">
        <v>-0.045912653975363</v>
      </c>
      <c r="G26">
        <v>-0.024054982817869</v>
      </c>
      <c r="H26">
        <v>-0.4268859119543391</v>
      </c>
      <c r="I26">
        <v>-0.4157500617165421</v>
      </c>
    </row>
    <row r="27" spans="1:9">
      <c r="A27" s="1" t="s">
        <v>39</v>
      </c>
      <c r="B27">
        <f>HYPERLINK("https://www.suredividend.com/sure-analysis-research-database/","Match Group Inc.")</f>
        <v>0</v>
      </c>
      <c r="C27">
        <v>-0.162919664268585</v>
      </c>
      <c r="D27">
        <v>-0.333730987175663</v>
      </c>
      <c r="E27">
        <v>-0.326540455806101</v>
      </c>
      <c r="F27">
        <v>-0.155387523629489</v>
      </c>
      <c r="G27">
        <v>-0.198823698178166</v>
      </c>
      <c r="H27">
        <v>0.129195309340881</v>
      </c>
      <c r="I27">
        <v>0.129195309340881</v>
      </c>
    </row>
    <row r="28" spans="1:9">
      <c r="A28" s="1" t="s">
        <v>40</v>
      </c>
      <c r="B28">
        <f>HYPERLINK("https://www.suredividend.com/sure-analysis-research-database/","NetFlix Inc")</f>
        <v>0</v>
      </c>
      <c r="C28">
        <v>-0.403312218078783</v>
      </c>
      <c r="D28">
        <v>-0.454456123633981</v>
      </c>
      <c r="E28">
        <v>-0.28907083680953</v>
      </c>
      <c r="F28">
        <v>-0.391773454617887</v>
      </c>
      <c r="G28">
        <v>-0.341894464600021</v>
      </c>
      <c r="H28">
        <v>0.037546721032959</v>
      </c>
      <c r="I28">
        <v>1.626290137614678</v>
      </c>
    </row>
    <row r="29" spans="1:9">
      <c r="A29" s="1" t="s">
        <v>41</v>
      </c>
      <c r="B29">
        <f>HYPERLINK("https://www.suredividend.com/sure-analysis-research-database/","News Corp")</f>
        <v>0</v>
      </c>
      <c r="C29">
        <v>-0.03370288248337</v>
      </c>
      <c r="D29">
        <v>-0.108793456032719</v>
      </c>
      <c r="E29">
        <v>-0.06960657893613201</v>
      </c>
      <c r="F29">
        <v>-0.031555555555555</v>
      </c>
      <c r="G29">
        <v>0.197878013248673</v>
      </c>
      <c r="H29">
        <v>0.557307337711994</v>
      </c>
      <c r="I29">
        <v>0.836679647330534</v>
      </c>
    </row>
    <row r="30" spans="1:9">
      <c r="A30" s="1" t="s">
        <v>42</v>
      </c>
      <c r="B30">
        <f>HYPERLINK("https://www.suredividend.com/sure-analysis-research-database/","News Corp")</f>
        <v>0</v>
      </c>
      <c r="C30">
        <v>-0.02910882221227</v>
      </c>
      <c r="D30">
        <v>-0.102649006622516</v>
      </c>
      <c r="E30">
        <v>-0.120019158254488</v>
      </c>
      <c r="F30">
        <v>-0.028238458090542</v>
      </c>
      <c r="G30">
        <v>0.166042769244008</v>
      </c>
      <c r="H30">
        <v>0.594422463117948</v>
      </c>
      <c r="I30">
        <v>0.8873837796427201</v>
      </c>
    </row>
    <row r="31" spans="1:9">
      <c r="A31" s="1" t="s">
        <v>43</v>
      </c>
      <c r="B31">
        <f>HYPERLINK("https://www.suredividend.com/sure-analysis-OMC/","Omnicom Group, Inc.")</f>
        <v>0</v>
      </c>
      <c r="C31">
        <v>0.045574179249203</v>
      </c>
      <c r="D31">
        <v>0.085929103849523</v>
      </c>
      <c r="E31">
        <v>0.064279792220097</v>
      </c>
      <c r="F31">
        <v>0.030162412993039</v>
      </c>
      <c r="G31">
        <v>0.225270970265913</v>
      </c>
      <c r="H31">
        <v>0.052825388323513</v>
      </c>
      <c r="I31">
        <v>0.041583294924834</v>
      </c>
    </row>
    <row r="32" spans="1:9">
      <c r="A32" s="1" t="s">
        <v>44</v>
      </c>
      <c r="B32">
        <f>HYPERLINK("https://www.suredividend.com/sure-analysis-research-database/","QuinStreet Inc")</f>
        <v>0</v>
      </c>
      <c r="C32">
        <v>-0.137404580152671</v>
      </c>
      <c r="D32">
        <v>0.084304318026045</v>
      </c>
      <c r="E32">
        <v>-0.150375939849624</v>
      </c>
      <c r="F32">
        <v>-0.130291368884002</v>
      </c>
      <c r="G32">
        <v>-0.279271070615034</v>
      </c>
      <c r="H32">
        <v>0.09028256374913801</v>
      </c>
      <c r="I32">
        <v>3.346153846153846</v>
      </c>
    </row>
    <row r="33" spans="1:9">
      <c r="A33" s="1" t="s">
        <v>45</v>
      </c>
      <c r="B33">
        <f>HYPERLINK("https://www.suredividend.com/sure-analysis-SCHL/","Scholastic Corp.")</f>
        <v>0</v>
      </c>
      <c r="C33">
        <v>0.010885700148441</v>
      </c>
      <c r="D33">
        <v>0.142339531489821</v>
      </c>
      <c r="E33">
        <v>0.236986064985665</v>
      </c>
      <c r="F33">
        <v>0.022522522522522</v>
      </c>
      <c r="G33">
        <v>0.558013704114666</v>
      </c>
      <c r="H33">
        <v>0.244153756211634</v>
      </c>
      <c r="I33">
        <v>-0.035094140900814</v>
      </c>
    </row>
    <row r="34" spans="1:9">
      <c r="A34" s="1" t="s">
        <v>46</v>
      </c>
      <c r="B34">
        <f>HYPERLINK("https://www.suredividend.com/sure-analysis-research-database/","Shenandoah Telecommunications Co.")</f>
        <v>0</v>
      </c>
      <c r="C34">
        <v>-0.137801204819277</v>
      </c>
      <c r="D34">
        <v>-0.251435837590996</v>
      </c>
      <c r="E34">
        <v>-0.30904219368543</v>
      </c>
      <c r="F34">
        <v>-0.101960784313725</v>
      </c>
      <c r="G34">
        <v>-0.172917938290287</v>
      </c>
      <c r="H34">
        <v>-0.170244759678968</v>
      </c>
      <c r="I34">
        <v>0.3879460822342901</v>
      </c>
    </row>
    <row r="35" spans="1:9">
      <c r="A35" s="1" t="s">
        <v>47</v>
      </c>
      <c r="B35">
        <f>HYPERLINK("https://www.suredividend.com/sure-analysis-research-database/","E.W. Scripps Co.")</f>
        <v>0</v>
      </c>
      <c r="C35">
        <v>0.028890015205271</v>
      </c>
      <c r="D35">
        <v>0.07067510548523201</v>
      </c>
      <c r="E35">
        <v>0.06561679790026201</v>
      </c>
      <c r="F35">
        <v>0.049095607235142</v>
      </c>
      <c r="G35">
        <v>0.3399339933993391</v>
      </c>
      <c r="H35">
        <v>0.427496536738697</v>
      </c>
      <c r="I35">
        <v>0.107764171741645</v>
      </c>
    </row>
    <row r="36" spans="1:9">
      <c r="A36" s="1" t="s">
        <v>48</v>
      </c>
      <c r="B36">
        <f>HYPERLINK("https://www.suredividend.com/sure-analysis-T/","AT&amp;T, Inc.")</f>
        <v>0</v>
      </c>
      <c r="C36">
        <v>0.086372345095529</v>
      </c>
      <c r="D36">
        <v>0.05374581167875001</v>
      </c>
      <c r="E36">
        <v>-0.021582095839137</v>
      </c>
      <c r="F36">
        <v>0.09829490545456</v>
      </c>
      <c r="G36">
        <v>-0.037668308106045</v>
      </c>
      <c r="H36">
        <v>-0.219293590423963</v>
      </c>
      <c r="I36">
        <v>-0.140033580259743</v>
      </c>
    </row>
    <row r="37" spans="1:9">
      <c r="A37" s="1" t="s">
        <v>49</v>
      </c>
      <c r="B37">
        <f>HYPERLINK("https://www.suredividend.com/sure-analysis-research-database/","Thryv Holdings Inc")</f>
        <v>0</v>
      </c>
      <c r="C37">
        <v>-0.205837946653246</v>
      </c>
      <c r="D37">
        <v>0.035433070866141</v>
      </c>
      <c r="E37">
        <v>-0.05508982035928101</v>
      </c>
      <c r="F37">
        <v>-0.232676878191101</v>
      </c>
      <c r="G37">
        <v>0.6301652892561981</v>
      </c>
      <c r="H37">
        <v>1.849661399548532</v>
      </c>
      <c r="I37">
        <v>1.849661399548532</v>
      </c>
    </row>
    <row r="38" spans="1:9">
      <c r="A38" s="1" t="s">
        <v>50</v>
      </c>
      <c r="B38">
        <f>HYPERLINK("https://www.suredividend.com/sure-analysis-research-database/","T-Mobile US Inc")</f>
        <v>0</v>
      </c>
      <c r="C38">
        <v>-0.118755733466766</v>
      </c>
      <c r="D38">
        <v>-0.088501682049512</v>
      </c>
      <c r="E38">
        <v>-0.266180555555555</v>
      </c>
      <c r="F38">
        <v>-0.08889463700638001</v>
      </c>
      <c r="G38">
        <v>-0.193974065598779</v>
      </c>
      <c r="H38">
        <v>0.312274679817148</v>
      </c>
      <c r="I38">
        <v>0.7625179304133171</v>
      </c>
    </row>
    <row r="39" spans="1:9">
      <c r="A39" s="1" t="s">
        <v>51</v>
      </c>
      <c r="B39">
        <f>HYPERLINK("https://www.suredividend.com/sure-analysis-research-database/","Techtarget Inc.")</f>
        <v>0</v>
      </c>
      <c r="C39">
        <v>-0.206437855402112</v>
      </c>
      <c r="D39">
        <v>-0.117647058823529</v>
      </c>
      <c r="E39">
        <v>0.050826946349334</v>
      </c>
      <c r="F39">
        <v>-0.183044114572444</v>
      </c>
      <c r="G39">
        <v>0.069083447332421</v>
      </c>
      <c r="H39">
        <v>1.964719271623672</v>
      </c>
      <c r="I39">
        <v>7.830508474576272</v>
      </c>
    </row>
    <row r="40" spans="1:9">
      <c r="A40" s="1" t="s">
        <v>52</v>
      </c>
      <c r="B40">
        <f>HYPERLINK("https://www.suredividend.com/sure-analysis-research-database/","Take-Two Interactive Software, Inc.")</f>
        <v>0</v>
      </c>
      <c r="C40">
        <v>-0.109968532254439</v>
      </c>
      <c r="D40">
        <v>-0.134433575605224</v>
      </c>
      <c r="E40">
        <v>-0.08598303422009301</v>
      </c>
      <c r="F40">
        <v>-0.108766599144722</v>
      </c>
      <c r="G40">
        <v>-0.223540369625962</v>
      </c>
      <c r="H40">
        <v>0.264287994891442</v>
      </c>
      <c r="I40">
        <v>1.939680772086116</v>
      </c>
    </row>
    <row r="41" spans="1:9">
      <c r="A41" s="1" t="s">
        <v>53</v>
      </c>
      <c r="B41">
        <f>HYPERLINK("https://www.suredividend.com/sure-analysis-research-database/","Twitter Inc")</f>
        <v>0</v>
      </c>
      <c r="C41">
        <v>-0.226222826086956</v>
      </c>
      <c r="D41">
        <v>-0.449847045564321</v>
      </c>
      <c r="E41">
        <v>-0.523364485981308</v>
      </c>
      <c r="F41">
        <v>-0.209393799167052</v>
      </c>
      <c r="G41">
        <v>-0.28574414715719</v>
      </c>
      <c r="H41">
        <v>0.0295269659536</v>
      </c>
      <c r="I41">
        <v>1.042438732815302</v>
      </c>
    </row>
    <row r="42" spans="1:9">
      <c r="A42" s="1" t="s">
        <v>54</v>
      </c>
      <c r="B42">
        <f>HYPERLINK("https://www.suredividend.com/sure-analysis-VIAC/","ViacomCBS Inc")</f>
        <v>0</v>
      </c>
      <c r="C42">
        <v>0.07455853499018901</v>
      </c>
      <c r="D42">
        <v>-0.119327622988604</v>
      </c>
      <c r="E42">
        <v>-0.187114553519081</v>
      </c>
      <c r="F42">
        <v>0.08880053015241801</v>
      </c>
      <c r="G42">
        <v>-0.29567049553846</v>
      </c>
      <c r="H42">
        <v>-0.022576519230197</v>
      </c>
      <c r="I42">
        <v>-0.458723998655869</v>
      </c>
    </row>
    <row r="43" spans="1:9">
      <c r="A43" s="1" t="s">
        <v>55</v>
      </c>
      <c r="B43">
        <f>HYPERLINK("https://www.suredividend.com/sure-analysis-VZ/","Verizon Communications Inc")</f>
        <v>0</v>
      </c>
      <c r="C43">
        <v>0.016273829123833</v>
      </c>
      <c r="D43">
        <v>0.018208415136466</v>
      </c>
      <c r="E43">
        <v>-0.030544269673628</v>
      </c>
      <c r="F43">
        <v>0.030357567187493</v>
      </c>
      <c r="G43">
        <v>-0.05264703670142001</v>
      </c>
      <c r="H43">
        <v>-0.031206505017947</v>
      </c>
      <c r="I43">
        <v>0.342895221171542</v>
      </c>
    </row>
  </sheetData>
  <autoFilter ref="A1:I43"/>
  <conditionalFormatting sqref="A1:I1">
    <cfRule type="cellIs" dxfId="8" priority="10" operator="notEqual">
      <formula>-13.345</formula>
    </cfRule>
  </conditionalFormatting>
  <conditionalFormatting sqref="A2:A43">
    <cfRule type="cellIs" dxfId="0" priority="1" operator="notEqual">
      <formula>"None"</formula>
    </cfRule>
  </conditionalFormatting>
  <conditionalFormatting sqref="B2:B43">
    <cfRule type="cellIs" dxfId="0" priority="2" operator="notEqual">
      <formula>"None"</formula>
    </cfRule>
  </conditionalFormatting>
  <conditionalFormatting sqref="C2:C43">
    <cfRule type="cellIs" dxfId="3" priority="3" operator="notEqual">
      <formula>"None"</formula>
    </cfRule>
  </conditionalFormatting>
  <conditionalFormatting sqref="D2:D43">
    <cfRule type="cellIs" dxfId="3" priority="4" operator="notEqual">
      <formula>"None"</formula>
    </cfRule>
  </conditionalFormatting>
  <conditionalFormatting sqref="E2:E43">
    <cfRule type="cellIs" dxfId="3" priority="5" operator="notEqual">
      <formula>"None"</formula>
    </cfRule>
  </conditionalFormatting>
  <conditionalFormatting sqref="F2:F43">
    <cfRule type="cellIs" dxfId="3" priority="6" operator="notEqual">
      <formula>"None"</formula>
    </cfRule>
  </conditionalFormatting>
  <conditionalFormatting sqref="G2:G43">
    <cfRule type="cellIs" dxfId="3" priority="7" operator="notEqual">
      <formula>"None"</formula>
    </cfRule>
  </conditionalFormatting>
  <conditionalFormatting sqref="H2:H43">
    <cfRule type="cellIs" dxfId="3" priority="8" operator="notEqual">
      <formula>"None"</formula>
    </cfRule>
  </conditionalFormatting>
  <conditionalFormatting sqref="I2:I43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66</v>
      </c>
      <c r="B1" s="1"/>
    </row>
    <row r="2" spans="1:2">
      <c r="A2" s="1" t="s">
        <v>67</v>
      </c>
    </row>
    <row r="3" spans="1:2">
      <c r="A3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2022-01-26T12:57:25Z</dcterms:created>
  <dcterms:modified xsi:type="dcterms:W3CDTF">2022-01-26T12:57:25Z</dcterms:modified>
</cp:coreProperties>
</file>