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osoft/Desktop/Reporting tool/"/>
    </mc:Choice>
  </mc:AlternateContent>
  <xr:revisionPtr revIDLastSave="0" documentId="8_{E4C79C13-400B-6B4B-9F2F-15A4115D57E4}" xr6:coauthVersionLast="47" xr6:coauthVersionMax="47" xr10:uidLastSave="{00000000-0000-0000-0000-000000000000}"/>
  <bookViews>
    <workbookView xWindow="28640" yWindow="860" windowWidth="30720" windowHeight="25200" xr2:uid="{C1D66BE6-2A20-FA47-AF48-C2228B1F1072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Sheet1!$A$25:$AC$102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2" i="1" l="1"/>
  <c r="I62" i="1" s="1"/>
  <c r="L62" i="1"/>
  <c r="H101" i="1"/>
  <c r="I101" i="1" s="1"/>
  <c r="L101" i="1"/>
  <c r="H54" i="1"/>
  <c r="I54" i="1" s="1"/>
  <c r="L54" i="1"/>
  <c r="H56" i="1" l="1"/>
  <c r="I56" i="1" s="1"/>
  <c r="L56" i="1"/>
  <c r="H96" i="1"/>
  <c r="I96" i="1" s="1"/>
  <c r="L96" i="1"/>
  <c r="O96" i="1"/>
  <c r="H53" i="1"/>
  <c r="I53" i="1" s="1"/>
  <c r="L53" i="1"/>
  <c r="O53" i="1"/>
  <c r="O49" i="1" l="1"/>
  <c r="H49" i="1"/>
  <c r="I49" i="1" s="1"/>
  <c r="L49" i="1"/>
  <c r="H40" i="1"/>
  <c r="I40" i="1" s="1"/>
  <c r="L40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50" i="1"/>
  <c r="P51" i="1"/>
  <c r="P52" i="1"/>
  <c r="P55" i="1"/>
  <c r="P57" i="1"/>
  <c r="P58" i="1"/>
  <c r="P59" i="1"/>
  <c r="P60" i="1"/>
  <c r="P61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L32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0" i="1"/>
  <c r="O51" i="1"/>
  <c r="O52" i="1"/>
  <c r="O55" i="1"/>
  <c r="O57" i="1"/>
  <c r="O58" i="1"/>
  <c r="O59" i="1"/>
  <c r="O60" i="1"/>
  <c r="O61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H45" i="1" l="1"/>
  <c r="I45" i="1" s="1"/>
  <c r="L45" i="1"/>
  <c r="H99" i="1"/>
  <c r="I99" i="1" s="1"/>
  <c r="L99" i="1"/>
  <c r="H98" i="1" l="1"/>
  <c r="I98" i="1" s="1"/>
  <c r="L98" i="1"/>
  <c r="H95" i="1"/>
  <c r="I95" i="1" s="1"/>
  <c r="L95" i="1"/>
  <c r="H67" i="1"/>
  <c r="I67" i="1" s="1"/>
  <c r="L67" i="1"/>
  <c r="H41" i="1" l="1"/>
  <c r="I41" i="1" s="1"/>
  <c r="L41" i="1"/>
  <c r="H79" i="1"/>
  <c r="I79" i="1" s="1"/>
  <c r="L79" i="1"/>
  <c r="H93" i="1"/>
  <c r="I93" i="1" s="1"/>
  <c r="L93" i="1"/>
  <c r="H94" i="1"/>
  <c r="I94" i="1" s="1"/>
  <c r="L94" i="1"/>
  <c r="H97" i="1"/>
  <c r="I97" i="1" s="1"/>
  <c r="L97" i="1"/>
  <c r="H100" i="1"/>
  <c r="I100" i="1" s="1"/>
  <c r="L100" i="1"/>
  <c r="E26" i="1" l="1"/>
  <c r="D7" i="1" s="1"/>
  <c r="J26" i="1" l="1"/>
  <c r="K26" i="1"/>
  <c r="N26" i="1"/>
  <c r="D8" i="1" s="1"/>
  <c r="H57" i="1"/>
  <c r="I57" i="1" s="1"/>
  <c r="L57" i="1"/>
  <c r="H35" i="1"/>
  <c r="I35" i="1" s="1"/>
  <c r="L35" i="1"/>
  <c r="H68" i="1"/>
  <c r="H69" i="1"/>
  <c r="H70" i="1"/>
  <c r="H71" i="1"/>
  <c r="H72" i="1"/>
  <c r="H50" i="1"/>
  <c r="I50" i="1" s="1"/>
  <c r="L50" i="1"/>
  <c r="H30" i="1" l="1"/>
  <c r="H27" i="1"/>
  <c r="H28" i="1"/>
  <c r="H29" i="1"/>
  <c r="H31" i="1"/>
  <c r="H32" i="1"/>
  <c r="H34" i="1"/>
  <c r="I34" i="1" s="1"/>
  <c r="H33" i="1"/>
  <c r="H36" i="1"/>
  <c r="H37" i="1"/>
  <c r="H38" i="1"/>
  <c r="H39" i="1"/>
  <c r="H42" i="1"/>
  <c r="H43" i="1"/>
  <c r="H44" i="1"/>
  <c r="H46" i="1"/>
  <c r="H47" i="1"/>
  <c r="H48" i="1"/>
  <c r="H52" i="1"/>
  <c r="H51" i="1"/>
  <c r="H55" i="1"/>
  <c r="H58" i="1"/>
  <c r="H59" i="1"/>
  <c r="H60" i="1"/>
  <c r="H61" i="1"/>
  <c r="H63" i="1"/>
  <c r="H65" i="1"/>
  <c r="H66" i="1"/>
  <c r="H64" i="1"/>
  <c r="H73" i="1"/>
  <c r="H74" i="1"/>
  <c r="H75" i="1"/>
  <c r="H76" i="1"/>
  <c r="H77" i="1"/>
  <c r="H7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O27" i="1"/>
  <c r="O28" i="1"/>
  <c r="O29" i="1"/>
  <c r="O31" i="1"/>
  <c r="L34" i="1"/>
  <c r="H26" i="1" l="1"/>
  <c r="I85" i="1"/>
  <c r="L85" i="1"/>
  <c r="I64" i="1" l="1"/>
  <c r="L64" i="1"/>
  <c r="I92" i="1"/>
  <c r="L92" i="1"/>
  <c r="I52" i="1"/>
  <c r="L52" i="1"/>
  <c r="I29" i="1"/>
  <c r="L29" i="1"/>
  <c r="I80" i="1" l="1"/>
  <c r="L80" i="1"/>
  <c r="I69" i="1" l="1"/>
  <c r="L69" i="1"/>
  <c r="B19" i="2"/>
  <c r="B13" i="2"/>
  <c r="I86" i="1" l="1"/>
  <c r="L86" i="1"/>
  <c r="I82" i="1" l="1"/>
  <c r="L82" i="1"/>
  <c r="I83" i="1"/>
  <c r="L83" i="1"/>
  <c r="O30" i="1" l="1"/>
  <c r="O26" i="1" s="1"/>
  <c r="P27" i="1"/>
  <c r="I65" i="1"/>
  <c r="I66" i="1"/>
  <c r="I68" i="1"/>
  <c r="I70" i="1"/>
  <c r="I71" i="1"/>
  <c r="I72" i="1"/>
  <c r="I84" i="1"/>
  <c r="L65" i="1"/>
  <c r="L66" i="1"/>
  <c r="L68" i="1"/>
  <c r="L70" i="1"/>
  <c r="L71" i="1"/>
  <c r="L72" i="1"/>
  <c r="L84" i="1"/>
  <c r="I42" i="1"/>
  <c r="L42" i="1"/>
  <c r="I39" i="1"/>
  <c r="L39" i="1"/>
  <c r="I91" i="1" l="1"/>
  <c r="L91" i="1"/>
  <c r="I59" i="1"/>
  <c r="L59" i="1"/>
  <c r="I27" i="1"/>
  <c r="I26" i="1" s="1"/>
  <c r="L27" i="1"/>
  <c r="I88" i="1"/>
  <c r="L88" i="1"/>
  <c r="I32" i="1" l="1"/>
  <c r="I61" i="1"/>
  <c r="L61" i="1"/>
  <c r="I90" i="1" l="1"/>
  <c r="L90" i="1"/>
  <c r="I46" i="1"/>
  <c r="L46" i="1"/>
  <c r="I36" i="1"/>
  <c r="L36" i="1"/>
  <c r="I44" i="1" l="1"/>
  <c r="L44" i="1"/>
  <c r="L38" i="1" l="1"/>
  <c r="G26" i="1"/>
  <c r="D9" i="1" l="1"/>
  <c r="I38" i="1" l="1"/>
  <c r="F26" i="1" l="1"/>
  <c r="L28" i="1"/>
  <c r="L31" i="1"/>
  <c r="L33" i="1"/>
  <c r="L37" i="1"/>
  <c r="L43" i="1"/>
  <c r="L47" i="1"/>
  <c r="L48" i="1"/>
  <c r="L51" i="1"/>
  <c r="L55" i="1"/>
  <c r="L58" i="1"/>
  <c r="L60" i="1"/>
  <c r="L63" i="1"/>
  <c r="L73" i="1"/>
  <c r="L74" i="1"/>
  <c r="L75" i="1"/>
  <c r="L76" i="1"/>
  <c r="L77" i="1"/>
  <c r="L78" i="1"/>
  <c r="L81" i="1"/>
  <c r="L87" i="1"/>
  <c r="L89" i="1"/>
  <c r="L30" i="1"/>
  <c r="I58" i="1"/>
  <c r="I60" i="1"/>
  <c r="I30" i="1"/>
  <c r="I47" i="1"/>
  <c r="L26" i="1" l="1"/>
  <c r="I87" i="1" l="1"/>
  <c r="I81" i="1"/>
  <c r="I55" i="1" l="1"/>
  <c r="I77" i="1" l="1"/>
  <c r="I51" i="1"/>
  <c r="I48" i="1" l="1"/>
  <c r="I31" i="1" l="1"/>
  <c r="I89" i="1" l="1"/>
  <c r="I33" i="1" l="1"/>
  <c r="I78" i="1"/>
  <c r="I43" i="1" l="1"/>
  <c r="I63" i="1"/>
  <c r="I73" i="1"/>
  <c r="I74" i="1"/>
  <c r="I75" i="1"/>
  <c r="I76" i="1"/>
  <c r="I37" i="1"/>
  <c r="I28" i="1"/>
</calcChain>
</file>

<file path=xl/sharedStrings.xml><?xml version="1.0" encoding="utf-8"?>
<sst xmlns="http://schemas.openxmlformats.org/spreadsheetml/2006/main" count="227" uniqueCount="171">
  <si>
    <t>Amazon</t>
  </si>
  <si>
    <t>vat</t>
  </si>
  <si>
    <t>SKU</t>
  </si>
  <si>
    <t>Item</t>
  </si>
  <si>
    <t>Sold</t>
  </si>
  <si>
    <t>Cost Price</t>
  </si>
  <si>
    <t>Transaction total</t>
  </si>
  <si>
    <t>ZD-Z7S8-4ZA1</t>
  </si>
  <si>
    <t>D6000 USB-C Triple Docking Station, Up to three 4K Displays via USB-C, UHD 5K, USB 3.0, Gigabit Ethernet, 130-Watt AC Adapter, Charges up to 65W lapto</t>
  </si>
  <si>
    <t>DELLSTN</t>
  </si>
  <si>
    <t>Dell (Genuine) Quick Release click on PC Monitor Stand, Height, Tilt, Swivel, Rotate Adjustable. Fits most Dell screens up to 27"</t>
  </si>
  <si>
    <t>Dell 091A682 KB216 USB QWERTY English( UK Layout ) Black Keyboard - Keyboards (Standard, Wired, USB, QWERTY, Black)</t>
  </si>
  <si>
    <t>Dell 580-ADHK KB216 PC / Mac, Keyboard - US International (QWERTY)</t>
  </si>
  <si>
    <t>KA-D761-W26V</t>
  </si>
  <si>
    <t>D6000EBNEW</t>
  </si>
  <si>
    <t>GF-09ET-18P2</t>
  </si>
  <si>
    <t>profit per item</t>
  </si>
  <si>
    <t>3060MFFRNWD</t>
  </si>
  <si>
    <t>Dell OptiPlex 3060 MFF Micro Tiny PC i5 8500T 16GB RAM 256GB SSD Windows 10 Pro VW9T1 (Renewed)</t>
  </si>
  <si>
    <t>KW-HRHG-HY74</t>
  </si>
  <si>
    <t>Dell P2217H 22 inches Widescreen LED IPS Display/Monitor, 1920x1080 Res, Response Time 6ms, 250 cd/m2, DisplayPort, HDMI &amp; VGA (Renewed)</t>
  </si>
  <si>
    <t>Dell P2219H 21.5 inch LED IPS Monitor - IPS Panel, Full HD 1080p, 8ms, HDMI</t>
  </si>
  <si>
    <t>KE-YKQ1-JYS2</t>
  </si>
  <si>
    <t>p2417hrnwd</t>
  </si>
  <si>
    <t>Dell P2417H 24" Full HD IPS 60Hz LED Monitor - Black (DP, HDMI, VGA) (Renewed)</t>
  </si>
  <si>
    <t>54-O2BF-WXXJ</t>
  </si>
  <si>
    <t>HP EliteBook 840 G5 14-inch Laptop - Core i5 1.7GHz CPU, 8GB RAM, 256GB SSD, Windows 10 Pro (Renewed)</t>
  </si>
  <si>
    <t>GD-QXPZ-0EWF</t>
  </si>
  <si>
    <t>HP EliteDisplay E233 23-Inch Monitor (Renewed)</t>
  </si>
  <si>
    <t>BL-VW07-9TIM</t>
  </si>
  <si>
    <t>Lenovo Essential Compact Wireless Mouse, Black, 4Y50R20864</t>
  </si>
  <si>
    <t>00PH133</t>
  </si>
  <si>
    <t>Lenovo Optical USB Mouse SM-8823 SM50L24506 00PH133, Black, 3 Buttons, 1000-DPI PC</t>
  </si>
  <si>
    <t>1M-GUZJ-2FIG</t>
  </si>
  <si>
    <t>Lenovo Preferred Pro Keyboard USB German QWERTZ 54Y9414 Full-Size Black</t>
  </si>
  <si>
    <t>Total Profit</t>
  </si>
  <si>
    <t>1E-4Z9Q-7Q33</t>
  </si>
  <si>
    <t>HP EliteBook 840 G5 (14 inch) Notebook PC Core i7 (8650U) 1.9GHz 16GB 512GB (SSD) WLAN BT Webcam W10 Pro (UHD Graphics 620) (Renewed)</t>
  </si>
  <si>
    <t>VESA10KGAM</t>
  </si>
  <si>
    <t>Midream Tilt Mounted Fold Monitor Holder Vesa 10Inch-27Inch Lcd Display Press Screen Stand 10kg Loading Capacity Black</t>
  </si>
  <si>
    <t>Refturned</t>
  </si>
  <si>
    <t>Return costs</t>
  </si>
  <si>
    <t>J4-LZLG-BEM3</t>
  </si>
  <si>
    <t>HP 14-inch EliteBook 840 G3 Ultrabook - Full HD (1920x1080) Core i5-6300U 16GB DDR4 256GB SSD WebCam WiFi Windows 10 Professional 64-bit Laptop PC (Re</t>
  </si>
  <si>
    <t>Dell D6000 With USB 3.0 (3.1 Gen 1) Type-C Black - Docking (Wired, USB 3.0 (3.1 Gen 1) Type-C, USB Type-A, USB Type-C, 10,100,1000Mbit / s, Black, 384</t>
  </si>
  <si>
    <t>dellkb216</t>
  </si>
  <si>
    <t>Dell Latitude 7490 14" FHD Laptop - Core i7-8650U (4.2GHz), UHD Graphics 620, 16GB DDR4, 1TB SSD, Fingerprint &amp; Card Reader, vPro, WIFI 5 &amp; BT 4.2, Wi</t>
  </si>
  <si>
    <t>HP USB Slim KB Win 8 803181-031</t>
  </si>
  <si>
    <t>MY-0IHR-ICWL</t>
  </si>
  <si>
    <t xml:space="preserve">d3100 dock renewed </t>
  </si>
  <si>
    <t>MS1661RNW</t>
  </si>
  <si>
    <t>total item cost</t>
  </si>
  <si>
    <t>0Y-1F89-LCL6</t>
  </si>
  <si>
    <t>7470I5RNW</t>
  </si>
  <si>
    <t>Type</t>
  </si>
  <si>
    <t>MS</t>
  </si>
  <si>
    <t>NB</t>
  </si>
  <si>
    <t>KB</t>
  </si>
  <si>
    <t>DK</t>
  </si>
  <si>
    <t>MFF</t>
  </si>
  <si>
    <t>TFT</t>
  </si>
  <si>
    <t>STN</t>
  </si>
  <si>
    <t>PER</t>
  </si>
  <si>
    <t>Dell E2420HS - LED monitor - 24" (23.8" viewable) - 1920 x 1080 Full HD (1080p) @ 60 Hz - IPS - 250 cd/m² - 1000:1-5 ms - HDMI, VGA - with 3 years Advanced Exchange Service, Black…</t>
  </si>
  <si>
    <t>85-LXHG-VC12</t>
  </si>
  <si>
    <t>Dell MS116 - Mouse - Optical - 2 Buttons - Wired USED</t>
  </si>
  <si>
    <t>AA-L527-1CIZ</t>
  </si>
  <si>
    <t>WD19TB 180W</t>
  </si>
  <si>
    <t>TZ-B68U-KXFZ</t>
  </si>
  <si>
    <t xml:space="preserve">Lenovo ThinkPad T460 14" Full HD Core i5-6300U 8GB 500GB </t>
  </si>
  <si>
    <t>Service Fee</t>
  </si>
  <si>
    <t>Returns</t>
  </si>
  <si>
    <t>Amazon Fees on Orders</t>
  </si>
  <si>
    <t>Total item Cost</t>
  </si>
  <si>
    <t>Adjustments</t>
  </si>
  <si>
    <t>Returned</t>
  </si>
  <si>
    <t>items returned to stock</t>
  </si>
  <si>
    <t>Total return cost</t>
  </si>
  <si>
    <t>Order Retrocharge</t>
  </si>
  <si>
    <t>Sales after Amazon Order Fees</t>
  </si>
  <si>
    <t>Reclaimed VAT</t>
  </si>
  <si>
    <t>Rtn Stock Value</t>
  </si>
  <si>
    <t>73-I6VU-KVIH</t>
  </si>
  <si>
    <t>Advertising ex Vat</t>
  </si>
  <si>
    <t>0B-7VM9-TRGG</t>
  </si>
  <si>
    <t xml:space="preserve">Lenovo 14-inch ThinkPad T460 Ultrabook - HD (1366x768) Core i5-6300U 8GB 256GB SSD </t>
  </si>
  <si>
    <t>B6-BYQV-V7F3</t>
  </si>
  <si>
    <t>Dell 520-11497 2.5 W AC511 Stereo USB Sound Bar - Black…</t>
  </si>
  <si>
    <t>Total estimated Profit</t>
  </si>
  <si>
    <t>Items Sold</t>
  </si>
  <si>
    <t>Items returned</t>
  </si>
  <si>
    <t>Return Rate</t>
  </si>
  <si>
    <t>3J-4YRN-XFNU</t>
  </si>
  <si>
    <t>DELL U2515H ADZG 25-Inch LCD Monitor,</t>
  </si>
  <si>
    <t>Return rate</t>
  </si>
  <si>
    <t xml:space="preserve">Vat  payable for period Adjusted </t>
  </si>
  <si>
    <t xml:space="preserve">Lenovo 40AF0135UK ThinkPad Hybrid USB-C </t>
  </si>
  <si>
    <t>C8-Q37L-MU0Q</t>
  </si>
  <si>
    <t>HE-ITBU-GM7D</t>
  </si>
  <si>
    <t>Dell WD19 USB-C Dock with 130W Power Adapter (Renewed)…</t>
  </si>
  <si>
    <t>6M-MPA3-33QK</t>
  </si>
  <si>
    <t>2N-LAZ5-G7ZH</t>
  </si>
  <si>
    <t>6M-TE6C-S0GY</t>
  </si>
  <si>
    <t>W6-TUC7-NPFN</t>
  </si>
  <si>
    <t>Dell (Genuine) Quick Release PC Monitor Stand</t>
  </si>
  <si>
    <t>per</t>
  </si>
  <si>
    <t>U2415REFURB</t>
  </si>
  <si>
    <t>00-U08O-BEX3</t>
  </si>
  <si>
    <t>B8-A5NP-VTTH</t>
  </si>
  <si>
    <t>X250RNW</t>
  </si>
  <si>
    <t>WC-QB3U-XUYQ</t>
  </si>
  <si>
    <t>3P-9JLV-EA6I</t>
  </si>
  <si>
    <t xml:space="preserve">D6000 USB-C Triple Docking Station,   </t>
  </si>
  <si>
    <t>Per</t>
  </si>
  <si>
    <t>4X20H15597Travel</t>
  </si>
  <si>
    <t>DW-LXU5-E88D</t>
  </si>
  <si>
    <t>SE-73J1-A9FK</t>
  </si>
  <si>
    <t xml:space="preserve">Lenovo ThinkPad T470 Ultrabook - 14" Full HD (1920x1080) Core i5-6300U 8GB 256GB </t>
  </si>
  <si>
    <t>Lenovo ThinkPad T480 Windows 11 Ultrabook - 14" Full HD Quad Core i5-8350U 16GB 256GB SSD HDMI WebCam WiFi PC Laptop (Renewed)…</t>
  </si>
  <si>
    <t>840G3I725GHZ</t>
  </si>
  <si>
    <t>HP EliteBook 840 G3 - Core i7 6500U / 2,5 GHz 8GB 256GB SSD</t>
  </si>
  <si>
    <t>40-OFFC-ZJOT</t>
  </si>
  <si>
    <t>Lenovo ThinkPad T470 Ultrabook - 14" HD (1366x768) Core i5-6300U 8GB 512GB SSD</t>
  </si>
  <si>
    <t>Q3-7V0U-O1FF</t>
  </si>
  <si>
    <t>FBA Inventory Costs</t>
  </si>
  <si>
    <t>PN-GWWD-N77M</t>
  </si>
  <si>
    <t xml:space="preserve">HP 12.5 EliteBook 820 G3 Laptop PC - Full HD </t>
  </si>
  <si>
    <t>Paid Transactions Gross</t>
  </si>
  <si>
    <t>TL-9EFK-FLUU</t>
  </si>
  <si>
    <t>Dell WD19S Docking Station with 130W Power Supply (Refurbished)…</t>
  </si>
  <si>
    <t>Shipped</t>
  </si>
  <si>
    <t>sold</t>
  </si>
  <si>
    <t>shipped</t>
  </si>
  <si>
    <t xml:space="preserve">shipped </t>
  </si>
  <si>
    <t>here</t>
  </si>
  <si>
    <t>FV-JGJL-XDT8</t>
  </si>
  <si>
    <t>Microsoft Surface Power Supply, 65 W…</t>
  </si>
  <si>
    <t>P2-7W07-D5PU</t>
  </si>
  <si>
    <t>14"-15.6" Black Roller Backpack…</t>
  </si>
  <si>
    <t>06-OBNZ-7R7H</t>
  </si>
  <si>
    <t>Microsoft 65W PSU for Surface Pro 4, 5, 6 and 7 UK Power Cord, Q5N-00010 (6 and 7 UK Power Cord)</t>
  </si>
  <si>
    <t>8A-64MG-0V9R</t>
  </si>
  <si>
    <t>Polycom Realpresence Trio 8800 IP POE MS Conference Phone (Renewed)…</t>
  </si>
  <si>
    <t>WD15NEW</t>
  </si>
  <si>
    <t>dell7290i5178256</t>
  </si>
  <si>
    <t>T450RNW</t>
  </si>
  <si>
    <t>1W-0XI8-HSHP</t>
  </si>
  <si>
    <t>Dell P2422H 24 Inch Full HD (1920x1080) Monitor, 60Hz, IPS, 5ms, 99% sRGB, DisplayPort, HDMI, VGA, 5x USB, 3 Year Warranty, Black…</t>
  </si>
  <si>
    <t>Microsoft 1661 Surface Doc Renewed</t>
  </si>
  <si>
    <t>2H-I9D5-7CRU</t>
  </si>
  <si>
    <t>AI-SHNY-8LMD</t>
  </si>
  <si>
    <t>WD15130SOT</t>
  </si>
  <si>
    <t>WD15IND</t>
  </si>
  <si>
    <t>NW-ZU92-KALJ</t>
  </si>
  <si>
    <t>4C-CLMV-K0RS</t>
  </si>
  <si>
    <t>DellWD19S</t>
  </si>
  <si>
    <t>WD19S130W</t>
  </si>
  <si>
    <t>X260RNW</t>
  </si>
  <si>
    <t>X270REFURB</t>
  </si>
  <si>
    <t>6M-QNVK-QW75</t>
  </si>
  <si>
    <t>7O-YT87-IFV8</t>
  </si>
  <si>
    <t>Lenovo 40AF0135UK ThinkPad Hybrid USB-C with USB-A Dock - Docking station - USB-C - GigE - 135 Watt - GB - for ThinkPad L480 L580 T480s X1 Yoga X280 - (Laptops &gt; Laptop Docking Stations)</t>
  </si>
  <si>
    <t>8W-PQXS-EZRI</t>
  </si>
  <si>
    <t>WD22TB4NEW</t>
  </si>
  <si>
    <t>DellDELL WD22TB4 Docking Thunderbolt Zwart (DELL-WD22TB4)</t>
  </si>
  <si>
    <t>AB-SB5X-IQ85</t>
  </si>
  <si>
    <t>Dell Dis 27 P2723D Professional WQHD IPS (2560x1440) Monitor (Renewed)</t>
  </si>
  <si>
    <t>A2-O7BJ-5BZJ</t>
  </si>
  <si>
    <t>ZH-UP6E-7OEM</t>
  </si>
  <si>
    <t>Lenovo ThinkPad T480 Windows 11 Pro Ultrabook 14inch FHD Intel Core i7-8650U 16GB 512GB SSD HDMI WebCam WiFi P</t>
  </si>
  <si>
    <t>D6000SUK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</si>
</sst>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0" xfId="0" applyFill="1"/>
    <xf numFmtId="164" fontId="0" fillId="0" borderId="0" xfId="0" applyNumberFormat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3" fontId="0" fillId="0" borderId="0" xfId="0" applyNumberFormat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164" fontId="0" fillId="0" borderId="0" xfId="0" applyNumberFormat="1"/>
    <xf numFmtId="164" fontId="0" fillId="0" borderId="1" xfId="0" applyNumberFormat="1" applyFill="1" applyBorder="1" applyAlignment="1">
      <alignment horizontal="center" wrapText="1"/>
    </xf>
    <xf numFmtId="3" fontId="0" fillId="0" borderId="1" xfId="0" applyNumberFormat="1" applyFill="1" applyBorder="1" applyAlignment="1">
      <alignment horizontal="center" wrapText="1"/>
    </xf>
    <xf numFmtId="164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164" fontId="0" fillId="0" borderId="0" xfId="0" applyNumberFormat="1" applyFill="1" applyAlignment="1">
      <alignment wrapText="1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0" fontId="0" fillId="0" borderId="1" xfId="0" applyBorder="1"/>
    <xf numFmtId="4" fontId="0" fillId="0" borderId="0" xfId="0" applyNumberFormat="1" applyAlignment="1">
      <alignment horizontal="center" wrapText="1"/>
    </xf>
    <xf numFmtId="4" fontId="0" fillId="0" borderId="1" xfId="0" applyNumberFormat="1" applyFill="1" applyBorder="1" applyAlignment="1">
      <alignment horizontal="center" wrapText="1"/>
    </xf>
    <xf numFmtId="4" fontId="0" fillId="0" borderId="1" xfId="0" applyNumberFormat="1" applyBorder="1" applyAlignment="1">
      <alignment horizontal="center" wrapText="1"/>
    </xf>
    <xf numFmtId="4" fontId="0" fillId="0" borderId="0" xfId="0" applyNumberFormat="1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164" fontId="0" fillId="4" borderId="1" xfId="0" applyNumberFormat="1" applyFill="1" applyBorder="1" applyAlignment="1">
      <alignment wrapText="1"/>
    </xf>
    <xf numFmtId="2" fontId="0" fillId="0" borderId="0" xfId="0" applyNumberFormat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2" fontId="0" fillId="0" borderId="0" xfId="0" applyNumberForma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3" borderId="1" xfId="0" applyNumberFormat="1" applyFill="1" applyBorder="1" applyAlignment="1">
      <alignment horizontal="center" wrapText="1"/>
    </xf>
    <xf numFmtId="4" fontId="0" fillId="3" borderId="1" xfId="0" applyNumberFormat="1" applyFill="1" applyBorder="1" applyAlignment="1">
      <alignment horizontal="center" wrapText="1"/>
    </xf>
    <xf numFmtId="164" fontId="0" fillId="0" borderId="5" xfId="0" applyNumberFormat="1" applyFill="1" applyBorder="1" applyAlignment="1">
      <alignment horizontal="center" wrapText="1"/>
    </xf>
    <xf numFmtId="4" fontId="0" fillId="0" borderId="0" xfId="0" applyNumberFormat="1" applyAlignment="1">
      <alignment horizontal="center" vertical="center" wrapText="1"/>
    </xf>
    <xf numFmtId="4" fontId="0" fillId="0" borderId="1" xfId="0" applyNumberFormat="1" applyFill="1" applyBorder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center" wrapText="1"/>
    </xf>
    <xf numFmtId="4" fontId="0" fillId="0" borderId="0" xfId="0" applyNumberFormat="1" applyFont="1" applyFill="1" applyBorder="1" applyAlignment="1">
      <alignment horizontal="center" wrapText="1"/>
    </xf>
    <xf numFmtId="4" fontId="0" fillId="6" borderId="1" xfId="0" applyNumberFormat="1" applyFill="1" applyBorder="1" applyAlignment="1">
      <alignment horizontal="center" wrapText="1"/>
    </xf>
    <xf numFmtId="4" fontId="0" fillId="4" borderId="1" xfId="0" applyNumberFormat="1" applyFill="1" applyBorder="1" applyAlignment="1">
      <alignment horizontal="center" wrapText="1"/>
    </xf>
    <xf numFmtId="2" fontId="0" fillId="0" borderId="5" xfId="0" applyNumberFormat="1" applyBorder="1" applyAlignment="1">
      <alignment horizontal="center" wrapText="1"/>
    </xf>
    <xf numFmtId="4" fontId="0" fillId="0" borderId="3" xfId="0" applyNumberFormat="1" applyBorder="1" applyAlignment="1">
      <alignment horizontal="center" wrapText="1"/>
    </xf>
    <xf numFmtId="4" fontId="0" fillId="0" borderId="6" xfId="0" applyNumberFormat="1" applyFill="1" applyBorder="1" applyAlignment="1">
      <alignment horizontal="center" wrapText="1"/>
    </xf>
    <xf numFmtId="4" fontId="0" fillId="0" borderId="2" xfId="0" applyNumberFormat="1" applyBorder="1" applyAlignment="1">
      <alignment horizontal="center" wrapText="1"/>
    </xf>
    <xf numFmtId="2" fontId="0" fillId="5" borderId="5" xfId="0" applyNumberFormat="1" applyFont="1" applyFill="1" applyBorder="1" applyAlignment="1">
      <alignment horizontal="center" wrapText="1"/>
    </xf>
    <xf numFmtId="4" fontId="0" fillId="5" borderId="3" xfId="0" applyNumberFormat="1" applyFont="1" applyFill="1" applyBorder="1" applyAlignment="1">
      <alignment horizontal="center" wrapText="1"/>
    </xf>
    <xf numFmtId="4" fontId="0" fillId="5" borderId="2" xfId="0" applyNumberFormat="1" applyFont="1" applyFill="1" applyBorder="1" applyAlignment="1">
      <alignment horizontal="center" wrapText="1"/>
    </xf>
    <xf numFmtId="0" fontId="0" fillId="0" borderId="5" xfId="0" applyBorder="1" applyAlignment="1">
      <alignment wrapText="1"/>
    </xf>
    <xf numFmtId="4" fontId="0" fillId="0" borderId="3" xfId="0" applyNumberFormat="1" applyFill="1" applyBorder="1" applyAlignment="1">
      <alignment horizontal="center" wrapText="1"/>
    </xf>
    <xf numFmtId="4" fontId="0" fillId="5" borderId="4" xfId="0" applyNumberFormat="1" applyFont="1" applyFill="1" applyBorder="1" applyAlignment="1">
      <alignment horizontal="center" wrapText="1"/>
    </xf>
    <xf numFmtId="4" fontId="0" fillId="0" borderId="6" xfId="0" applyNumberForma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4" fontId="0" fillId="0" borderId="4" xfId="0" applyNumberFormat="1" applyFont="1" applyFill="1" applyBorder="1" applyAlignment="1">
      <alignment horizontal="center" wrapText="1"/>
    </xf>
    <xf numFmtId="4" fontId="0" fillId="0" borderId="0" xfId="0" applyNumberFormat="1" applyFill="1" applyBorder="1" applyAlignment="1">
      <alignment horizontal="right" wrapText="1"/>
    </xf>
    <xf numFmtId="10" fontId="0" fillId="0" borderId="0" xfId="0" applyNumberFormat="1" applyFill="1" applyBorder="1" applyAlignment="1">
      <alignment horizontal="center" wrapText="1"/>
    </xf>
    <xf numFmtId="10" fontId="0" fillId="0" borderId="0" xfId="0" applyNumberFormat="1"/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0" borderId="0" xfId="0" applyNumberFormat="1" applyAlignment="1">
      <alignment wrapText="1"/>
    </xf>
    <xf numFmtId="164" fontId="0" fillId="0" borderId="0" xfId="0" applyNumberFormat="1" applyFill="1" applyBorder="1" applyAlignment="1">
      <alignment wrapText="1"/>
    </xf>
    <xf numFmtId="1" fontId="0" fillId="0" borderId="1" xfId="0" applyNumberFormat="1" applyFill="1" applyBorder="1" applyAlignment="1">
      <alignment wrapText="1"/>
    </xf>
    <xf numFmtId="1" fontId="0" fillId="0" borderId="1" xfId="0" applyNumberFormat="1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wrapText="1"/>
    </xf>
    <xf numFmtId="164" fontId="0" fillId="4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wrapText="1"/>
    </xf>
    <xf numFmtId="0" fontId="2" fillId="0" borderId="1" xfId="1" applyFont="1" applyBorder="1"/>
    <xf numFmtId="4" fontId="0" fillId="5" borderId="1" xfId="0" applyNumberFormat="1" applyFont="1" applyFill="1" applyBorder="1" applyAlignment="1">
      <alignment horizont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0" fontId="0" fillId="0" borderId="0" xfId="0" applyNumberFormat="1" applyFont="1" applyFill="1" applyBorder="1" applyAlignment="1">
      <alignment horizontal="center" wrapText="1"/>
    </xf>
    <xf numFmtId="1" fontId="0" fillId="0" borderId="4" xfId="0" applyNumberFormat="1" applyFill="1" applyBorder="1" applyAlignment="1"/>
    <xf numFmtId="0" fontId="4" fillId="0" borderId="1" xfId="0" applyFont="1" applyBorder="1"/>
    <xf numFmtId="0" fontId="4" fillId="0" borderId="7" xfId="0" applyFont="1" applyBorder="1"/>
    <xf numFmtId="0" fontId="4" fillId="0" borderId="6" xfId="0" applyFont="1" applyBorder="1"/>
    <xf numFmtId="1" fontId="0" fillId="0" borderId="4" xfId="0" applyNumberFormat="1" applyBorder="1" applyAlignment="1"/>
    <xf numFmtId="0" fontId="0" fillId="0" borderId="7" xfId="0" applyBorder="1"/>
    <xf numFmtId="0" fontId="4" fillId="0" borderId="8" xfId="0" applyFont="1" applyBorder="1"/>
    <xf numFmtId="4" fontId="0" fillId="0" borderId="0" xfId="0" applyNumberForma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F289-1E0D-4B45-82DA-4F364C307A98}">
  <dimension ref="A2:AC112"/>
  <sheetViews>
    <sheetView tabSelected="1" zoomScale="150" zoomScaleNormal="150" workbookViewId="0">
      <selection activeCell="B5" sqref="B5"/>
    </sheetView>
  </sheetViews>
  <sheetFormatPr baseColWidth="10" defaultRowHeight="16" x14ac:dyDescent="0.2"/>
  <cols>
    <col min="1" max="1" width="20.83203125" style="1" customWidth="1"/>
    <col min="2" max="2" width="12.83203125" style="1" customWidth="1"/>
    <col min="3" max="3" width="36.83203125" style="14" customWidth="1"/>
    <col min="4" max="4" width="11.83203125" style="4" customWidth="1"/>
    <col min="5" max="5" width="8" style="26" customWidth="1"/>
    <col min="6" max="6" width="7.6640625" style="20" customWidth="1"/>
    <col min="7" max="7" width="10.5" style="20" customWidth="1"/>
    <col min="8" max="8" width="13.5" style="20" customWidth="1"/>
    <col min="9" max="9" width="10.83203125" style="35" customWidth="1"/>
    <col min="10" max="10" width="9.33203125" style="6" hidden="1" customWidth="1"/>
    <col min="11" max="11" width="11.33203125" style="4" hidden="1" customWidth="1"/>
    <col min="12" max="12" width="10.83203125" style="16"/>
    <col min="13" max="13" width="3.83203125" style="16" customWidth="1"/>
    <col min="14" max="14" width="9.5" style="64" customWidth="1"/>
    <col min="15" max="15" width="10.83203125" style="59"/>
    <col min="16" max="16" width="8.6640625" customWidth="1"/>
  </cols>
  <sheetData>
    <row r="2" spans="1:14" ht="17" x14ac:dyDescent="0.2">
      <c r="A2" s="1" t="s">
        <v>0</v>
      </c>
    </row>
    <row r="3" spans="1:14" ht="19" customHeight="1" x14ac:dyDescent="0.2">
      <c r="A3" s="27" t="s">
        <v>127</v>
      </c>
      <c r="B3" s="22"/>
      <c r="C3" s="23"/>
      <c r="D3" s="23"/>
    </row>
    <row r="4" spans="1:14" ht="34" x14ac:dyDescent="0.2">
      <c r="A4" s="27" t="s">
        <v>79</v>
      </c>
      <c r="B4" s="22"/>
      <c r="C4" s="94"/>
      <c r="D4" s="23"/>
      <c r="L4" s="60"/>
    </row>
    <row r="5" spans="1:14" ht="52" customHeight="1" thickBot="1" x14ac:dyDescent="0.25">
      <c r="A5" s="27" t="s">
        <v>95</v>
      </c>
      <c r="B5" s="43"/>
      <c r="C5" s="23"/>
      <c r="D5" s="28"/>
      <c r="I5" s="33"/>
      <c r="L5" s="60"/>
      <c r="M5" s="60"/>
      <c r="N5" s="14"/>
    </row>
    <row r="6" spans="1:14" ht="52" customHeight="1" thickBot="1" x14ac:dyDescent="0.25">
      <c r="A6" s="42" t="s">
        <v>72</v>
      </c>
      <c r="B6" s="45"/>
      <c r="C6" s="23"/>
      <c r="D6" s="23"/>
      <c r="I6" s="33"/>
      <c r="L6" s="60"/>
      <c r="M6" s="60"/>
    </row>
    <row r="7" spans="1:14" ht="17" x14ac:dyDescent="0.2">
      <c r="A7" s="29" t="s">
        <v>83</v>
      </c>
      <c r="B7" s="44"/>
      <c r="C7" s="55" t="s">
        <v>89</v>
      </c>
      <c r="D7" s="80">
        <f>E26</f>
        <v>0</v>
      </c>
      <c r="E7" s="23"/>
      <c r="I7" s="33"/>
      <c r="L7" s="60"/>
      <c r="M7" s="60"/>
      <c r="N7" s="14"/>
    </row>
    <row r="8" spans="1:14" ht="17" x14ac:dyDescent="0.2">
      <c r="A8" s="29" t="s">
        <v>70</v>
      </c>
      <c r="B8" s="21"/>
      <c r="C8" s="55" t="s">
        <v>90</v>
      </c>
      <c r="D8" s="23">
        <f>N26</f>
        <v>0</v>
      </c>
      <c r="E8" s="23"/>
      <c r="I8" s="33"/>
      <c r="L8" s="60"/>
      <c r="M8" s="60"/>
      <c r="N8" s="65"/>
    </row>
    <row r="9" spans="1:14" ht="17" x14ac:dyDescent="0.2">
      <c r="A9" s="27" t="s">
        <v>124</v>
      </c>
      <c r="B9" s="40"/>
      <c r="C9" s="55" t="s">
        <v>91</v>
      </c>
      <c r="D9" s="56" t="e">
        <f>D8/D7</f>
        <v>#DIV/0!</v>
      </c>
      <c r="E9" s="56"/>
      <c r="I9" s="33"/>
      <c r="L9" s="60"/>
      <c r="M9" s="60"/>
      <c r="N9" s="65"/>
    </row>
    <row r="10" spans="1:14" x14ac:dyDescent="0.2">
      <c r="A10" s="27"/>
      <c r="B10" s="40"/>
      <c r="C10" s="23"/>
      <c r="D10" s="23"/>
      <c r="I10" s="33"/>
      <c r="L10" s="60"/>
      <c r="M10" s="60"/>
      <c r="N10" s="65"/>
    </row>
    <row r="11" spans="1:14" x14ac:dyDescent="0.2">
      <c r="A11" s="27"/>
      <c r="B11" s="40"/>
      <c r="C11" s="23"/>
      <c r="D11" s="23"/>
      <c r="N11" s="65"/>
    </row>
    <row r="12" spans="1:14" x14ac:dyDescent="0.2">
      <c r="A12" s="27"/>
      <c r="B12" s="21"/>
      <c r="C12" s="23"/>
      <c r="D12" s="23"/>
      <c r="N12" s="65"/>
    </row>
    <row r="13" spans="1:14" ht="17" x14ac:dyDescent="0.2">
      <c r="A13" s="30" t="s">
        <v>71</v>
      </c>
      <c r="B13" s="31"/>
      <c r="C13" s="23"/>
      <c r="D13" s="23"/>
      <c r="N13" s="65"/>
    </row>
    <row r="14" spans="1:14" ht="17" x14ac:dyDescent="0.2">
      <c r="A14" s="38" t="s">
        <v>80</v>
      </c>
      <c r="B14" s="47"/>
      <c r="C14" s="39"/>
      <c r="D14" s="39"/>
      <c r="L14" s="60"/>
      <c r="M14" s="60"/>
      <c r="N14" s="65"/>
    </row>
    <row r="15" spans="1:14" ht="17" x14ac:dyDescent="0.2">
      <c r="A15" s="46" t="s">
        <v>76</v>
      </c>
      <c r="B15" s="82"/>
      <c r="C15" s="39"/>
      <c r="D15" s="39"/>
      <c r="L15" s="60"/>
      <c r="M15" s="60"/>
      <c r="N15" s="65"/>
    </row>
    <row r="16" spans="1:14" ht="17" x14ac:dyDescent="0.2">
      <c r="A16" s="38" t="s">
        <v>74</v>
      </c>
      <c r="B16" s="82"/>
      <c r="C16" s="23"/>
      <c r="D16" s="23"/>
      <c r="L16" s="60"/>
      <c r="M16" s="60"/>
    </row>
    <row r="17" spans="1:29" ht="17" thickBot="1" x14ac:dyDescent="0.25">
      <c r="A17" s="38"/>
      <c r="B17" s="51"/>
      <c r="C17" s="39"/>
      <c r="D17" s="39"/>
      <c r="L17" s="60"/>
      <c r="M17" s="60"/>
      <c r="N17" s="65"/>
    </row>
    <row r="18" spans="1:29" ht="18" thickBot="1" x14ac:dyDescent="0.25">
      <c r="A18" s="46" t="s">
        <v>77</v>
      </c>
      <c r="B18" s="48"/>
      <c r="C18" s="86"/>
      <c r="D18" s="39"/>
      <c r="L18" s="60"/>
      <c r="M18" s="60"/>
      <c r="N18" s="65"/>
    </row>
    <row r="19" spans="1:29" ht="17" thickBot="1" x14ac:dyDescent="0.25">
      <c r="A19" s="53"/>
      <c r="B19" s="54"/>
      <c r="C19" s="39"/>
      <c r="D19" s="39"/>
      <c r="L19" s="60"/>
      <c r="M19" s="60"/>
      <c r="N19" s="65"/>
    </row>
    <row r="20" spans="1:29" ht="18" thickBot="1" x14ac:dyDescent="0.25">
      <c r="A20" s="42" t="s">
        <v>73</v>
      </c>
      <c r="B20" s="45"/>
      <c r="C20" s="23"/>
      <c r="D20" s="23"/>
      <c r="L20" s="60"/>
      <c r="M20" s="60"/>
    </row>
    <row r="21" spans="1:29" ht="17" x14ac:dyDescent="0.2">
      <c r="A21" s="27" t="s">
        <v>78</v>
      </c>
      <c r="B21" s="52"/>
      <c r="C21" s="23"/>
      <c r="D21" s="23"/>
      <c r="L21" s="60"/>
      <c r="M21" s="60"/>
    </row>
    <row r="22" spans="1:29" ht="17" thickBot="1" x14ac:dyDescent="0.25">
      <c r="A22" s="27"/>
      <c r="B22" s="50"/>
      <c r="C22" s="23"/>
      <c r="D22" s="23"/>
      <c r="L22" s="60"/>
      <c r="M22" s="60"/>
    </row>
    <row r="23" spans="1:29" ht="18" thickBot="1" x14ac:dyDescent="0.25">
      <c r="A23" s="49" t="s">
        <v>35</v>
      </c>
      <c r="B23" s="45"/>
      <c r="C23" s="23"/>
      <c r="D23" s="23"/>
      <c r="N23" s="65"/>
    </row>
    <row r="25" spans="1:29" ht="34" x14ac:dyDescent="0.2">
      <c r="A25" s="2" t="s">
        <v>2</v>
      </c>
      <c r="B25" s="2" t="s">
        <v>54</v>
      </c>
      <c r="C25" s="11" t="s">
        <v>3</v>
      </c>
      <c r="D25" s="9" t="s">
        <v>5</v>
      </c>
      <c r="E25" s="27" t="s">
        <v>4</v>
      </c>
      <c r="F25" s="21" t="s">
        <v>1</v>
      </c>
      <c r="G25" s="21" t="s">
        <v>6</v>
      </c>
      <c r="H25" s="21" t="s">
        <v>88</v>
      </c>
      <c r="I25" s="34" t="s">
        <v>16</v>
      </c>
      <c r="J25" s="7" t="s">
        <v>40</v>
      </c>
      <c r="K25" s="32" t="s">
        <v>41</v>
      </c>
      <c r="L25" s="21" t="s">
        <v>51</v>
      </c>
      <c r="M25" s="41"/>
      <c r="N25" s="11" t="s">
        <v>75</v>
      </c>
      <c r="O25" s="29" t="s">
        <v>81</v>
      </c>
    </row>
    <row r="26" spans="1:29" ht="34" x14ac:dyDescent="0.2">
      <c r="A26" s="24"/>
      <c r="B26" s="24"/>
      <c r="C26" s="25"/>
      <c r="D26" s="70"/>
      <c r="E26" s="71">
        <f>SUM(E27:E111)</f>
        <v>0</v>
      </c>
      <c r="F26" s="34">
        <f>SUM(F101:F180)</f>
        <v>0</v>
      </c>
      <c r="G26" s="34">
        <f>SUM(G101:G172)</f>
        <v>0</v>
      </c>
      <c r="H26" s="34">
        <f>SUM(H27:H103)</f>
        <v>0</v>
      </c>
      <c r="I26" s="34" t="e">
        <f>SUM(I27:I103)</f>
        <v>#DIV/0!</v>
      </c>
      <c r="J26" s="34">
        <f>SUM(J27:J103)</f>
        <v>0</v>
      </c>
      <c r="K26" s="34">
        <f>SUM(K27:K103)</f>
        <v>0</v>
      </c>
      <c r="L26" s="34">
        <f>SUM(L27:L103)</f>
        <v>0</v>
      </c>
      <c r="M26" s="61"/>
      <c r="N26" s="66">
        <f>SUM(N27:N111)</f>
        <v>0</v>
      </c>
      <c r="O26" s="9">
        <f>SUM(O27:O111)</f>
        <v>0</v>
      </c>
      <c r="P26" s="1" t="s">
        <v>94</v>
      </c>
    </row>
    <row r="27" spans="1:29" ht="17" x14ac:dyDescent="0.2">
      <c r="A27" s="2" t="s">
        <v>107</v>
      </c>
      <c r="B27" s="2"/>
      <c r="C27" s="69"/>
      <c r="D27" s="84">
        <v>70</v>
      </c>
      <c r="E27" s="19"/>
      <c r="F27" s="19"/>
      <c r="G27" s="19"/>
      <c r="H27" s="36">
        <f t="shared" ref="H27:H61" si="0">G27-F27-(E27*D27)</f>
        <v>0</v>
      </c>
      <c r="I27" s="36" t="e">
        <f t="shared" ref="I27:I61" si="1">H27/E27</f>
        <v>#DIV/0!</v>
      </c>
      <c r="J27" s="74"/>
      <c r="K27" s="72"/>
      <c r="L27" s="73">
        <f t="shared" ref="L27:L61" si="2">D27*E27</f>
        <v>0</v>
      </c>
      <c r="M27" s="61"/>
      <c r="N27" s="66"/>
      <c r="O27" s="62">
        <f t="shared" ref="O27:O84" si="3">N27*D27</f>
        <v>0</v>
      </c>
      <c r="P27" s="57" t="e">
        <f>N27/E27</f>
        <v>#DIV/0!</v>
      </c>
    </row>
    <row r="28" spans="1:29" ht="51" x14ac:dyDescent="0.2">
      <c r="A28" s="19" t="s">
        <v>31</v>
      </c>
      <c r="B28" s="19" t="s">
        <v>55</v>
      </c>
      <c r="C28" s="2" t="s">
        <v>32</v>
      </c>
      <c r="D28" s="75">
        <v>1.5</v>
      </c>
      <c r="E28" s="73"/>
      <c r="F28" s="19"/>
      <c r="G28" s="19"/>
      <c r="H28" s="36">
        <f t="shared" si="0"/>
        <v>0</v>
      </c>
      <c r="I28" s="36" t="e">
        <f t="shared" si="1"/>
        <v>#DIV/0!</v>
      </c>
      <c r="J28" s="76"/>
      <c r="K28" s="76"/>
      <c r="L28" s="73">
        <f t="shared" si="2"/>
        <v>0</v>
      </c>
      <c r="M28" s="61"/>
      <c r="N28" s="66"/>
      <c r="O28" s="62">
        <f t="shared" si="3"/>
        <v>0</v>
      </c>
      <c r="P28" s="57" t="e">
        <f t="shared" ref="P28:P85" si="4">N28/E28</f>
        <v>#DIV/0!</v>
      </c>
    </row>
    <row r="29" spans="1:29" ht="51" x14ac:dyDescent="0.2">
      <c r="A29" s="19" t="s">
        <v>139</v>
      </c>
      <c r="B29" s="19" t="s">
        <v>113</v>
      </c>
      <c r="C29" s="2" t="s">
        <v>140</v>
      </c>
      <c r="D29" s="75">
        <v>15</v>
      </c>
      <c r="E29" s="19"/>
      <c r="F29" s="19"/>
      <c r="G29" s="19"/>
      <c r="H29" s="36">
        <f t="shared" si="0"/>
        <v>0</v>
      </c>
      <c r="I29" s="36" t="e">
        <f t="shared" si="1"/>
        <v>#DIV/0!</v>
      </c>
      <c r="J29" s="76"/>
      <c r="K29" s="76"/>
      <c r="L29" s="73">
        <f t="shared" si="2"/>
        <v>0</v>
      </c>
      <c r="M29" s="61"/>
      <c r="N29" s="66"/>
      <c r="O29" s="62">
        <f t="shared" si="3"/>
        <v>0</v>
      </c>
      <c r="P29" s="57" t="e">
        <f t="shared" si="4"/>
        <v>#DIV/0!</v>
      </c>
    </row>
    <row r="30" spans="1:29" ht="51" x14ac:dyDescent="0.2">
      <c r="A30" s="2" t="s">
        <v>84</v>
      </c>
      <c r="B30" s="2" t="s">
        <v>56</v>
      </c>
      <c r="C30" s="69" t="s">
        <v>85</v>
      </c>
      <c r="D30" s="83">
        <v>125</v>
      </c>
      <c r="E30" s="19"/>
      <c r="F30" s="19"/>
      <c r="G30" s="19"/>
      <c r="H30" s="36">
        <f t="shared" si="0"/>
        <v>0</v>
      </c>
      <c r="I30" s="36" t="e">
        <f t="shared" si="1"/>
        <v>#DIV/0!</v>
      </c>
      <c r="J30" s="74"/>
      <c r="K30" s="72"/>
      <c r="L30" s="73">
        <f t="shared" si="2"/>
        <v>0</v>
      </c>
      <c r="M30" s="61"/>
      <c r="N30" s="66"/>
      <c r="O30" s="62">
        <f t="shared" si="3"/>
        <v>0</v>
      </c>
      <c r="P30" s="57" t="e">
        <f t="shared" si="4"/>
        <v>#DIV/0!</v>
      </c>
    </row>
    <row r="31" spans="1:29" ht="85" x14ac:dyDescent="0.2">
      <c r="A31" s="19" t="s">
        <v>52</v>
      </c>
      <c r="B31" s="19" t="s">
        <v>60</v>
      </c>
      <c r="C31" s="2" t="s">
        <v>63</v>
      </c>
      <c r="D31" s="75">
        <v>45</v>
      </c>
      <c r="E31" s="73"/>
      <c r="F31" s="19"/>
      <c r="G31" s="19"/>
      <c r="H31" s="36">
        <f t="shared" si="0"/>
        <v>0</v>
      </c>
      <c r="I31" s="36" t="e">
        <f t="shared" si="1"/>
        <v>#DIV/0!</v>
      </c>
      <c r="J31" s="76"/>
      <c r="K31" s="76"/>
      <c r="L31" s="73">
        <f t="shared" si="2"/>
        <v>0</v>
      </c>
      <c r="M31" s="61"/>
      <c r="N31" s="67"/>
      <c r="O31" s="62">
        <f t="shared" si="3"/>
        <v>0</v>
      </c>
      <c r="P31" s="57" t="e">
        <f t="shared" si="4"/>
        <v>#DIV/0!</v>
      </c>
    </row>
    <row r="32" spans="1:29" ht="68" x14ac:dyDescent="0.2">
      <c r="A32" s="19" t="s">
        <v>36</v>
      </c>
      <c r="B32" s="19" t="s">
        <v>56</v>
      </c>
      <c r="C32" s="2" t="s">
        <v>37</v>
      </c>
      <c r="D32" s="73">
        <v>245</v>
      </c>
      <c r="E32" s="19"/>
      <c r="F32" s="19"/>
      <c r="G32" s="19"/>
      <c r="H32" s="36">
        <f t="shared" si="0"/>
        <v>0</v>
      </c>
      <c r="I32" s="36" t="e">
        <f t="shared" si="1"/>
        <v>#DIV/0!</v>
      </c>
      <c r="J32" s="76"/>
      <c r="K32" s="76"/>
      <c r="L32" s="73">
        <f t="shared" si="2"/>
        <v>0</v>
      </c>
      <c r="M32" s="61"/>
      <c r="N32" s="67"/>
      <c r="O32" s="62">
        <f t="shared" si="3"/>
        <v>0</v>
      </c>
      <c r="P32" s="57" t="e">
        <f t="shared" si="4"/>
        <v>#DIV/0!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spans="1:29" ht="34" x14ac:dyDescent="0.2">
      <c r="A33" s="19" t="s">
        <v>33</v>
      </c>
      <c r="B33" s="19" t="s">
        <v>57</v>
      </c>
      <c r="C33" s="2" t="s">
        <v>34</v>
      </c>
      <c r="D33" s="73">
        <v>4.5</v>
      </c>
      <c r="E33" s="19"/>
      <c r="F33" s="19"/>
      <c r="G33" s="19"/>
      <c r="H33" s="36">
        <f t="shared" si="0"/>
        <v>0</v>
      </c>
      <c r="I33" s="36" t="e">
        <f t="shared" si="1"/>
        <v>#DIV/0!</v>
      </c>
      <c r="J33" s="76"/>
      <c r="K33" s="76"/>
      <c r="L33" s="73">
        <f t="shared" si="2"/>
        <v>0</v>
      </c>
      <c r="M33" s="61"/>
      <c r="N33" s="67"/>
      <c r="O33" s="62">
        <f t="shared" si="3"/>
        <v>0</v>
      </c>
      <c r="P33" s="57" t="e">
        <f t="shared" si="4"/>
        <v>#DIV/0!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1:29" ht="68" x14ac:dyDescent="0.2">
      <c r="A34" s="19" t="s">
        <v>146</v>
      </c>
      <c r="B34" s="19" t="s">
        <v>60</v>
      </c>
      <c r="C34" s="2" t="s">
        <v>147</v>
      </c>
      <c r="D34" s="73">
        <v>70</v>
      </c>
      <c r="E34" s="19"/>
      <c r="F34" s="19"/>
      <c r="G34" s="19"/>
      <c r="H34" s="36">
        <f t="shared" si="0"/>
        <v>0</v>
      </c>
      <c r="I34" s="36" t="e">
        <f t="shared" si="1"/>
        <v>#DIV/0!</v>
      </c>
      <c r="J34" s="76"/>
      <c r="K34" s="76"/>
      <c r="L34" s="73">
        <f t="shared" si="2"/>
        <v>0</v>
      </c>
      <c r="M34" s="61"/>
      <c r="N34" s="67"/>
      <c r="O34" s="62">
        <f t="shared" si="3"/>
        <v>0</v>
      </c>
      <c r="P34" s="57" t="e">
        <f t="shared" si="4"/>
        <v>#DIV/0!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pans="1:29" x14ac:dyDescent="0.2">
      <c r="A35" s="19" t="s">
        <v>149</v>
      </c>
      <c r="B35" s="19"/>
      <c r="C35" s="2"/>
      <c r="D35" s="73">
        <v>50</v>
      </c>
      <c r="E35" s="19"/>
      <c r="F35" s="19"/>
      <c r="G35" s="19"/>
      <c r="H35" s="36">
        <f t="shared" si="0"/>
        <v>0</v>
      </c>
      <c r="I35" s="36" t="e">
        <f t="shared" si="1"/>
        <v>#DIV/0!</v>
      </c>
      <c r="J35" s="76"/>
      <c r="K35" s="76"/>
      <c r="L35" s="73">
        <f t="shared" si="2"/>
        <v>0</v>
      </c>
      <c r="M35" s="61"/>
      <c r="N35" s="67"/>
      <c r="O35" s="62">
        <f t="shared" si="3"/>
        <v>0</v>
      </c>
      <c r="P35" s="57" t="e">
        <f t="shared" si="4"/>
        <v>#DIV/0!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pans="1:29" x14ac:dyDescent="0.2">
      <c r="A36" s="19" t="s">
        <v>101</v>
      </c>
      <c r="B36" s="19" t="s">
        <v>56</v>
      </c>
      <c r="C36" s="2"/>
      <c r="D36" s="73">
        <v>210</v>
      </c>
      <c r="E36" s="19"/>
      <c r="F36" s="19"/>
      <c r="G36" s="19"/>
      <c r="H36" s="36">
        <f t="shared" si="0"/>
        <v>0</v>
      </c>
      <c r="I36" s="36" t="e">
        <f t="shared" si="1"/>
        <v>#DIV/0!</v>
      </c>
      <c r="J36" s="76"/>
      <c r="K36" s="76"/>
      <c r="L36" s="73">
        <f t="shared" si="2"/>
        <v>0</v>
      </c>
      <c r="M36" s="61"/>
      <c r="N36" s="67"/>
      <c r="O36" s="62">
        <f t="shared" si="3"/>
        <v>0</v>
      </c>
      <c r="P36" s="57" t="e">
        <f t="shared" si="4"/>
        <v>#DIV/0!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pans="1:29" ht="51" x14ac:dyDescent="0.2">
      <c r="A37" s="19" t="s">
        <v>17</v>
      </c>
      <c r="B37" s="19" t="s">
        <v>59</v>
      </c>
      <c r="C37" s="2" t="s">
        <v>18</v>
      </c>
      <c r="D37" s="73">
        <v>145</v>
      </c>
      <c r="E37" s="19"/>
      <c r="F37" s="19"/>
      <c r="G37" s="19"/>
      <c r="H37" s="36">
        <f t="shared" si="0"/>
        <v>0</v>
      </c>
      <c r="I37" s="36" t="e">
        <f t="shared" si="1"/>
        <v>#DIV/0!</v>
      </c>
      <c r="J37" s="76"/>
      <c r="K37" s="76"/>
      <c r="L37" s="73">
        <f t="shared" si="2"/>
        <v>0</v>
      </c>
      <c r="M37" s="61"/>
      <c r="N37" s="67"/>
      <c r="O37" s="62">
        <f t="shared" si="3"/>
        <v>0</v>
      </c>
      <c r="P37" s="57" t="e">
        <f t="shared" si="4"/>
        <v>#DIV/0!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spans="1:29" s="13" customFormat="1" ht="17" x14ac:dyDescent="0.2">
      <c r="A38" s="19" t="s">
        <v>92</v>
      </c>
      <c r="B38" s="19" t="s">
        <v>60</v>
      </c>
      <c r="C38" s="2" t="s">
        <v>93</v>
      </c>
      <c r="D38" s="73">
        <v>35</v>
      </c>
      <c r="E38" s="19"/>
      <c r="F38" s="19"/>
      <c r="G38" s="19"/>
      <c r="H38" s="36">
        <f t="shared" si="0"/>
        <v>0</v>
      </c>
      <c r="I38" s="36" t="e">
        <f t="shared" si="1"/>
        <v>#DIV/0!</v>
      </c>
      <c r="J38" s="76"/>
      <c r="K38" s="76"/>
      <c r="L38" s="73">
        <f t="shared" si="2"/>
        <v>0</v>
      </c>
      <c r="M38" s="61"/>
      <c r="N38" s="67"/>
      <c r="O38" s="62">
        <f t="shared" si="3"/>
        <v>0</v>
      </c>
      <c r="P38" s="57" t="e">
        <f t="shared" si="4"/>
        <v>#DIV/0!</v>
      </c>
    </row>
    <row r="39" spans="1:29" s="13" customFormat="1" ht="17" x14ac:dyDescent="0.2">
      <c r="A39" s="19" t="s">
        <v>111</v>
      </c>
      <c r="B39" s="19" t="s">
        <v>58</v>
      </c>
      <c r="C39" s="2" t="s">
        <v>112</v>
      </c>
      <c r="D39" s="73">
        <v>50</v>
      </c>
      <c r="E39" s="19"/>
      <c r="F39" s="19"/>
      <c r="G39" s="19"/>
      <c r="H39" s="36">
        <f t="shared" si="0"/>
        <v>0</v>
      </c>
      <c r="I39" s="36" t="e">
        <f t="shared" si="1"/>
        <v>#DIV/0!</v>
      </c>
      <c r="J39" s="76"/>
      <c r="K39" s="76"/>
      <c r="L39" s="73">
        <f t="shared" si="2"/>
        <v>0</v>
      </c>
      <c r="M39" s="61"/>
      <c r="N39" s="67"/>
      <c r="O39" s="62">
        <f t="shared" si="3"/>
        <v>0</v>
      </c>
      <c r="P39" s="57" t="e">
        <f t="shared" si="4"/>
        <v>#DIV/0!</v>
      </c>
    </row>
    <row r="40" spans="1:29" s="13" customFormat="1" ht="34" x14ac:dyDescent="0.2">
      <c r="A40" s="19" t="s">
        <v>121</v>
      </c>
      <c r="B40" s="19" t="s">
        <v>56</v>
      </c>
      <c r="C40" s="2" t="s">
        <v>122</v>
      </c>
      <c r="D40" s="73">
        <v>145</v>
      </c>
      <c r="E40" s="19"/>
      <c r="F40" s="19"/>
      <c r="G40" s="19"/>
      <c r="H40" s="36">
        <f t="shared" ref="H40" si="5">G40-F40-(E40*D40)</f>
        <v>0</v>
      </c>
      <c r="I40" s="36" t="e">
        <f t="shared" ref="I40" si="6">H40/E40</f>
        <v>#DIV/0!</v>
      </c>
      <c r="J40" s="76"/>
      <c r="K40" s="76"/>
      <c r="L40" s="73">
        <f t="shared" ref="L40" si="7">D40*E40</f>
        <v>0</v>
      </c>
      <c r="M40" s="61"/>
      <c r="N40" s="67"/>
      <c r="O40" s="62">
        <f t="shared" si="3"/>
        <v>0</v>
      </c>
      <c r="P40" s="57" t="e">
        <f>N40/#REF!</f>
        <v>#REF!</v>
      </c>
    </row>
    <row r="41" spans="1:29" s="13" customFormat="1" x14ac:dyDescent="0.2">
      <c r="A41" s="19" t="s">
        <v>154</v>
      </c>
      <c r="B41" s="19" t="s">
        <v>56</v>
      </c>
      <c r="C41" s="2"/>
      <c r="D41" s="73">
        <v>198</v>
      </c>
      <c r="E41" s="19"/>
      <c r="F41" s="19"/>
      <c r="G41" s="19"/>
      <c r="H41" s="36">
        <f t="shared" si="0"/>
        <v>0</v>
      </c>
      <c r="I41" s="36" t="e">
        <f t="shared" si="1"/>
        <v>#DIV/0!</v>
      </c>
      <c r="J41" s="76"/>
      <c r="K41" s="76"/>
      <c r="L41" s="73">
        <f t="shared" si="2"/>
        <v>0</v>
      </c>
      <c r="M41" s="61"/>
      <c r="N41" s="67"/>
      <c r="O41" s="62">
        <f t="shared" si="3"/>
        <v>0</v>
      </c>
      <c r="P41" s="57" t="e">
        <f t="shared" si="4"/>
        <v>#DIV/0!</v>
      </c>
    </row>
    <row r="42" spans="1:29" s="13" customFormat="1" ht="34" x14ac:dyDescent="0.2">
      <c r="A42" s="19" t="s">
        <v>114</v>
      </c>
      <c r="B42" s="19" t="s">
        <v>113</v>
      </c>
      <c r="C42" s="2" t="s">
        <v>142</v>
      </c>
      <c r="D42" s="73">
        <v>10</v>
      </c>
      <c r="E42" s="19"/>
      <c r="F42" s="19"/>
      <c r="G42" s="19"/>
      <c r="H42" s="36">
        <f t="shared" si="0"/>
        <v>0</v>
      </c>
      <c r="I42" s="36" t="e">
        <f t="shared" si="1"/>
        <v>#DIV/0!</v>
      </c>
      <c r="J42" s="76"/>
      <c r="K42" s="76"/>
      <c r="L42" s="73">
        <f t="shared" si="2"/>
        <v>0</v>
      </c>
      <c r="M42" s="61"/>
      <c r="N42" s="67"/>
      <c r="O42" s="62">
        <f t="shared" si="3"/>
        <v>0</v>
      </c>
      <c r="P42" s="57" t="e">
        <f t="shared" si="4"/>
        <v>#DIV/0!</v>
      </c>
    </row>
    <row r="43" spans="1:29" ht="51" x14ac:dyDescent="0.2">
      <c r="A43" s="19" t="s">
        <v>25</v>
      </c>
      <c r="B43" s="19" t="s">
        <v>56</v>
      </c>
      <c r="C43" s="2" t="s">
        <v>26</v>
      </c>
      <c r="D43" s="73">
        <v>225</v>
      </c>
      <c r="E43" s="73"/>
      <c r="F43" s="19"/>
      <c r="G43" s="19"/>
      <c r="H43" s="36">
        <f t="shared" si="0"/>
        <v>0</v>
      </c>
      <c r="I43" s="36" t="e">
        <f t="shared" si="1"/>
        <v>#DIV/0!</v>
      </c>
      <c r="J43" s="76"/>
      <c r="K43" s="76"/>
      <c r="L43" s="73">
        <f t="shared" si="2"/>
        <v>0</v>
      </c>
      <c r="M43" s="61"/>
      <c r="N43" s="67"/>
      <c r="O43" s="62">
        <f t="shared" si="3"/>
        <v>0</v>
      </c>
      <c r="P43" s="57" t="e">
        <f t="shared" si="4"/>
        <v>#DIV/0!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ht="16" customHeight="1" x14ac:dyDescent="0.2">
      <c r="A44" s="19" t="s">
        <v>100</v>
      </c>
      <c r="B44" s="19" t="s">
        <v>62</v>
      </c>
      <c r="C44" s="2"/>
      <c r="D44" s="73">
        <v>40</v>
      </c>
      <c r="E44" s="19"/>
      <c r="F44" s="19"/>
      <c r="G44" s="19"/>
      <c r="H44" s="36">
        <f t="shared" si="0"/>
        <v>0</v>
      </c>
      <c r="I44" s="36" t="e">
        <f t="shared" si="1"/>
        <v>#DIV/0!</v>
      </c>
      <c r="J44" s="76"/>
      <c r="K44" s="76"/>
      <c r="L44" s="73">
        <f t="shared" si="2"/>
        <v>0</v>
      </c>
      <c r="M44" s="61"/>
      <c r="N44" s="67"/>
      <c r="O44" s="62">
        <f t="shared" si="3"/>
        <v>0</v>
      </c>
      <c r="P44" s="57" t="e">
        <f t="shared" si="4"/>
        <v>#DIV/0!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ht="16" customHeight="1" x14ac:dyDescent="0.2">
      <c r="A45" s="19" t="s">
        <v>159</v>
      </c>
      <c r="B45" s="19"/>
      <c r="C45" s="2"/>
      <c r="D45" s="73">
        <v>82</v>
      </c>
      <c r="E45" s="19"/>
      <c r="F45" s="19"/>
      <c r="G45" s="19"/>
      <c r="H45" s="36">
        <f t="shared" ref="H45" si="8">G45-F45-(E45*D45)</f>
        <v>0</v>
      </c>
      <c r="I45" s="36" t="e">
        <f t="shared" ref="I45" si="9">H45/E45</f>
        <v>#DIV/0!</v>
      </c>
      <c r="J45" s="76"/>
      <c r="K45" s="76"/>
      <c r="L45" s="73">
        <f t="shared" ref="L45" si="10">D45*E45</f>
        <v>0</v>
      </c>
      <c r="M45" s="61"/>
      <c r="N45" s="67"/>
      <c r="O45" s="62">
        <f t="shared" si="3"/>
        <v>0</v>
      </c>
      <c r="P45" s="57" t="e">
        <f t="shared" si="4"/>
        <v>#DIV/0!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ht="15" customHeight="1" x14ac:dyDescent="0.2">
      <c r="A46" s="19" t="s">
        <v>102</v>
      </c>
      <c r="B46" s="19" t="s">
        <v>56</v>
      </c>
      <c r="C46" s="2"/>
      <c r="D46" s="73">
        <v>145</v>
      </c>
      <c r="E46" s="19"/>
      <c r="F46" s="19"/>
      <c r="G46" s="19"/>
      <c r="H46" s="36">
        <f t="shared" si="0"/>
        <v>0</v>
      </c>
      <c r="I46" s="36" t="e">
        <f t="shared" si="1"/>
        <v>#DIV/0!</v>
      </c>
      <c r="J46" s="76"/>
      <c r="K46" s="76"/>
      <c r="L46" s="73">
        <f t="shared" si="2"/>
        <v>0</v>
      </c>
      <c r="M46" s="61"/>
      <c r="N46" s="67"/>
      <c r="O46" s="62">
        <f t="shared" si="3"/>
        <v>0</v>
      </c>
      <c r="P46" s="57" t="e">
        <f t="shared" si="4"/>
        <v>#DIV/0!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3" customFormat="1" x14ac:dyDescent="0.2">
      <c r="A47" s="19" t="s">
        <v>82</v>
      </c>
      <c r="B47" s="19" t="s">
        <v>58</v>
      </c>
      <c r="C47" s="81" t="s">
        <v>96</v>
      </c>
      <c r="D47" s="73">
        <v>50</v>
      </c>
      <c r="E47" s="19"/>
      <c r="F47" s="19"/>
      <c r="G47" s="19"/>
      <c r="H47" s="36">
        <f t="shared" si="0"/>
        <v>0</v>
      </c>
      <c r="I47" s="36" t="e">
        <f t="shared" si="1"/>
        <v>#DIV/0!</v>
      </c>
      <c r="J47" s="76"/>
      <c r="K47" s="76"/>
      <c r="L47" s="73">
        <f t="shared" si="2"/>
        <v>0</v>
      </c>
      <c r="M47" s="61"/>
      <c r="N47" s="67"/>
      <c r="O47" s="62">
        <f t="shared" si="3"/>
        <v>0</v>
      </c>
      <c r="P47" s="57" t="e">
        <f t="shared" si="4"/>
        <v>#DIV/0!</v>
      </c>
    </row>
    <row r="48" spans="1:29" s="13" customFormat="1" x14ac:dyDescent="0.2">
      <c r="A48" s="19" t="s">
        <v>53</v>
      </c>
      <c r="B48" s="19" t="s">
        <v>56</v>
      </c>
      <c r="C48" s="2"/>
      <c r="D48" s="73">
        <v>130</v>
      </c>
      <c r="E48" s="19"/>
      <c r="F48" s="19"/>
      <c r="G48" s="19"/>
      <c r="H48" s="36">
        <f t="shared" si="0"/>
        <v>0</v>
      </c>
      <c r="I48" s="36" t="e">
        <f t="shared" si="1"/>
        <v>#DIV/0!</v>
      </c>
      <c r="J48" s="76"/>
      <c r="K48" s="76"/>
      <c r="L48" s="73">
        <f t="shared" si="2"/>
        <v>0</v>
      </c>
      <c r="M48" s="61"/>
      <c r="N48" s="67"/>
      <c r="O48" s="62">
        <f t="shared" si="3"/>
        <v>0</v>
      </c>
      <c r="P48" s="57" t="e">
        <f t="shared" si="4"/>
        <v>#DIV/0!</v>
      </c>
    </row>
    <row r="49" spans="1:29" s="13" customFormat="1" ht="45" customHeight="1" x14ac:dyDescent="0.2">
      <c r="A49" s="19" t="s">
        <v>160</v>
      </c>
      <c r="B49" s="19" t="s">
        <v>58</v>
      </c>
      <c r="C49" s="2" t="s">
        <v>161</v>
      </c>
      <c r="D49" s="73">
        <v>100</v>
      </c>
      <c r="E49" s="19"/>
      <c r="F49" s="19"/>
      <c r="G49" s="19"/>
      <c r="H49" s="36">
        <f t="shared" ref="H49" si="11">G49-F49-(E49*D49)</f>
        <v>0</v>
      </c>
      <c r="I49" s="36" t="e">
        <f t="shared" ref="I49" si="12">H49/E49</f>
        <v>#DIV/0!</v>
      </c>
      <c r="J49" s="76"/>
      <c r="K49" s="76"/>
      <c r="L49" s="73">
        <f t="shared" ref="L49" si="13">D49*E49</f>
        <v>0</v>
      </c>
      <c r="M49" s="61"/>
      <c r="N49" s="67"/>
      <c r="O49" s="62">
        <f t="shared" ref="O49" si="14">N49*D49</f>
        <v>0</v>
      </c>
      <c r="P49" s="57"/>
    </row>
    <row r="50" spans="1:29" s="13" customFormat="1" x14ac:dyDescent="0.2">
      <c r="A50" s="19" t="s">
        <v>119</v>
      </c>
      <c r="B50" s="19" t="s">
        <v>56</v>
      </c>
      <c r="C50" s="19" t="s">
        <v>120</v>
      </c>
      <c r="D50" s="58">
        <v>155</v>
      </c>
      <c r="E50" s="19"/>
      <c r="F50" s="19"/>
      <c r="G50" s="19"/>
      <c r="H50" s="36">
        <f t="shared" si="0"/>
        <v>0</v>
      </c>
      <c r="I50" s="36" t="e">
        <f t="shared" si="1"/>
        <v>#DIV/0!</v>
      </c>
      <c r="J50" s="76"/>
      <c r="K50" s="76"/>
      <c r="L50" s="73">
        <f t="shared" si="2"/>
        <v>0</v>
      </c>
      <c r="M50" s="61"/>
      <c r="N50" s="67"/>
      <c r="O50" s="62">
        <f t="shared" si="3"/>
        <v>0</v>
      </c>
      <c r="P50" s="57" t="e">
        <f t="shared" si="4"/>
        <v>#DIV/0!</v>
      </c>
    </row>
    <row r="51" spans="1:29" s="13" customFormat="1" ht="34" x14ac:dyDescent="0.2">
      <c r="A51" s="19" t="s">
        <v>64</v>
      </c>
      <c r="B51" s="19" t="s">
        <v>62</v>
      </c>
      <c r="C51" s="2" t="s">
        <v>65</v>
      </c>
      <c r="D51" s="73">
        <v>1.7</v>
      </c>
      <c r="E51" s="19"/>
      <c r="F51" s="19"/>
      <c r="G51" s="19"/>
      <c r="H51" s="36">
        <f t="shared" si="0"/>
        <v>0</v>
      </c>
      <c r="I51" s="36" t="e">
        <f t="shared" si="1"/>
        <v>#DIV/0!</v>
      </c>
      <c r="J51" s="76"/>
      <c r="K51" s="76"/>
      <c r="L51" s="73">
        <f t="shared" si="2"/>
        <v>0</v>
      </c>
      <c r="M51" s="61"/>
      <c r="N51" s="67"/>
      <c r="O51" s="62">
        <f t="shared" si="3"/>
        <v>0</v>
      </c>
      <c r="P51" s="57" t="e">
        <f t="shared" si="4"/>
        <v>#DIV/0!</v>
      </c>
    </row>
    <row r="52" spans="1:29" s="13" customFormat="1" x14ac:dyDescent="0.2">
      <c r="A52" s="19" t="s">
        <v>141</v>
      </c>
      <c r="B52" s="19"/>
      <c r="C52" s="2"/>
      <c r="D52" s="73">
        <v>10</v>
      </c>
      <c r="E52" s="19"/>
      <c r="F52" s="19"/>
      <c r="G52" s="19"/>
      <c r="H52" s="36">
        <f t="shared" si="0"/>
        <v>0</v>
      </c>
      <c r="I52" s="36" t="e">
        <f t="shared" si="1"/>
        <v>#DIV/0!</v>
      </c>
      <c r="J52" s="76"/>
      <c r="K52" s="76"/>
      <c r="L52" s="73">
        <f t="shared" si="2"/>
        <v>0</v>
      </c>
      <c r="M52" s="61"/>
      <c r="N52" s="67"/>
      <c r="O52" s="62">
        <f t="shared" si="3"/>
        <v>0</v>
      </c>
      <c r="P52" s="57" t="e">
        <f t="shared" si="4"/>
        <v>#DIV/0!</v>
      </c>
    </row>
    <row r="53" spans="1:29" s="13" customFormat="1" x14ac:dyDescent="0.2">
      <c r="A53" s="19" t="s">
        <v>162</v>
      </c>
      <c r="B53" s="19"/>
      <c r="C53" s="2"/>
      <c r="D53" s="73">
        <v>80</v>
      </c>
      <c r="E53" s="19"/>
      <c r="F53" s="19"/>
      <c r="G53" s="19"/>
      <c r="H53" s="36">
        <f t="shared" si="0"/>
        <v>0</v>
      </c>
      <c r="I53" s="36" t="e">
        <f t="shared" si="1"/>
        <v>#DIV/0!</v>
      </c>
      <c r="J53" s="76"/>
      <c r="K53" s="76"/>
      <c r="L53" s="73">
        <f t="shared" si="2"/>
        <v>0</v>
      </c>
      <c r="M53" s="61"/>
      <c r="N53" s="91"/>
      <c r="O53" s="62">
        <f t="shared" si="3"/>
        <v>0</v>
      </c>
      <c r="P53" s="57"/>
    </row>
    <row r="54" spans="1:29" s="13" customFormat="1" x14ac:dyDescent="0.2">
      <c r="A54" s="19" t="s">
        <v>167</v>
      </c>
      <c r="B54" s="19"/>
      <c r="C54" s="2"/>
      <c r="D54" s="73">
        <v>35</v>
      </c>
      <c r="E54" s="19"/>
      <c r="F54" s="92"/>
      <c r="G54" s="92"/>
      <c r="H54" s="36">
        <f t="shared" si="0"/>
        <v>0</v>
      </c>
      <c r="I54" s="36" t="e">
        <f t="shared" si="1"/>
        <v>#DIV/0!</v>
      </c>
      <c r="J54" s="76"/>
      <c r="K54" s="76"/>
      <c r="L54" s="73">
        <f t="shared" si="2"/>
        <v>0</v>
      </c>
      <c r="M54" s="61"/>
      <c r="N54" s="91"/>
      <c r="O54" s="62"/>
      <c r="P54" s="57"/>
    </row>
    <row r="55" spans="1:29" s="13" customFormat="1" ht="17" x14ac:dyDescent="0.2">
      <c r="A55" s="19" t="s">
        <v>66</v>
      </c>
      <c r="B55" s="19" t="s">
        <v>58</v>
      </c>
      <c r="C55" s="2" t="s">
        <v>67</v>
      </c>
      <c r="D55" s="73">
        <v>57</v>
      </c>
      <c r="E55" s="19"/>
      <c r="F55" s="19"/>
      <c r="G55" s="19"/>
      <c r="H55" s="36">
        <f t="shared" si="0"/>
        <v>0</v>
      </c>
      <c r="I55" s="36" t="e">
        <f t="shared" si="1"/>
        <v>#DIV/0!</v>
      </c>
      <c r="J55" s="76"/>
      <c r="K55" s="76"/>
      <c r="L55" s="73">
        <f t="shared" si="2"/>
        <v>0</v>
      </c>
      <c r="M55" s="61"/>
      <c r="N55" s="87"/>
      <c r="O55" s="62">
        <f t="shared" si="3"/>
        <v>0</v>
      </c>
      <c r="P55" s="57" t="e">
        <f t="shared" si="4"/>
        <v>#DIV/0!</v>
      </c>
    </row>
    <row r="56" spans="1:29" s="13" customFormat="1" ht="34" x14ac:dyDescent="0.2">
      <c r="A56" s="19" t="s">
        <v>165</v>
      </c>
      <c r="B56" s="19" t="s">
        <v>60</v>
      </c>
      <c r="C56" s="2" t="s">
        <v>166</v>
      </c>
      <c r="D56" s="73">
        <v>75</v>
      </c>
      <c r="E56" s="19"/>
      <c r="F56" s="19"/>
      <c r="G56" s="19"/>
      <c r="H56" s="36">
        <f t="shared" ref="H56" si="15">G56-F56-(E56*D56)</f>
        <v>0</v>
      </c>
      <c r="I56" s="36" t="e">
        <f t="shared" ref="I56" si="16">H56/E56</f>
        <v>#DIV/0!</v>
      </c>
      <c r="J56" s="76"/>
      <c r="K56" s="76"/>
      <c r="L56" s="73">
        <f t="shared" ref="L56" si="17">D56*E56</f>
        <v>0</v>
      </c>
      <c r="M56" s="61"/>
      <c r="N56" s="87"/>
      <c r="O56" s="62"/>
      <c r="P56" s="57"/>
    </row>
    <row r="57" spans="1:29" s="13" customFormat="1" x14ac:dyDescent="0.2">
      <c r="A57" s="19" t="s">
        <v>150</v>
      </c>
      <c r="B57" s="19" t="s">
        <v>56</v>
      </c>
      <c r="C57" s="2"/>
      <c r="D57" s="73">
        <v>130</v>
      </c>
      <c r="E57" s="19"/>
      <c r="F57" s="19"/>
      <c r="G57" s="19"/>
      <c r="H57" s="36">
        <f t="shared" si="0"/>
        <v>0</v>
      </c>
      <c r="I57" s="36" t="e">
        <f t="shared" si="1"/>
        <v>#DIV/0!</v>
      </c>
      <c r="J57" s="76"/>
      <c r="K57" s="76"/>
      <c r="L57" s="73">
        <f t="shared" si="2"/>
        <v>0</v>
      </c>
      <c r="M57" s="61"/>
      <c r="N57" s="87"/>
      <c r="O57" s="62">
        <f t="shared" si="3"/>
        <v>0</v>
      </c>
      <c r="P57" s="57" t="e">
        <f t="shared" si="4"/>
        <v>#DIV/0!</v>
      </c>
    </row>
    <row r="58" spans="1:29" ht="34" x14ac:dyDescent="0.2">
      <c r="A58" s="19" t="s">
        <v>86</v>
      </c>
      <c r="B58" s="19" t="s">
        <v>62</v>
      </c>
      <c r="C58" s="2" t="s">
        <v>87</v>
      </c>
      <c r="D58" s="73">
        <v>6</v>
      </c>
      <c r="E58" s="90"/>
      <c r="F58" s="19"/>
      <c r="G58" s="19"/>
      <c r="H58" s="36">
        <f t="shared" si="0"/>
        <v>0</v>
      </c>
      <c r="I58" s="36" t="e">
        <f t="shared" si="1"/>
        <v>#DIV/0!</v>
      </c>
      <c r="J58" s="76"/>
      <c r="K58" s="76"/>
      <c r="L58" s="73">
        <f t="shared" si="2"/>
        <v>0</v>
      </c>
      <c r="M58" s="61"/>
      <c r="N58" s="67"/>
      <c r="O58" s="62">
        <f t="shared" si="3"/>
        <v>0</v>
      </c>
      <c r="P58" s="57" t="e">
        <f t="shared" si="4"/>
        <v>#DIV/0!</v>
      </c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pans="1:29" x14ac:dyDescent="0.2">
      <c r="A59" s="19" t="s">
        <v>108</v>
      </c>
      <c r="B59" s="19" t="s">
        <v>62</v>
      </c>
      <c r="C59" s="2"/>
      <c r="D59" s="73">
        <v>1.2</v>
      </c>
      <c r="E59" s="19"/>
      <c r="F59" s="19"/>
      <c r="G59" s="19"/>
      <c r="H59" s="36">
        <f t="shared" si="0"/>
        <v>0</v>
      </c>
      <c r="I59" s="36" t="e">
        <f t="shared" si="1"/>
        <v>#DIV/0!</v>
      </c>
      <c r="J59" s="76"/>
      <c r="K59" s="76"/>
      <c r="L59" s="73">
        <f t="shared" si="2"/>
        <v>0</v>
      </c>
      <c r="M59" s="61"/>
      <c r="N59" s="67"/>
      <c r="O59" s="62">
        <f t="shared" si="3"/>
        <v>0</v>
      </c>
      <c r="P59" s="57" t="e">
        <f t="shared" si="4"/>
        <v>#DIV/0!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spans="1:29" ht="34" x14ac:dyDescent="0.2">
      <c r="A60" s="19" t="s">
        <v>29</v>
      </c>
      <c r="B60" s="19" t="s">
        <v>55</v>
      </c>
      <c r="C60" s="2" t="s">
        <v>30</v>
      </c>
      <c r="D60" s="73">
        <v>2.5</v>
      </c>
      <c r="E60" s="19"/>
      <c r="F60" s="19"/>
      <c r="G60" s="19"/>
      <c r="H60" s="36">
        <f t="shared" si="0"/>
        <v>0</v>
      </c>
      <c r="I60" s="36" t="e">
        <f t="shared" si="1"/>
        <v>#DIV/0!</v>
      </c>
      <c r="J60" s="76"/>
      <c r="K60" s="76"/>
      <c r="L60" s="73">
        <f t="shared" si="2"/>
        <v>0</v>
      </c>
      <c r="M60" s="61"/>
      <c r="N60" s="67"/>
      <c r="O60" s="62">
        <f t="shared" si="3"/>
        <v>0</v>
      </c>
      <c r="P60" s="57" t="e">
        <f t="shared" si="4"/>
        <v>#DIV/0!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spans="1:29" x14ac:dyDescent="0.2">
      <c r="A61" s="19" t="s">
        <v>97</v>
      </c>
      <c r="B61" s="19"/>
      <c r="C61" s="2"/>
      <c r="D61" s="73">
        <v>31</v>
      </c>
      <c r="E61" s="19"/>
      <c r="F61" s="19"/>
      <c r="G61" s="19"/>
      <c r="H61" s="36">
        <f t="shared" si="0"/>
        <v>0</v>
      </c>
      <c r="I61" s="36" t="e">
        <f t="shared" si="1"/>
        <v>#DIV/0!</v>
      </c>
      <c r="J61" s="76"/>
      <c r="K61" s="76"/>
      <c r="L61" s="73">
        <f t="shared" si="2"/>
        <v>0</v>
      </c>
      <c r="M61" s="61"/>
      <c r="N61" s="67"/>
      <c r="O61" s="62">
        <f t="shared" si="3"/>
        <v>0</v>
      </c>
      <c r="P61" s="57" t="e">
        <f t="shared" si="4"/>
        <v>#DIV/0!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spans="1:29" x14ac:dyDescent="0.2">
      <c r="A62" s="19" t="s">
        <v>170</v>
      </c>
      <c r="B62" s="19" t="s">
        <v>58</v>
      </c>
      <c r="C62" s="2"/>
      <c r="D62" s="73">
        <v>100</v>
      </c>
      <c r="E62" s="19"/>
      <c r="F62" s="19"/>
      <c r="G62" s="19"/>
      <c r="H62" s="36">
        <f t="shared" ref="H62" si="18">G62-F62-(E62*D62)</f>
        <v>0</v>
      </c>
      <c r="I62" s="36" t="e">
        <f t="shared" ref="I62" si="19">H62/E62</f>
        <v>#DIV/0!</v>
      </c>
      <c r="J62" s="76"/>
      <c r="K62" s="76"/>
      <c r="L62" s="73">
        <f t="shared" ref="L62" si="20">D62*E62</f>
        <v>0</v>
      </c>
      <c r="M62" s="61"/>
      <c r="N62" s="67"/>
      <c r="O62" s="62"/>
      <c r="P62" s="57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spans="1:29" ht="68" x14ac:dyDescent="0.2">
      <c r="A63" s="19" t="s">
        <v>14</v>
      </c>
      <c r="B63" s="19" t="s">
        <v>58</v>
      </c>
      <c r="C63" s="2" t="s">
        <v>44</v>
      </c>
      <c r="D63" s="73">
        <v>70</v>
      </c>
      <c r="E63" s="19"/>
      <c r="F63" s="19"/>
      <c r="G63" s="19"/>
      <c r="H63" s="36">
        <f t="shared" ref="H63:H87" si="21">G63-F63-(E63*D63)</f>
        <v>0</v>
      </c>
      <c r="I63" s="36" t="e">
        <f t="shared" ref="I63:I87" si="22">H63/E63</f>
        <v>#DIV/0!</v>
      </c>
      <c r="J63" s="76"/>
      <c r="K63" s="76"/>
      <c r="L63" s="73">
        <f t="shared" ref="L63:L87" si="23">D63*E63</f>
        <v>0</v>
      </c>
      <c r="M63" s="61"/>
      <c r="N63" s="67"/>
      <c r="O63" s="62">
        <f t="shared" si="3"/>
        <v>0</v>
      </c>
      <c r="P63" s="57" t="e">
        <f t="shared" si="4"/>
        <v>#DIV/0!</v>
      </c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x14ac:dyDescent="0.2">
      <c r="A64" s="19" t="s">
        <v>144</v>
      </c>
      <c r="B64" s="19"/>
      <c r="C64" s="2"/>
      <c r="D64" s="73">
        <v>170</v>
      </c>
      <c r="E64" s="19"/>
      <c r="F64" s="19"/>
      <c r="G64" s="19"/>
      <c r="H64" s="36">
        <f t="shared" si="21"/>
        <v>0</v>
      </c>
      <c r="I64" s="36" t="e">
        <f t="shared" si="22"/>
        <v>#DIV/0!</v>
      </c>
      <c r="J64" s="76"/>
      <c r="K64" s="76"/>
      <c r="L64" s="73">
        <f t="shared" si="23"/>
        <v>0</v>
      </c>
      <c r="M64" s="61"/>
      <c r="N64" s="67"/>
      <c r="O64" s="62">
        <f t="shared" si="3"/>
        <v>0</v>
      </c>
      <c r="P64" s="57" t="e">
        <f t="shared" si="4"/>
        <v>#DIV/0!</v>
      </c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3" customFormat="1" ht="68" x14ac:dyDescent="0.2">
      <c r="A65" s="19" t="s">
        <v>45</v>
      </c>
      <c r="B65" s="19" t="s">
        <v>57</v>
      </c>
      <c r="C65" s="2" t="s">
        <v>11</v>
      </c>
      <c r="D65" s="73">
        <v>3</v>
      </c>
      <c r="E65" s="19"/>
      <c r="F65" s="19"/>
      <c r="G65" s="19"/>
      <c r="H65" s="36">
        <f t="shared" si="21"/>
        <v>0</v>
      </c>
      <c r="I65" s="36" t="e">
        <f t="shared" si="22"/>
        <v>#DIV/0!</v>
      </c>
      <c r="J65" s="76"/>
      <c r="K65" s="76"/>
      <c r="L65" s="73">
        <f t="shared" si="23"/>
        <v>0</v>
      </c>
      <c r="M65" s="61"/>
      <c r="N65" s="67"/>
      <c r="O65" s="62">
        <f t="shared" si="3"/>
        <v>0</v>
      </c>
      <c r="P65" s="57" t="e">
        <f t="shared" si="4"/>
        <v>#DIV/0!</v>
      </c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ht="68" x14ac:dyDescent="0.2">
      <c r="A66" s="19" t="s">
        <v>9</v>
      </c>
      <c r="B66" s="19" t="s">
        <v>113</v>
      </c>
      <c r="C66" s="2" t="s">
        <v>10</v>
      </c>
      <c r="D66" s="73">
        <v>12</v>
      </c>
      <c r="E66" s="19"/>
      <c r="F66" s="19"/>
      <c r="G66" s="19"/>
      <c r="H66" s="36">
        <f t="shared" si="21"/>
        <v>0</v>
      </c>
      <c r="I66" s="36" t="e">
        <f t="shared" si="22"/>
        <v>#DIV/0!</v>
      </c>
      <c r="J66" s="76"/>
      <c r="K66" s="76"/>
      <c r="L66" s="73">
        <f t="shared" si="23"/>
        <v>0</v>
      </c>
      <c r="M66" s="61"/>
      <c r="N66" s="67"/>
      <c r="O66" s="62">
        <f t="shared" si="3"/>
        <v>0</v>
      </c>
      <c r="P66" s="57" t="e">
        <f t="shared" si="4"/>
        <v>#DIV/0!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x14ac:dyDescent="0.2">
      <c r="A67" s="19" t="s">
        <v>155</v>
      </c>
      <c r="B67" s="19" t="s">
        <v>58</v>
      </c>
      <c r="C67" s="2"/>
      <c r="D67" s="73">
        <v>82</v>
      </c>
      <c r="E67" s="88"/>
      <c r="F67" s="89"/>
      <c r="G67" s="89"/>
      <c r="H67" s="36">
        <f t="shared" si="21"/>
        <v>0</v>
      </c>
      <c r="I67" s="36" t="e">
        <f t="shared" si="22"/>
        <v>#DIV/0!</v>
      </c>
      <c r="J67" s="76"/>
      <c r="K67" s="76"/>
      <c r="L67" s="73">
        <f t="shared" si="23"/>
        <v>0</v>
      </c>
      <c r="M67" s="61"/>
      <c r="N67" s="67"/>
      <c r="O67" s="62">
        <f t="shared" si="3"/>
        <v>0</v>
      </c>
      <c r="P67" s="57" t="e">
        <f t="shared" si="4"/>
        <v>#DIV/0!</v>
      </c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3" customFormat="1" x14ac:dyDescent="0.2">
      <c r="A68" s="19" t="s">
        <v>115</v>
      </c>
      <c r="B68" s="19" t="s">
        <v>56</v>
      </c>
      <c r="C68" s="2"/>
      <c r="D68" s="73">
        <v>210</v>
      </c>
      <c r="E68" s="90"/>
      <c r="F68" s="93"/>
      <c r="G68" s="93"/>
      <c r="H68" s="36">
        <f t="shared" si="21"/>
        <v>0</v>
      </c>
      <c r="I68" s="36" t="e">
        <f t="shared" si="22"/>
        <v>#DIV/0!</v>
      </c>
      <c r="J68" s="76"/>
      <c r="K68" s="76"/>
      <c r="L68" s="73">
        <f t="shared" si="23"/>
        <v>0</v>
      </c>
      <c r="M68" s="61"/>
      <c r="N68" s="67"/>
      <c r="O68" s="62">
        <f t="shared" si="3"/>
        <v>0</v>
      </c>
      <c r="P68" s="57" t="e">
        <f t="shared" si="4"/>
        <v>#DIV/0!</v>
      </c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3" customFormat="1" ht="17" x14ac:dyDescent="0.2">
      <c r="A69" s="19" t="s">
        <v>135</v>
      </c>
      <c r="B69" s="19" t="s">
        <v>105</v>
      </c>
      <c r="C69" s="2" t="s">
        <v>136</v>
      </c>
      <c r="D69" s="73">
        <v>15</v>
      </c>
      <c r="E69" s="19"/>
      <c r="F69" s="19"/>
      <c r="G69" s="19"/>
      <c r="H69" s="36">
        <f t="shared" si="21"/>
        <v>0</v>
      </c>
      <c r="I69" s="36" t="e">
        <f t="shared" si="22"/>
        <v>#DIV/0!</v>
      </c>
      <c r="J69" s="76"/>
      <c r="K69" s="76"/>
      <c r="L69" s="73">
        <f t="shared" si="23"/>
        <v>0</v>
      </c>
      <c r="M69" s="61"/>
      <c r="N69" s="67"/>
      <c r="O69" s="62">
        <f t="shared" si="3"/>
        <v>0</v>
      </c>
      <c r="P69" s="57" t="e">
        <f t="shared" si="4"/>
        <v>#DIV/0!</v>
      </c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ht="34" x14ac:dyDescent="0.2">
      <c r="A70" s="19" t="s">
        <v>27</v>
      </c>
      <c r="B70" s="19" t="s">
        <v>60</v>
      </c>
      <c r="C70" s="2" t="s">
        <v>28</v>
      </c>
      <c r="D70" s="73">
        <v>52</v>
      </c>
      <c r="E70" s="88"/>
      <c r="F70" s="89"/>
      <c r="G70" s="89"/>
      <c r="H70" s="36">
        <f t="shared" si="21"/>
        <v>0</v>
      </c>
      <c r="I70" s="36" t="e">
        <f t="shared" si="22"/>
        <v>#DIV/0!</v>
      </c>
      <c r="J70" s="76"/>
      <c r="K70" s="76"/>
      <c r="L70" s="73">
        <f t="shared" si="23"/>
        <v>0</v>
      </c>
      <c r="M70" s="61"/>
      <c r="N70" s="67"/>
      <c r="O70" s="62">
        <f t="shared" si="3"/>
        <v>0</v>
      </c>
      <c r="P70" s="57" t="e">
        <f t="shared" si="4"/>
        <v>#DIV/0!</v>
      </c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ht="68" x14ac:dyDescent="0.2">
      <c r="A71" s="19" t="s">
        <v>15</v>
      </c>
      <c r="B71" s="19" t="s">
        <v>56</v>
      </c>
      <c r="C71" s="2" t="s">
        <v>46</v>
      </c>
      <c r="D71" s="73">
        <v>265</v>
      </c>
      <c r="E71" s="19"/>
      <c r="F71" s="19"/>
      <c r="G71" s="19"/>
      <c r="H71" s="36">
        <f t="shared" si="21"/>
        <v>0</v>
      </c>
      <c r="I71" s="36" t="e">
        <f t="shared" si="22"/>
        <v>#DIV/0!</v>
      </c>
      <c r="J71" s="76"/>
      <c r="K71" s="76"/>
      <c r="L71" s="73">
        <f t="shared" si="23"/>
        <v>0</v>
      </c>
      <c r="M71" s="61"/>
      <c r="N71" s="67"/>
      <c r="O71" s="62">
        <f t="shared" si="3"/>
        <v>0</v>
      </c>
      <c r="P71" s="57" t="e">
        <f t="shared" si="4"/>
        <v>#DIV/0!</v>
      </c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ht="34" x14ac:dyDescent="0.2">
      <c r="A72" s="19" t="s">
        <v>98</v>
      </c>
      <c r="B72" s="19" t="s">
        <v>58</v>
      </c>
      <c r="C72" s="2" t="s">
        <v>99</v>
      </c>
      <c r="D72" s="73">
        <v>50</v>
      </c>
      <c r="E72" s="19"/>
      <c r="F72" s="19"/>
      <c r="G72" s="19"/>
      <c r="H72" s="36">
        <f t="shared" si="21"/>
        <v>0</v>
      </c>
      <c r="I72" s="36" t="e">
        <f t="shared" si="22"/>
        <v>#DIV/0!</v>
      </c>
      <c r="J72" s="76"/>
      <c r="K72" s="76"/>
      <c r="L72" s="73">
        <f t="shared" si="23"/>
        <v>0</v>
      </c>
      <c r="M72" s="61"/>
      <c r="N72" s="67"/>
      <c r="O72" s="62">
        <f t="shared" si="3"/>
        <v>0</v>
      </c>
      <c r="P72" s="57" t="e">
        <f t="shared" si="4"/>
        <v>#DIV/0!</v>
      </c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ht="68" x14ac:dyDescent="0.2">
      <c r="A73" s="19" t="s">
        <v>42</v>
      </c>
      <c r="B73" s="19" t="s">
        <v>56</v>
      </c>
      <c r="C73" s="2" t="s">
        <v>43</v>
      </c>
      <c r="D73" s="73">
        <v>115</v>
      </c>
      <c r="E73" s="19"/>
      <c r="F73" s="19"/>
      <c r="G73" s="19"/>
      <c r="H73" s="36">
        <f t="shared" si="21"/>
        <v>0</v>
      </c>
      <c r="I73" s="36" t="e">
        <f t="shared" si="22"/>
        <v>#DIV/0!</v>
      </c>
      <c r="J73" s="76"/>
      <c r="K73" s="76"/>
      <c r="L73" s="73">
        <f t="shared" si="23"/>
        <v>0</v>
      </c>
      <c r="M73" s="61"/>
      <c r="N73" s="67"/>
      <c r="O73" s="62">
        <f t="shared" si="3"/>
        <v>0</v>
      </c>
      <c r="P73" s="57" t="e">
        <f t="shared" si="4"/>
        <v>#DIV/0!</v>
      </c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s="3" customFormat="1" ht="34" x14ac:dyDescent="0.2">
      <c r="A74" s="19" t="s">
        <v>13</v>
      </c>
      <c r="B74" s="19" t="s">
        <v>57</v>
      </c>
      <c r="C74" s="2" t="s">
        <v>12</v>
      </c>
      <c r="D74" s="73">
        <v>3.5</v>
      </c>
      <c r="E74" s="19"/>
      <c r="F74" s="19"/>
      <c r="G74" s="19"/>
      <c r="H74" s="36">
        <f t="shared" si="21"/>
        <v>0</v>
      </c>
      <c r="I74" s="36" t="e">
        <f t="shared" si="22"/>
        <v>#DIV/0!</v>
      </c>
      <c r="J74" s="76"/>
      <c r="K74" s="76"/>
      <c r="L74" s="73">
        <f t="shared" si="23"/>
        <v>0</v>
      </c>
      <c r="M74" s="61"/>
      <c r="N74" s="67"/>
      <c r="O74" s="62">
        <f t="shared" si="3"/>
        <v>0</v>
      </c>
      <c r="P74" s="57" t="e">
        <f t="shared" si="4"/>
        <v>#DIV/0!</v>
      </c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spans="1:29" s="3" customFormat="1" ht="34" x14ac:dyDescent="0.2">
      <c r="A75" s="19" t="s">
        <v>22</v>
      </c>
      <c r="B75" s="19" t="s">
        <v>60</v>
      </c>
      <c r="C75" s="2" t="s">
        <v>21</v>
      </c>
      <c r="D75" s="73">
        <v>40</v>
      </c>
      <c r="E75" s="19"/>
      <c r="F75" s="19"/>
      <c r="G75" s="19"/>
      <c r="H75" s="36">
        <f t="shared" si="21"/>
        <v>0</v>
      </c>
      <c r="I75" s="36" t="e">
        <f t="shared" si="22"/>
        <v>#DIV/0!</v>
      </c>
      <c r="J75" s="76"/>
      <c r="K75" s="76"/>
      <c r="L75" s="73">
        <f t="shared" si="23"/>
        <v>0</v>
      </c>
      <c r="M75" s="61"/>
      <c r="N75" s="67"/>
      <c r="O75" s="62">
        <f t="shared" si="3"/>
        <v>0</v>
      </c>
      <c r="P75" s="57" t="e">
        <f t="shared" si="4"/>
        <v>#DIV/0!</v>
      </c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spans="1:29" s="3" customFormat="1" ht="68" x14ac:dyDescent="0.2">
      <c r="A76" s="19" t="s">
        <v>19</v>
      </c>
      <c r="B76" s="19" t="s">
        <v>60</v>
      </c>
      <c r="C76" s="2" t="s">
        <v>20</v>
      </c>
      <c r="D76" s="73">
        <v>40</v>
      </c>
      <c r="E76" s="19"/>
      <c r="F76" s="19"/>
      <c r="G76" s="19"/>
      <c r="H76" s="36">
        <f t="shared" si="21"/>
        <v>0</v>
      </c>
      <c r="I76" s="36" t="e">
        <f t="shared" si="22"/>
        <v>#DIV/0!</v>
      </c>
      <c r="J76" s="76"/>
      <c r="K76" s="76"/>
      <c r="L76" s="73">
        <f t="shared" si="23"/>
        <v>0</v>
      </c>
      <c r="M76" s="61"/>
      <c r="N76" s="67"/>
      <c r="O76" s="62">
        <f t="shared" si="3"/>
        <v>0</v>
      </c>
      <c r="P76" s="57" t="e">
        <f t="shared" si="4"/>
        <v>#DIV/0!</v>
      </c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spans="1:29" s="3" customFormat="1" ht="17" x14ac:dyDescent="0.2">
      <c r="A77" s="19" t="s">
        <v>50</v>
      </c>
      <c r="B77" s="19" t="s">
        <v>58</v>
      </c>
      <c r="C77" s="2" t="s">
        <v>148</v>
      </c>
      <c r="D77" s="73">
        <v>32</v>
      </c>
      <c r="E77" s="19"/>
      <c r="F77" s="19"/>
      <c r="G77" s="19"/>
      <c r="H77" s="36">
        <f t="shared" si="21"/>
        <v>0</v>
      </c>
      <c r="I77" s="36" t="e">
        <f t="shared" si="22"/>
        <v>#DIV/0!</v>
      </c>
      <c r="J77" s="76"/>
      <c r="K77" s="76"/>
      <c r="L77" s="73">
        <f t="shared" si="23"/>
        <v>0</v>
      </c>
      <c r="M77" s="61"/>
      <c r="N77" s="67"/>
      <c r="O77" s="62">
        <f t="shared" si="3"/>
        <v>0</v>
      </c>
      <c r="P77" s="57" t="e">
        <f t="shared" si="4"/>
        <v>#DIV/0!</v>
      </c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spans="1:29" ht="17" x14ac:dyDescent="0.2">
      <c r="A78" s="19" t="s">
        <v>48</v>
      </c>
      <c r="B78" s="19" t="s">
        <v>58</v>
      </c>
      <c r="C78" s="2" t="s">
        <v>49</v>
      </c>
      <c r="D78" s="73">
        <v>28</v>
      </c>
      <c r="E78" s="19"/>
      <c r="F78" s="19"/>
      <c r="G78" s="19"/>
      <c r="H78" s="36">
        <f t="shared" si="21"/>
        <v>0</v>
      </c>
      <c r="I78" s="36" t="e">
        <f t="shared" si="22"/>
        <v>#DIV/0!</v>
      </c>
      <c r="J78" s="76"/>
      <c r="K78" s="76"/>
      <c r="L78" s="73">
        <f t="shared" si="23"/>
        <v>0</v>
      </c>
      <c r="M78" s="61"/>
      <c r="N78" s="67"/>
      <c r="O78" s="62">
        <f t="shared" si="3"/>
        <v>0</v>
      </c>
      <c r="P78" s="57" t="e">
        <f t="shared" si="4"/>
        <v>#DIV/0!</v>
      </c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spans="1:29" x14ac:dyDescent="0.2">
      <c r="A79" s="19" t="s">
        <v>153</v>
      </c>
      <c r="B79" s="19" t="s">
        <v>113</v>
      </c>
      <c r="C79" s="2"/>
      <c r="D79" s="73">
        <v>1</v>
      </c>
      <c r="E79" s="19"/>
      <c r="F79" s="19"/>
      <c r="G79" s="19"/>
      <c r="H79" s="36">
        <f t="shared" ref="H79" si="24">G79-F79-(E79*D79)</f>
        <v>0</v>
      </c>
      <c r="I79" s="36" t="e">
        <f t="shared" ref="I79" si="25">H79/E79</f>
        <v>#DIV/0!</v>
      </c>
      <c r="J79" s="76"/>
      <c r="K79" s="76"/>
      <c r="L79" s="73">
        <f t="shared" ref="L79" si="26">D79*E79</f>
        <v>0</v>
      </c>
      <c r="M79" s="61"/>
      <c r="N79" s="67"/>
      <c r="O79" s="62">
        <f t="shared" si="3"/>
        <v>0</v>
      </c>
      <c r="P79" s="57" t="e">
        <f t="shared" si="4"/>
        <v>#DIV/0!</v>
      </c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spans="1:29" ht="17" x14ac:dyDescent="0.2">
      <c r="A80" s="19" t="s">
        <v>137</v>
      </c>
      <c r="B80" s="19" t="s">
        <v>113</v>
      </c>
      <c r="C80" s="2" t="s">
        <v>138</v>
      </c>
      <c r="D80" s="73">
        <v>5</v>
      </c>
      <c r="E80" s="19"/>
      <c r="F80" s="19"/>
      <c r="G80" s="19"/>
      <c r="H80" s="36">
        <f t="shared" si="21"/>
        <v>0</v>
      </c>
      <c r="I80" s="36" t="e">
        <f t="shared" si="22"/>
        <v>#DIV/0!</v>
      </c>
      <c r="J80" s="76"/>
      <c r="K80" s="76"/>
      <c r="L80" s="73">
        <f t="shared" si="23"/>
        <v>0</v>
      </c>
      <c r="M80" s="61"/>
      <c r="N80" s="67"/>
      <c r="O80" s="62">
        <f t="shared" si="3"/>
        <v>0</v>
      </c>
      <c r="P80" s="57" t="e">
        <f t="shared" si="4"/>
        <v>#DIV/0!</v>
      </c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spans="1:29" ht="51" x14ac:dyDescent="0.2">
      <c r="A81" s="19" t="s">
        <v>23</v>
      </c>
      <c r="B81" s="19" t="s">
        <v>60</v>
      </c>
      <c r="C81" s="2" t="s">
        <v>24</v>
      </c>
      <c r="D81" s="73">
        <v>52</v>
      </c>
      <c r="E81" s="19"/>
      <c r="F81" s="19"/>
      <c r="G81" s="19"/>
      <c r="H81" s="36">
        <f t="shared" si="21"/>
        <v>0</v>
      </c>
      <c r="I81" s="36" t="e">
        <f t="shared" si="22"/>
        <v>#DIV/0!</v>
      </c>
      <c r="J81" s="76"/>
      <c r="K81" s="76"/>
      <c r="L81" s="73">
        <f t="shared" si="23"/>
        <v>0</v>
      </c>
      <c r="M81" s="61"/>
      <c r="N81" s="67"/>
      <c r="O81" s="62">
        <f t="shared" si="3"/>
        <v>0</v>
      </c>
      <c r="P81" s="57" t="e">
        <f t="shared" si="4"/>
        <v>#DIV/0!</v>
      </c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spans="1:29" ht="34" x14ac:dyDescent="0.2">
      <c r="A82" s="19" t="s">
        <v>125</v>
      </c>
      <c r="B82" s="19" t="s">
        <v>56</v>
      </c>
      <c r="C82" s="2" t="s">
        <v>126</v>
      </c>
      <c r="D82" s="73">
        <v>130</v>
      </c>
      <c r="E82" s="19"/>
      <c r="F82" s="19"/>
      <c r="G82" s="19"/>
      <c r="H82" s="36">
        <f t="shared" si="21"/>
        <v>0</v>
      </c>
      <c r="I82" s="36" t="e">
        <f t="shared" si="22"/>
        <v>#DIV/0!</v>
      </c>
      <c r="J82" s="76"/>
      <c r="K82" s="76"/>
      <c r="L82" s="73">
        <f t="shared" si="23"/>
        <v>0</v>
      </c>
      <c r="M82" s="61"/>
      <c r="N82" s="67"/>
      <c r="O82" s="62">
        <f t="shared" si="3"/>
        <v>0</v>
      </c>
      <c r="P82" s="57" t="e">
        <f t="shared" si="4"/>
        <v>#DIV/0!</v>
      </c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spans="1:29" ht="68" x14ac:dyDescent="0.2">
      <c r="A83" s="19" t="s">
        <v>123</v>
      </c>
      <c r="B83" s="19" t="s">
        <v>56</v>
      </c>
      <c r="C83" s="2" t="s">
        <v>118</v>
      </c>
      <c r="D83" s="73">
        <v>180</v>
      </c>
      <c r="E83" s="19"/>
      <c r="F83" s="19"/>
      <c r="G83" s="19"/>
      <c r="H83" s="36">
        <f t="shared" si="21"/>
        <v>0</v>
      </c>
      <c r="I83" s="36" t="e">
        <f t="shared" si="22"/>
        <v>#DIV/0!</v>
      </c>
      <c r="J83" s="76"/>
      <c r="K83" s="76"/>
      <c r="L83" s="73">
        <f t="shared" si="23"/>
        <v>0</v>
      </c>
      <c r="M83" s="61"/>
      <c r="N83" s="67"/>
      <c r="O83" s="62">
        <f t="shared" si="3"/>
        <v>0</v>
      </c>
      <c r="P83" s="57" t="e">
        <f t="shared" si="4"/>
        <v>#DIV/0!</v>
      </c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spans="1:29" ht="51" x14ac:dyDescent="0.2">
      <c r="A84" s="19" t="s">
        <v>116</v>
      </c>
      <c r="B84" s="19" t="s">
        <v>56</v>
      </c>
      <c r="C84" s="2" t="s">
        <v>117</v>
      </c>
      <c r="D84" s="73">
        <v>125</v>
      </c>
      <c r="E84" s="19"/>
      <c r="F84" s="19"/>
      <c r="G84" s="19"/>
      <c r="H84" s="36">
        <f t="shared" si="21"/>
        <v>0</v>
      </c>
      <c r="I84" s="36" t="e">
        <f t="shared" si="22"/>
        <v>#DIV/0!</v>
      </c>
      <c r="J84" s="76"/>
      <c r="K84" s="76"/>
      <c r="L84" s="73">
        <f t="shared" si="23"/>
        <v>0</v>
      </c>
      <c r="M84" s="61"/>
      <c r="N84" s="67"/>
      <c r="O84" s="62">
        <f t="shared" si="3"/>
        <v>0</v>
      </c>
      <c r="P84" s="57" t="e">
        <f t="shared" si="4"/>
        <v>#DIV/0!</v>
      </c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spans="1:29" x14ac:dyDescent="0.2">
      <c r="A85" s="19" t="s">
        <v>145</v>
      </c>
      <c r="B85" s="19"/>
      <c r="C85" s="2"/>
      <c r="D85" s="73">
        <v>115</v>
      </c>
      <c r="E85" s="19"/>
      <c r="F85" s="19"/>
      <c r="G85" s="19"/>
      <c r="H85" s="36">
        <f t="shared" si="21"/>
        <v>0</v>
      </c>
      <c r="I85" s="36" t="e">
        <f t="shared" si="22"/>
        <v>#DIV/0!</v>
      </c>
      <c r="J85" s="76"/>
      <c r="K85" s="76"/>
      <c r="L85" s="73">
        <f t="shared" si="23"/>
        <v>0</v>
      </c>
      <c r="M85" s="61"/>
      <c r="N85" s="67"/>
      <c r="O85" s="62">
        <f t="shared" ref="O85:O111" si="27">N85*D85</f>
        <v>0</v>
      </c>
      <c r="P85" s="57" t="e">
        <f t="shared" si="4"/>
        <v>#DIV/0!</v>
      </c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spans="1:29" ht="34" x14ac:dyDescent="0.2">
      <c r="A86" s="19" t="s">
        <v>128</v>
      </c>
      <c r="B86" s="19" t="s">
        <v>58</v>
      </c>
      <c r="C86" s="2" t="s">
        <v>129</v>
      </c>
      <c r="D86" s="73">
        <v>50</v>
      </c>
      <c r="E86" s="19"/>
      <c r="F86" s="19"/>
      <c r="G86" s="19"/>
      <c r="H86" s="36">
        <f t="shared" si="21"/>
        <v>0</v>
      </c>
      <c r="I86" s="36" t="e">
        <f t="shared" si="22"/>
        <v>#DIV/0!</v>
      </c>
      <c r="J86" s="76"/>
      <c r="K86" s="76"/>
      <c r="L86" s="73">
        <f t="shared" si="23"/>
        <v>0</v>
      </c>
      <c r="M86" s="61"/>
      <c r="N86" s="67"/>
      <c r="O86" s="62">
        <f t="shared" si="27"/>
        <v>0</v>
      </c>
      <c r="P86" s="57" t="e">
        <f t="shared" ref="P86:P111" si="28">N86/E86</f>
        <v>#DIV/0!</v>
      </c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spans="1:29" ht="34" x14ac:dyDescent="0.2">
      <c r="A87" s="19" t="s">
        <v>68</v>
      </c>
      <c r="B87" s="19" t="s">
        <v>56</v>
      </c>
      <c r="C87" s="2" t="s">
        <v>69</v>
      </c>
      <c r="D87" s="73">
        <v>125</v>
      </c>
      <c r="E87" s="19"/>
      <c r="F87" s="19"/>
      <c r="G87" s="19"/>
      <c r="H87" s="36">
        <f t="shared" si="21"/>
        <v>0</v>
      </c>
      <c r="I87" s="36" t="e">
        <f t="shared" si="22"/>
        <v>#DIV/0!</v>
      </c>
      <c r="J87" s="76"/>
      <c r="K87" s="76"/>
      <c r="L87" s="73">
        <f t="shared" si="23"/>
        <v>0</v>
      </c>
      <c r="M87" s="61"/>
      <c r="N87" s="67"/>
      <c r="O87" s="62">
        <f t="shared" si="27"/>
        <v>0</v>
      </c>
      <c r="P87" s="57" t="e">
        <f t="shared" si="28"/>
        <v>#DIV/0!</v>
      </c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spans="1:29" x14ac:dyDescent="0.2">
      <c r="A88" s="19" t="s">
        <v>106</v>
      </c>
      <c r="B88" s="19" t="s">
        <v>60</v>
      </c>
      <c r="C88" s="2"/>
      <c r="D88" s="73">
        <v>52</v>
      </c>
      <c r="E88" s="19"/>
      <c r="F88" s="19"/>
      <c r="G88" s="19"/>
      <c r="H88" s="36">
        <f t="shared" ref="H88:H92" si="29">G88-F88-(E88*D88)</f>
        <v>0</v>
      </c>
      <c r="I88" s="36" t="e">
        <f t="shared" ref="I88:I92" si="30">H88/E88</f>
        <v>#DIV/0!</v>
      </c>
      <c r="J88" s="76"/>
      <c r="K88" s="76"/>
      <c r="L88" s="73">
        <f t="shared" ref="L88:L92" si="31">D88*E88</f>
        <v>0</v>
      </c>
      <c r="M88" s="61"/>
      <c r="N88" s="67"/>
      <c r="O88" s="62">
        <f t="shared" si="27"/>
        <v>0</v>
      </c>
      <c r="P88" s="57" t="e">
        <f t="shared" si="28"/>
        <v>#DIV/0!</v>
      </c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spans="1:29" ht="68" x14ac:dyDescent="0.2">
      <c r="A89" s="19" t="s">
        <v>38</v>
      </c>
      <c r="B89" s="19" t="s">
        <v>61</v>
      </c>
      <c r="C89" s="2" t="s">
        <v>39</v>
      </c>
      <c r="D89" s="73">
        <v>7.5</v>
      </c>
      <c r="E89" s="19"/>
      <c r="F89" s="19"/>
      <c r="G89" s="19"/>
      <c r="H89" s="36">
        <f t="shared" si="29"/>
        <v>0</v>
      </c>
      <c r="I89" s="36" t="e">
        <f t="shared" si="30"/>
        <v>#DIV/0!</v>
      </c>
      <c r="J89" s="76"/>
      <c r="K89" s="76"/>
      <c r="L89" s="73">
        <f t="shared" si="31"/>
        <v>0</v>
      </c>
      <c r="M89" s="61"/>
      <c r="N89" s="68"/>
      <c r="O89" s="62">
        <f t="shared" si="27"/>
        <v>0</v>
      </c>
      <c r="P89" s="57" t="e">
        <f t="shared" si="28"/>
        <v>#DIV/0!</v>
      </c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spans="1:29" ht="34" x14ac:dyDescent="0.2">
      <c r="A90" s="19" t="s">
        <v>103</v>
      </c>
      <c r="B90" s="19" t="s">
        <v>61</v>
      </c>
      <c r="C90" s="2" t="s">
        <v>104</v>
      </c>
      <c r="D90" s="73">
        <v>8</v>
      </c>
      <c r="E90" s="19"/>
      <c r="F90" s="19"/>
      <c r="G90" s="19"/>
      <c r="H90" s="36">
        <f t="shared" si="29"/>
        <v>0</v>
      </c>
      <c r="I90" s="36" t="e">
        <f t="shared" si="30"/>
        <v>#DIV/0!</v>
      </c>
      <c r="J90" s="76"/>
      <c r="K90" s="76"/>
      <c r="L90" s="73">
        <f t="shared" si="31"/>
        <v>0</v>
      </c>
      <c r="M90" s="61"/>
      <c r="N90" s="68"/>
      <c r="O90" s="62">
        <f t="shared" si="27"/>
        <v>0</v>
      </c>
      <c r="P90" s="57" t="e">
        <f t="shared" si="28"/>
        <v>#DIV/0!</v>
      </c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spans="1:29" x14ac:dyDescent="0.2">
      <c r="A91" s="19" t="s">
        <v>110</v>
      </c>
      <c r="B91" s="19" t="s">
        <v>62</v>
      </c>
      <c r="C91" s="2"/>
      <c r="D91" s="73">
        <v>36</v>
      </c>
      <c r="E91" s="19"/>
      <c r="F91" s="19"/>
      <c r="G91" s="19"/>
      <c r="H91" s="36">
        <f t="shared" si="29"/>
        <v>0</v>
      </c>
      <c r="I91" s="36" t="e">
        <f t="shared" si="30"/>
        <v>#DIV/0!</v>
      </c>
      <c r="J91" s="76"/>
      <c r="K91" s="76"/>
      <c r="L91" s="73">
        <f t="shared" si="31"/>
        <v>0</v>
      </c>
      <c r="M91" s="61"/>
      <c r="N91" s="68"/>
      <c r="O91" s="62">
        <f t="shared" si="27"/>
        <v>0</v>
      </c>
      <c r="P91" s="57" t="e">
        <f t="shared" si="28"/>
        <v>#DIV/0!</v>
      </c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 x14ac:dyDescent="0.2">
      <c r="A92" s="19" t="s">
        <v>143</v>
      </c>
      <c r="B92" s="19" t="s">
        <v>58</v>
      </c>
      <c r="C92" s="2"/>
      <c r="D92" s="73">
        <v>50</v>
      </c>
      <c r="E92" s="19"/>
      <c r="F92" s="19"/>
      <c r="G92" s="19"/>
      <c r="H92" s="36">
        <f t="shared" si="29"/>
        <v>0</v>
      </c>
      <c r="I92" s="36" t="e">
        <f t="shared" si="30"/>
        <v>#DIV/0!</v>
      </c>
      <c r="J92" s="76"/>
      <c r="K92" s="76"/>
      <c r="L92" s="73">
        <f t="shared" si="31"/>
        <v>0</v>
      </c>
      <c r="M92" s="61"/>
      <c r="N92" s="68"/>
      <c r="O92" s="62">
        <f t="shared" si="27"/>
        <v>0</v>
      </c>
      <c r="P92" s="57" t="e">
        <f t="shared" si="28"/>
        <v>#DIV/0!</v>
      </c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 x14ac:dyDescent="0.2">
      <c r="A93" s="19" t="s">
        <v>152</v>
      </c>
      <c r="B93" s="19" t="s">
        <v>58</v>
      </c>
      <c r="C93" s="2"/>
      <c r="D93" s="73">
        <v>28.75</v>
      </c>
      <c r="E93" s="19"/>
      <c r="F93" s="19"/>
      <c r="G93" s="19"/>
      <c r="H93" s="36">
        <f t="shared" ref="H93:H100" si="32">G93-F93-(E93*D93)</f>
        <v>0</v>
      </c>
      <c r="I93" s="36" t="e">
        <f t="shared" ref="I93:I100" si="33">H93/E93</f>
        <v>#DIV/0!</v>
      </c>
      <c r="J93" s="76"/>
      <c r="K93" s="76"/>
      <c r="L93" s="73">
        <f t="shared" ref="L93:L100" si="34">D93*E93</f>
        <v>0</v>
      </c>
      <c r="M93" s="61"/>
      <c r="N93" s="68"/>
      <c r="O93" s="62">
        <f t="shared" si="27"/>
        <v>0</v>
      </c>
      <c r="P93" s="57" t="e">
        <f t="shared" si="28"/>
        <v>#DIV/0!</v>
      </c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 x14ac:dyDescent="0.2">
      <c r="A94" s="19" t="s">
        <v>151</v>
      </c>
      <c r="B94" s="19" t="s">
        <v>58</v>
      </c>
      <c r="C94" s="2"/>
      <c r="D94" s="73">
        <v>28.75</v>
      </c>
      <c r="E94" s="19"/>
      <c r="F94" s="19"/>
      <c r="G94" s="19"/>
      <c r="H94" s="36">
        <f t="shared" si="32"/>
        <v>0</v>
      </c>
      <c r="I94" s="36" t="e">
        <f t="shared" si="33"/>
        <v>#DIV/0!</v>
      </c>
      <c r="J94" s="76"/>
      <c r="K94" s="76"/>
      <c r="L94" s="73">
        <f t="shared" si="34"/>
        <v>0</v>
      </c>
      <c r="M94" s="61"/>
      <c r="N94" s="68"/>
      <c r="O94" s="62">
        <f t="shared" si="27"/>
        <v>0</v>
      </c>
      <c r="P94" s="57" t="e">
        <f t="shared" si="28"/>
        <v>#DIV/0!</v>
      </c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 x14ac:dyDescent="0.2">
      <c r="A95" s="19" t="s">
        <v>156</v>
      </c>
      <c r="B95" s="19" t="s">
        <v>58</v>
      </c>
      <c r="C95" s="2"/>
      <c r="D95" s="73">
        <v>82</v>
      </c>
      <c r="E95" s="19"/>
      <c r="F95" s="19"/>
      <c r="G95" s="19"/>
      <c r="H95" s="36">
        <f t="shared" si="32"/>
        <v>0</v>
      </c>
      <c r="I95" s="36" t="e">
        <f t="shared" si="33"/>
        <v>#DIV/0!</v>
      </c>
      <c r="J95" s="76"/>
      <c r="K95" s="76"/>
      <c r="L95" s="73">
        <f t="shared" si="34"/>
        <v>0</v>
      </c>
      <c r="M95" s="61"/>
      <c r="N95" s="68"/>
      <c r="O95" s="62">
        <f t="shared" si="27"/>
        <v>0</v>
      </c>
      <c r="P95" s="57" t="e">
        <f t="shared" si="28"/>
        <v>#DIV/0!</v>
      </c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 ht="34" x14ac:dyDescent="0.2">
      <c r="A96" s="19" t="s">
        <v>163</v>
      </c>
      <c r="B96" s="19" t="s">
        <v>58</v>
      </c>
      <c r="C96" s="2" t="s">
        <v>164</v>
      </c>
      <c r="D96" s="73">
        <v>75</v>
      </c>
      <c r="E96" s="19"/>
      <c r="F96" s="19"/>
      <c r="G96" s="19"/>
      <c r="H96" s="36">
        <f t="shared" ref="H96" si="35">G96-F96-(E96*D96)</f>
        <v>0</v>
      </c>
      <c r="I96" s="36" t="e">
        <f t="shared" ref="I96" si="36">H96/E96</f>
        <v>#DIV/0!</v>
      </c>
      <c r="J96" s="76"/>
      <c r="K96" s="76"/>
      <c r="L96" s="73">
        <f t="shared" ref="L96" si="37">D96*E96</f>
        <v>0</v>
      </c>
      <c r="M96" s="61"/>
      <c r="N96" s="68"/>
      <c r="O96" s="62">
        <f t="shared" si="27"/>
        <v>0</v>
      </c>
      <c r="P96" s="57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 x14ac:dyDescent="0.2">
      <c r="A97" s="19" t="s">
        <v>109</v>
      </c>
      <c r="B97" s="19" t="s">
        <v>56</v>
      </c>
      <c r="C97" s="2"/>
      <c r="D97" s="73">
        <v>85</v>
      </c>
      <c r="E97" s="19"/>
      <c r="F97" s="19"/>
      <c r="G97" s="19"/>
      <c r="H97" s="36">
        <f t="shared" si="32"/>
        <v>0</v>
      </c>
      <c r="I97" s="36" t="e">
        <f t="shared" si="33"/>
        <v>#DIV/0!</v>
      </c>
      <c r="J97" s="76"/>
      <c r="K97" s="76"/>
      <c r="L97" s="73">
        <f t="shared" si="34"/>
        <v>0</v>
      </c>
      <c r="M97" s="61"/>
      <c r="N97" s="68"/>
      <c r="O97" s="62">
        <f t="shared" si="27"/>
        <v>0</v>
      </c>
      <c r="P97" s="57" t="e">
        <f t="shared" si="28"/>
        <v>#DIV/0!</v>
      </c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 x14ac:dyDescent="0.2">
      <c r="A98" s="19" t="s">
        <v>157</v>
      </c>
      <c r="B98" s="19" t="s">
        <v>56</v>
      </c>
      <c r="C98" s="2"/>
      <c r="D98" s="73">
        <v>110</v>
      </c>
      <c r="E98" s="19"/>
      <c r="F98" s="19"/>
      <c r="G98" s="19"/>
      <c r="H98" s="36">
        <f t="shared" si="32"/>
        <v>0</v>
      </c>
      <c r="I98" s="36" t="e">
        <f t="shared" si="33"/>
        <v>#DIV/0!</v>
      </c>
      <c r="J98" s="76"/>
      <c r="K98" s="76"/>
      <c r="L98" s="73">
        <f t="shared" si="34"/>
        <v>0</v>
      </c>
      <c r="M98" s="61"/>
      <c r="N98" s="68"/>
      <c r="O98" s="62">
        <f t="shared" si="27"/>
        <v>0</v>
      </c>
      <c r="P98" s="57" t="e">
        <f t="shared" si="28"/>
        <v>#DIV/0!</v>
      </c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 x14ac:dyDescent="0.2">
      <c r="A99" s="19" t="s">
        <v>158</v>
      </c>
      <c r="B99" s="19" t="s">
        <v>56</v>
      </c>
      <c r="C99" s="2"/>
      <c r="D99" s="73">
        <v>125</v>
      </c>
      <c r="E99" s="19"/>
      <c r="F99" s="19"/>
      <c r="G99" s="19"/>
      <c r="H99" s="36">
        <f t="shared" si="32"/>
        <v>0</v>
      </c>
      <c r="I99" s="36" t="e">
        <f t="shared" si="33"/>
        <v>#DIV/0!</v>
      </c>
      <c r="J99" s="76"/>
      <c r="K99" s="76"/>
      <c r="L99" s="73">
        <f t="shared" si="34"/>
        <v>0</v>
      </c>
      <c r="M99" s="61"/>
      <c r="N99" s="68"/>
      <c r="O99" s="62">
        <f t="shared" si="27"/>
        <v>0</v>
      </c>
      <c r="P99" s="57" t="e">
        <f t="shared" si="28"/>
        <v>#DIV/0!</v>
      </c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 ht="68" x14ac:dyDescent="0.2">
      <c r="A100" s="19" t="s">
        <v>7</v>
      </c>
      <c r="B100" s="19" t="s">
        <v>58</v>
      </c>
      <c r="C100" s="2" t="s">
        <v>8</v>
      </c>
      <c r="D100" s="73">
        <v>45</v>
      </c>
      <c r="E100" s="19"/>
      <c r="F100" s="19"/>
      <c r="G100" s="19"/>
      <c r="H100" s="36">
        <f t="shared" si="32"/>
        <v>0</v>
      </c>
      <c r="I100" s="36" t="e">
        <f t="shared" si="33"/>
        <v>#DIV/0!</v>
      </c>
      <c r="J100" s="76"/>
      <c r="K100" s="76"/>
      <c r="L100" s="73">
        <f t="shared" si="34"/>
        <v>0</v>
      </c>
      <c r="M100" s="61"/>
      <c r="N100" s="68"/>
      <c r="O100" s="62">
        <f t="shared" si="27"/>
        <v>0</v>
      </c>
      <c r="P100" s="57" t="e">
        <f t="shared" si="28"/>
        <v>#DIV/0!</v>
      </c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 ht="51" x14ac:dyDescent="0.2">
      <c r="A101" s="2" t="s">
        <v>168</v>
      </c>
      <c r="B101" s="2" t="s">
        <v>56</v>
      </c>
      <c r="C101" s="69" t="s">
        <v>169</v>
      </c>
      <c r="D101" s="84">
        <v>225</v>
      </c>
      <c r="E101" s="19"/>
      <c r="F101" s="19"/>
      <c r="G101" s="19"/>
      <c r="H101" s="36">
        <f t="shared" ref="H101" si="38">G101-F101-(E101*D101)</f>
        <v>0</v>
      </c>
      <c r="I101" s="36" t="e">
        <f t="shared" ref="I101" si="39">H101/E101</f>
        <v>#DIV/0!</v>
      </c>
      <c r="J101" s="76"/>
      <c r="K101" s="76"/>
      <c r="L101" s="73">
        <f t="shared" ref="L101" si="40">D101*E101</f>
        <v>0</v>
      </c>
      <c r="M101" s="63"/>
      <c r="N101" s="66"/>
      <c r="O101" s="62">
        <f t="shared" si="27"/>
        <v>0</v>
      </c>
      <c r="P101" s="57" t="e">
        <f t="shared" si="28"/>
        <v>#DIV/0!</v>
      </c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 x14ac:dyDescent="0.2">
      <c r="A102" s="12"/>
      <c r="B102" s="12"/>
      <c r="C102" s="11"/>
      <c r="D102" s="77"/>
      <c r="E102" s="73"/>
      <c r="F102" s="19"/>
      <c r="G102" s="19"/>
      <c r="H102" s="36"/>
      <c r="I102" s="36"/>
      <c r="J102" s="78"/>
      <c r="K102" s="79"/>
      <c r="L102" s="73"/>
      <c r="M102" s="63"/>
      <c r="N102" s="66"/>
      <c r="O102" s="62">
        <f t="shared" si="27"/>
        <v>0</v>
      </c>
      <c r="P102" s="57" t="e">
        <f t="shared" si="28"/>
        <v>#DIV/0!</v>
      </c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 x14ac:dyDescent="0.2">
      <c r="A103" s="12"/>
      <c r="B103" s="12"/>
      <c r="C103" s="11"/>
      <c r="D103" s="77"/>
      <c r="E103" s="73"/>
      <c r="F103" s="19"/>
      <c r="G103" s="19"/>
      <c r="H103" s="34"/>
      <c r="I103" s="37"/>
      <c r="J103" s="78"/>
      <c r="K103" s="79"/>
      <c r="L103" s="73"/>
      <c r="M103" s="63"/>
      <c r="N103" s="66"/>
      <c r="O103" s="62">
        <f t="shared" si="27"/>
        <v>0</v>
      </c>
      <c r="P103" s="57" t="e">
        <f t="shared" si="28"/>
        <v>#DIV/0!</v>
      </c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 x14ac:dyDescent="0.2">
      <c r="A104" s="12"/>
      <c r="B104" s="12"/>
      <c r="C104" s="11"/>
      <c r="D104" s="77"/>
      <c r="E104" s="73"/>
      <c r="F104" s="19"/>
      <c r="G104" s="19"/>
      <c r="H104" s="34"/>
      <c r="I104" s="37"/>
      <c r="J104" s="78"/>
      <c r="K104" s="77"/>
      <c r="L104" s="73"/>
      <c r="M104" s="63"/>
      <c r="N104" s="66"/>
      <c r="O104" s="62">
        <f t="shared" si="27"/>
        <v>0</v>
      </c>
      <c r="P104" s="57" t="e">
        <f t="shared" si="28"/>
        <v>#DIV/0!</v>
      </c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 x14ac:dyDescent="0.2">
      <c r="A105" s="12"/>
      <c r="B105" s="12"/>
      <c r="C105" s="11"/>
      <c r="D105" s="9"/>
      <c r="E105" s="29"/>
      <c r="F105" s="19"/>
      <c r="G105" s="19"/>
      <c r="H105" s="21"/>
      <c r="I105" s="37"/>
      <c r="J105" s="10"/>
      <c r="K105" s="9"/>
      <c r="L105" s="58"/>
      <c r="M105" s="63"/>
      <c r="N105" s="11"/>
      <c r="O105" s="62">
        <f t="shared" si="27"/>
        <v>0</v>
      </c>
      <c r="P105" s="57" t="e">
        <f t="shared" si="28"/>
        <v>#DIV/0!</v>
      </c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 x14ac:dyDescent="0.2">
      <c r="A106" s="2"/>
      <c r="B106" s="2"/>
      <c r="C106" s="11"/>
      <c r="D106" s="5"/>
      <c r="E106" s="27"/>
      <c r="F106" s="19"/>
      <c r="G106" s="19"/>
      <c r="H106" s="22"/>
      <c r="I106" s="36"/>
      <c r="J106" s="7"/>
      <c r="K106" s="5"/>
      <c r="L106" s="58"/>
      <c r="M106" s="63"/>
      <c r="N106" s="69"/>
      <c r="O106" s="62">
        <f t="shared" si="27"/>
        <v>0</v>
      </c>
      <c r="P106" s="57" t="e">
        <f t="shared" si="28"/>
        <v>#DIV/0!</v>
      </c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 x14ac:dyDescent="0.2">
      <c r="A107" s="2"/>
      <c r="B107" s="2"/>
      <c r="C107" s="11"/>
      <c r="D107" s="5"/>
      <c r="E107" s="27"/>
      <c r="F107" s="19"/>
      <c r="G107" s="19"/>
      <c r="H107" s="22"/>
      <c r="I107" s="36"/>
      <c r="J107" s="7"/>
      <c r="K107" s="5"/>
      <c r="L107" s="58"/>
      <c r="M107" s="63"/>
      <c r="N107" s="69"/>
      <c r="O107" s="62">
        <f t="shared" si="27"/>
        <v>0</v>
      </c>
      <c r="P107" s="57" t="e">
        <f t="shared" si="28"/>
        <v>#DIV/0!</v>
      </c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 x14ac:dyDescent="0.2">
      <c r="A108" s="2"/>
      <c r="B108" s="2"/>
      <c r="C108" s="11"/>
      <c r="D108" s="5"/>
      <c r="E108" s="27"/>
      <c r="F108" s="19"/>
      <c r="G108" s="19"/>
      <c r="H108" s="22"/>
      <c r="I108" s="36"/>
      <c r="J108" s="7"/>
      <c r="K108" s="5"/>
      <c r="L108" s="58"/>
      <c r="M108" s="63"/>
      <c r="N108" s="69"/>
      <c r="O108" s="62">
        <f t="shared" si="27"/>
        <v>0</v>
      </c>
      <c r="P108" s="57" t="e">
        <f t="shared" si="28"/>
        <v>#DIV/0!</v>
      </c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 x14ac:dyDescent="0.2">
      <c r="A109" s="2"/>
      <c r="B109" s="2"/>
      <c r="C109" s="11"/>
      <c r="D109" s="5"/>
      <c r="E109" s="27"/>
      <c r="F109" s="19"/>
      <c r="G109" s="19"/>
      <c r="H109" s="22"/>
      <c r="I109" s="36"/>
      <c r="J109" s="7"/>
      <c r="K109" s="5"/>
      <c r="L109" s="58"/>
      <c r="M109" s="63"/>
      <c r="N109" s="69"/>
      <c r="O109" s="62">
        <f t="shared" si="27"/>
        <v>0</v>
      </c>
      <c r="P109" s="57" t="e">
        <f t="shared" si="28"/>
        <v>#DIV/0!</v>
      </c>
    </row>
    <row r="110" spans="1:29" x14ac:dyDescent="0.2">
      <c r="A110" s="2"/>
      <c r="B110" s="2"/>
      <c r="C110" s="11"/>
      <c r="D110" s="5"/>
      <c r="E110" s="27"/>
      <c r="F110" s="19"/>
      <c r="G110" s="19"/>
      <c r="H110" s="22"/>
      <c r="I110" s="36"/>
      <c r="J110" s="7"/>
      <c r="K110" s="5"/>
      <c r="L110" s="58"/>
      <c r="M110" s="63"/>
      <c r="N110" s="69"/>
      <c r="O110" s="62">
        <f t="shared" si="27"/>
        <v>0</v>
      </c>
      <c r="P110" s="57" t="e">
        <f t="shared" si="28"/>
        <v>#DIV/0!</v>
      </c>
    </row>
    <row r="111" spans="1:29" x14ac:dyDescent="0.2">
      <c r="A111" s="2"/>
      <c r="B111" s="2"/>
      <c r="C111" s="11"/>
      <c r="D111" s="5"/>
      <c r="E111" s="27"/>
      <c r="F111" s="19"/>
      <c r="G111" s="19"/>
      <c r="H111" s="22"/>
      <c r="I111" s="36"/>
      <c r="J111" s="7"/>
      <c r="K111" s="5"/>
      <c r="L111" s="58"/>
      <c r="M111" s="63"/>
      <c r="N111" s="69"/>
      <c r="O111" s="62">
        <f t="shared" si="27"/>
        <v>0</v>
      </c>
      <c r="P111" s="57" t="e">
        <f t="shared" si="28"/>
        <v>#DIV/0!</v>
      </c>
    </row>
    <row r="112" spans="1:29" x14ac:dyDescent="0.2">
      <c r="F112" s="19"/>
      <c r="G112" s="19"/>
    </row>
  </sheetData>
  <autoFilter ref="A25:AC102" xr:uid="{5986F289-1E0D-4B45-82DA-4F364C307A98}">
    <sortState xmlns:xlrd2="http://schemas.microsoft.com/office/spreadsheetml/2017/richdata2" ref="A26:AC102">
      <sortCondition ref="A25:A102"/>
    </sortState>
  </autoFilter>
  <phoneticPr fontId="1" type="noConversion"/>
  <conditionalFormatting sqref="D26:D27 O26 D32:D50 F91:G95 F26:G31 F38:G39 F41:G44 F97:G99 F101:G112 F58:G66 F88:G89 F50:G54 F33:G35 F71:G75 F69:G69 D52:D111 N26:N111">
    <cfRule type="cellIs" dxfId="3" priority="17" stopIfTrue="1" operator="lessThan">
      <formula>0.01</formula>
    </cfRule>
  </conditionalFormatting>
  <conditionalFormatting sqref="P26">
    <cfRule type="cellIs" dxfId="2" priority="11" operator="greaterThan">
      <formula>6</formula>
    </cfRule>
  </conditionalFormatting>
  <conditionalFormatting sqref="F27">
    <cfRule type="cellIs" dxfId="1" priority="9" operator="lessThanOrEqual">
      <formula>0</formula>
    </cfRule>
  </conditionalFormatting>
  <conditionalFormatting sqref="D28:D29">
    <cfRule type="cellIs" dxfId="0" priority="4" stopIfTrue="1" operator="lessThan">
      <formula>0.01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7F927-AB45-3D40-98D8-74A728008DA0}">
  <dimension ref="C1"/>
  <sheetViews>
    <sheetView workbookViewId="0">
      <selection activeCell="C1" sqref="C1"/>
    </sheetView>
  </sheetViews>
  <sheetFormatPr baseColWidth="10" defaultRowHeight="16" x14ac:dyDescent="0.2"/>
  <sheetData>
    <row r="1" spans="3:3" x14ac:dyDescent="0.2">
      <c r="C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A1ED-6BA3-D94A-999F-5EA7E3DB51C8}">
  <dimension ref="A2:D19"/>
  <sheetViews>
    <sheetView workbookViewId="0">
      <selection activeCell="B18" sqref="B18"/>
    </sheetView>
  </sheetViews>
  <sheetFormatPr baseColWidth="10" defaultRowHeight="16" x14ac:dyDescent="0.2"/>
  <cols>
    <col min="1" max="1" width="17" customWidth="1"/>
    <col min="2" max="2" width="16.83203125" style="16" customWidth="1"/>
    <col min="3" max="3" width="10.83203125" style="16"/>
    <col min="12" max="12" width="13" customWidth="1"/>
  </cols>
  <sheetData>
    <row r="2" spans="1:4" x14ac:dyDescent="0.2">
      <c r="B2" s="15"/>
    </row>
    <row r="3" spans="1:4" x14ac:dyDescent="0.2">
      <c r="A3" s="1"/>
      <c r="B3" s="17"/>
      <c r="D3" s="8"/>
    </row>
    <row r="4" spans="1:4" x14ac:dyDescent="0.2">
      <c r="A4" s="1"/>
      <c r="B4" s="17"/>
      <c r="D4" s="8"/>
    </row>
    <row r="5" spans="1:4" x14ac:dyDescent="0.2">
      <c r="A5" s="1"/>
      <c r="B5" s="17"/>
      <c r="D5" s="8"/>
    </row>
    <row r="6" spans="1:4" x14ac:dyDescent="0.2">
      <c r="A6" s="1"/>
      <c r="B6" s="17"/>
      <c r="D6" s="8"/>
    </row>
    <row r="7" spans="1:4" x14ac:dyDescent="0.2">
      <c r="A7" s="1"/>
      <c r="B7" s="17"/>
      <c r="D7" s="8"/>
    </row>
    <row r="8" spans="1:4" x14ac:dyDescent="0.2">
      <c r="A8" s="1"/>
      <c r="B8" s="17"/>
      <c r="D8" s="8"/>
    </row>
    <row r="9" spans="1:4" x14ac:dyDescent="0.2">
      <c r="A9" s="1"/>
      <c r="B9" s="17"/>
      <c r="D9" s="8"/>
    </row>
    <row r="10" spans="1:4" ht="17" thickBot="1" x14ac:dyDescent="0.25">
      <c r="A10" s="1"/>
      <c r="B10" s="17"/>
      <c r="C10" s="17"/>
      <c r="D10" s="8"/>
    </row>
    <row r="11" spans="1:4" ht="18" thickBot="1" x14ac:dyDescent="0.25">
      <c r="A11" s="1" t="s">
        <v>130</v>
      </c>
      <c r="B11" s="18">
        <v>92</v>
      </c>
      <c r="D11" s="8"/>
    </row>
    <row r="12" spans="1:4" x14ac:dyDescent="0.2">
      <c r="A12" t="s">
        <v>131</v>
      </c>
      <c r="B12" s="16">
        <v>9</v>
      </c>
    </row>
    <row r="13" spans="1:4" x14ac:dyDescent="0.2">
      <c r="B13" s="85">
        <f>B11-B12</f>
        <v>83</v>
      </c>
    </row>
    <row r="15" spans="1:4" x14ac:dyDescent="0.2">
      <c r="A15" t="s">
        <v>132</v>
      </c>
      <c r="B15" s="16">
        <v>20</v>
      </c>
    </row>
    <row r="16" spans="1:4" x14ac:dyDescent="0.2">
      <c r="A16" t="s">
        <v>133</v>
      </c>
      <c r="B16" s="16">
        <v>40</v>
      </c>
    </row>
    <row r="17" spans="1:2" x14ac:dyDescent="0.2">
      <c r="A17" t="s">
        <v>134</v>
      </c>
      <c r="B17" s="16">
        <v>23</v>
      </c>
    </row>
    <row r="19" spans="1:2" x14ac:dyDescent="0.2">
      <c r="B19" s="85">
        <f>B13-B15-B16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Flanaghan</dc:creator>
  <cp:lastModifiedBy>Luke Flanaghan</cp:lastModifiedBy>
  <dcterms:created xsi:type="dcterms:W3CDTF">2023-01-06T10:38:05Z</dcterms:created>
  <dcterms:modified xsi:type="dcterms:W3CDTF">2024-03-11T13:39:32Z</dcterms:modified>
</cp:coreProperties>
</file>